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872" activeTab="6"/>
  </bookViews>
  <sheets>
    <sheet name="ведом" sheetId="1" r:id="rId1"/>
    <sheet name="разделы" sheetId="2" r:id="rId2"/>
    <sheet name="програм" sheetId="3" r:id="rId3"/>
    <sheet name="капы" sheetId="4" r:id="rId4"/>
    <sheet name="капы по объектам" sheetId="5" r:id="rId5"/>
    <sheet name="дорож фонд" sheetId="6" r:id="rId6"/>
    <sheet name="ремонт дорог" sheetId="7" r:id="rId7"/>
  </sheets>
  <definedNames>
    <definedName name="_xlnm.Print_Titles" localSheetId="0">'ведом'!$10:$11</definedName>
    <definedName name="_xlnm.Print_Titles" localSheetId="2">'програм'!$8:$9</definedName>
    <definedName name="_xlnm.Print_Titles" localSheetId="1">'разделы'!$8:$9</definedName>
    <definedName name="_xlnm.Print_Area" localSheetId="0">'ведом'!$A$1:$M$561</definedName>
    <definedName name="_xlnm.Print_Area" localSheetId="2">'програм'!$A$1:$N$374</definedName>
    <definedName name="_xlnm.Print_Area" localSheetId="1">'разделы'!$A$1:$L$490</definedName>
  </definedNames>
  <calcPr fullCalcOnLoad="1"/>
</workbook>
</file>

<file path=xl/sharedStrings.xml><?xml version="1.0" encoding="utf-8"?>
<sst xmlns="http://schemas.openxmlformats.org/spreadsheetml/2006/main" count="6105" uniqueCount="1021">
  <si>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(Социальное обеспечение и иные выплаты населению)</t>
  </si>
  <si>
    <t>Основное мероприятие "Государственная поддержка предоставления дошкольного образования"</t>
  </si>
  <si>
    <t xml:space="preserve"> 04 </t>
  </si>
  <si>
    <t xml:space="preserve"> 04 1 </t>
  </si>
  <si>
    <t xml:space="preserve"> 04 1 01 </t>
  </si>
  <si>
    <t xml:space="preserve"> 04 1 02</t>
  </si>
  <si>
    <t>03 2 00 00000</t>
  </si>
  <si>
    <t xml:space="preserve"> 02</t>
  </si>
  <si>
    <t xml:space="preserve"> 02 2</t>
  </si>
  <si>
    <t>Основное мероприятие "Развитие инфраструктуры системы общего образования"</t>
  </si>
  <si>
    <t xml:space="preserve"> 02 2 03</t>
  </si>
  <si>
    <t>03 1 01 72560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</si>
  <si>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(Закупка товаров, работ и услуг для государственных (муниципальных) нужд)</t>
  </si>
  <si>
    <t>Основное мероприятие "Реализация мероприятий по обеспечению населения чистой питьевой водой"</t>
  </si>
  <si>
    <t>Основное мероприятие "Организация наружного освещения населённых пунктов"</t>
  </si>
  <si>
    <t xml:space="preserve"> 07 1 02 </t>
  </si>
  <si>
    <t xml:space="preserve">Организация наружного освещения населённых пунктов (Закупка товаров, работ и услуг для государственных (муниципальных) нужд) </t>
  </si>
  <si>
    <t xml:space="preserve"> 05 </t>
  </si>
  <si>
    <t xml:space="preserve"> 05 1 01 </t>
  </si>
  <si>
    <t xml:space="preserve"> 05 1 </t>
  </si>
  <si>
    <t>Дорожное хозяйство (дорожные фонды)</t>
  </si>
  <si>
    <t>500</t>
  </si>
  <si>
    <t>Другие вопросы в области национальной экономики</t>
  </si>
  <si>
    <t>12</t>
  </si>
  <si>
    <t xml:space="preserve"> 600 </t>
  </si>
  <si>
    <t>Жилищно-коммунальное хозяйство</t>
  </si>
  <si>
    <t>Коммунальное хозяйство</t>
  </si>
  <si>
    <t>400</t>
  </si>
  <si>
    <t>Итого закрепленных налоговых и неналоговых платежей</t>
  </si>
  <si>
    <t>6.</t>
  </si>
  <si>
    <t>Часть общего объема доходов местного бюджета</t>
  </si>
  <si>
    <t>Всего доходов</t>
  </si>
  <si>
    <t>Организация представления ежемесячных денежных компенсаций расходов по оплате жилищно-коммунальных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</si>
  <si>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компенсации части родительской платы за содержание детей в образовательных учреждениях (организациях), реализующих основную общеобразовательную программу дошкольного образования  (Социальное обеспечение и иные выплаты населению)</t>
  </si>
  <si>
    <t>Расходы по предоставлению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</si>
  <si>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Оплата жилищно-коммунальных услуг отдельным категориям граждан (Закупка товаров, работ и услуг для государственных (муниципальных) нужд)</t>
  </si>
  <si>
    <t xml:space="preserve"> Предоставление гражданам 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</si>
  <si>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Обеспечение функций  органов местного самоуправления   (Расходы на выплаты по оплате труда членов избирательной комиссии по обеспечению проведения выборов и референдумов)</t>
  </si>
  <si>
    <t xml:space="preserve">Приложение 4  </t>
  </si>
  <si>
    <t>Обеспечение предоставления муниципальных услуг с использованием современных информационных и телекоммуникационных технологий</t>
  </si>
  <si>
    <t xml:space="preserve"> 06 1 02 </t>
  </si>
  <si>
    <t xml:space="preserve"> 06 1 02 L5110</t>
  </si>
  <si>
    <t>Реализация функций органов власти Краснояружского района</t>
  </si>
  <si>
    <t>Иные непрограммные мероприятия</t>
  </si>
  <si>
    <t>Расходы на выплаты по оплате труда высшего должностного лица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</si>
  <si>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Охрана окружающей среды</t>
  </si>
  <si>
    <t>Другие вопросы в области охраны окружающей среды</t>
  </si>
  <si>
    <t>Обеспечение деятельности (оказание услуг) государственных (муниципальных) учреждений (организаций)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</si>
  <si>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(Иные бюджетные ассигнования)</t>
  </si>
  <si>
    <t>Комплектование книжных фондов библиотек муниципальных образований и государственных библиотек городов Москвы и Санкт-Петербурга (Закупка товаров, работ и услуг для государственных (муниципальных) нужд)</t>
  </si>
  <si>
    <t>04 2 00 00000</t>
  </si>
  <si>
    <t>04 3 00 00000</t>
  </si>
  <si>
    <t>Обеспечение деятельности (оказание услуг) государственных (муниципальных) учреждений (организаций)  (Предоставление субсидий бюджетным, автономным учреждениям и иным некоммерческим организациям)</t>
  </si>
  <si>
    <t>04 5 00 00000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</si>
  <si>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населенных пунктах, рабочих поселках (поселках городского типа) (Социальное обеспечение и иные выплаты населению)</t>
  </si>
  <si>
    <t>Осуществление деятельности по опеке и попечительству в отношении совершеннолетних лиц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</si>
  <si>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ежемесячных денежных компенсаций расходов по оплате жилищно-коммунальных услуг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</si>
  <si>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предоставления социального пособия на погребение (Прочая закупка товаров, работ и услуг для государственных (муниципальных) нужд)</t>
  </si>
  <si>
    <t>04 0 00 00000</t>
  </si>
  <si>
    <t>04 1 00 00000</t>
  </si>
  <si>
    <t>03 3 00 00000</t>
  </si>
  <si>
    <t>Выплаты ежемесячных пособий гражданам, имеющим детей (Социальное обеспечение и иные выплаты населению)</t>
  </si>
  <si>
    <t>Осуществление мер социальной защиты многодетных семей (Социальное обеспечение и иные выплаты населению)</t>
  </si>
  <si>
    <t xml:space="preserve"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некоммерческих организаций) индивидуальным предпринимателям, физическим лицам) </t>
  </si>
  <si>
    <t>09 1 01 73720</t>
  </si>
  <si>
    <t>Организация транспортного обслуживания населения (Закупка товаров, работ и услуг для государственных (муниципальных) нужд)</t>
  </si>
  <si>
    <t>Компенсация потерь в доходах организациям автомобильного транспорта, осуществляющим перевозки по льготным тарифам (Закупка товаров, работ и услуг для государственных (муниципальных) нужд)</t>
  </si>
  <si>
    <t>Организация транспортного обслуживания населения в пригородном межмуниципальном сообщении (Закупка товаров, работ и услуг для государственных (муниципальных) нужд)</t>
  </si>
  <si>
    <t>99 9 00 22110</t>
  </si>
  <si>
    <t xml:space="preserve">                </t>
  </si>
  <si>
    <t>Мероприятия по обеспечению населения чистой питьевой водой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</si>
  <si>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(Социальное обеспечение и иные выплаты населению)</t>
  </si>
  <si>
    <t>08 2 01 63820</t>
  </si>
  <si>
    <t>99 9 00 00590</t>
  </si>
  <si>
    <t>Жилищное хозяйство</t>
  </si>
  <si>
    <t>Основное мероприятие "Расходы по содержанию муниципального жилищного фонда"</t>
  </si>
  <si>
    <t>Осуществление мер по социальной защите граждан, являющихся усыновителями  (Социальное обеспечение и иные выплаты населению)</t>
  </si>
  <si>
    <t xml:space="preserve">  Предоставление гражданам  адресных субсидий на оплату жилого помещения и коммунальных услуг  (Социальное обеспечение и иные выплаты населению)</t>
  </si>
  <si>
    <t xml:space="preserve">Выплаты ежемесячных денежных компесаций расходов по оплате жилищно-коммунальных услуг ветеранам труда (Социальное обеспечение и иные выплаты населению)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</si>
  <si>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</si>
  <si>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(Социальное обеспечение и иные выплаты населению)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</si>
  <si>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</si>
  <si>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мероприятие"Обеспечение предоставления муниципальных услуг с использованием современных информационных и телекоммуникационных технологий"</t>
  </si>
  <si>
    <t xml:space="preserve"> 10 1 01 </t>
  </si>
  <si>
    <t xml:space="preserve"> 10 1 </t>
  </si>
  <si>
    <t xml:space="preserve"> 10 </t>
  </si>
  <si>
    <t xml:space="preserve"> 11 </t>
  </si>
  <si>
    <t xml:space="preserve"> 11 1 </t>
  </si>
  <si>
    <t xml:space="preserve"> 11 1 01 </t>
  </si>
  <si>
    <t>Муниципальная программа Краснояружского района  "Развитие кадровой политики Краснояружского района на 2015-2020 годы"</t>
  </si>
  <si>
    <t xml:space="preserve"> 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</si>
  <si>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Основное мероприятие "Осуществление полномочий в области охраны труда" </t>
  </si>
  <si>
    <t>Осуществление полномочий в области охраны труда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</si>
  <si>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09 </t>
  </si>
  <si>
    <t xml:space="preserve"> 09 1 01 </t>
  </si>
  <si>
    <t xml:space="preserve"> 08 </t>
  </si>
  <si>
    <t xml:space="preserve"> 08 2 </t>
  </si>
  <si>
    <t xml:space="preserve"> 08 2 01 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</si>
  <si>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 на 2015-2020 годы"</t>
  </si>
  <si>
    <t>Основное мероприятие "Организация транспортного обслуживания населения"</t>
  </si>
  <si>
    <t xml:space="preserve"> 08 1 </t>
  </si>
  <si>
    <t xml:space="preserve"> 08 1 01 </t>
  </si>
  <si>
    <t>Основное мероприятие "Содержание и ремонт автомобильных дорог общего пользования местного значения"</t>
  </si>
  <si>
    <t xml:space="preserve"> 10 2 01 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</si>
  <si>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(Закупка товаров, работ и услуг для государственных (муниципальных) нужд)</t>
  </si>
  <si>
    <t>Мероприятия (Предоставление субсидий бюджетным, автономным учреждениям и иным некоммерческим организациям)</t>
  </si>
  <si>
    <t>Выплаты ежемесячных денежных компесаций расходов по оплате жилищно-коммунальных услуг ветеранам труда  (Закупка товаров, работ и услуг для государственных (муниципальных) нужд)</t>
  </si>
  <si>
    <t>Выплаты ежемесячных денежных компесаций расходов по оплате жилищно-коммунальных услуг ветеранам труда  (Социальное обеспечение и иные выплаты населению)</t>
  </si>
  <si>
    <t>Периодическая печать и издательства</t>
  </si>
  <si>
    <t>Реализация полномочий по организации хозяйственного обслуживания зданий и помещений учреждений культуры на селе (Закупка товаров, работ и услуг для государственных (муниципальных) нужд)</t>
  </si>
  <si>
    <t xml:space="preserve"> 07 1 04 </t>
  </si>
  <si>
    <t>Основное мероприятие "Выплата социального пособия на погребение и возмещение расходов по гарантированному перечню услуг по погребению"</t>
  </si>
  <si>
    <t xml:space="preserve"> Выплата социального пособия на погребение и возмещение расходов по гарантированному перечню услуг по погребению (Закупка товаров, работ и услуг для государственных (муниципальных) нужд)</t>
  </si>
  <si>
    <t>03</t>
  </si>
  <si>
    <t>09</t>
  </si>
  <si>
    <t>08</t>
  </si>
  <si>
    <t>06</t>
  </si>
  <si>
    <t>Доплаты к пенсии (Закупка товаров, работ и услуг для государственных (муниципальных) нужд)</t>
  </si>
  <si>
    <t>Доплаты к пенсии (Социальное обеспечение и иные выплаты населению)</t>
  </si>
  <si>
    <t xml:space="preserve"> 03 2 </t>
  </si>
  <si>
    <t xml:space="preserve"> 03 2 01 </t>
  </si>
  <si>
    <t>Предоставление материальной и иной помощи для погребения  (Закупка товаров, работ и услуг для государственных (муниципальных) нужд)</t>
  </si>
  <si>
    <t>Предоставление материальной и иной помощи для погребения  (Социальное обеспечение и иные выплаты населению)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</si>
  <si>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 (Социальное обеспечение и иные выплаты населению)</t>
  </si>
  <si>
    <t>Выплаты ежемесячных денежных компенсаций расходов по оплате жилищно-коммунальных услуг многодетным семьям 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</si>
  <si>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 (Социальное обеспечение и иные выплаты населению)</t>
  </si>
  <si>
    <t>Выплаты ежемесячных пособий гражданам имеющим детей  (Закупка товаров, работ и услуг для государственных (муниципальных) нужд)</t>
  </si>
  <si>
    <t>03 1 02 29990</t>
  </si>
  <si>
    <t>Мероприятия (Социальное обеспечение и иные выплаты населению)</t>
  </si>
  <si>
    <t>03 3 01 29990</t>
  </si>
  <si>
    <t>Организация предоставления мер по поддержке сельскохозяйственного производства (за счет субвенций из областного бюджета)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</si>
  <si>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10 0 00 00000</t>
  </si>
  <si>
    <t>10 1 00 00000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</si>
  <si>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</si>
  <si>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(Социальное обеспечение и иные выплаты населению)</t>
  </si>
  <si>
    <t>Социальная поддержка детей - сирот и детей, оставшихся без попечения родителей, в части оплаты за  содержание  и капитальный ремонт жилых помещений, закрепленных за детьми - сиротами  (Социальное обеспечение и иные выплаты населению)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</si>
  <si>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государственных (муниципальных) нужд)</t>
  </si>
  <si>
    <t xml:space="preserve"> 02 4 </t>
  </si>
  <si>
    <t>Основное мероприятие "Осуществление механизмов контроля качества образования"</t>
  </si>
  <si>
    <t xml:space="preserve"> 02 4 01 </t>
  </si>
  <si>
    <t>02 4 01 73050</t>
  </si>
  <si>
    <t>Обеспечение видеонаблюдения аудиторий пунктов проведения единого государственного экзамена 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</si>
  <si>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</si>
  <si>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защиты многодетных семей (Закупка товаров, работ и услуг для государственных (муниципальных) нужд)</t>
  </si>
  <si>
    <t>Выплаты ежемесячных пособий гражданам, имеющим детей (Закупка товаров, работ и услуг для государственных (муниципальных) нужд)</t>
  </si>
  <si>
    <t>Мероприятия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</si>
  <si>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(Иные бюджетные ассигнования)</t>
  </si>
  <si>
    <t>Организация деятельности территориальных комиссий по делам несовершеннолетних и защите их прав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</si>
  <si>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01 2 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</si>
  <si>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(Социальное обеспечение и иные выплаты населению)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</si>
  <si>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 (Закупка товаров, работ и услуг для государственных (муниципальных) нужд)</t>
  </si>
  <si>
    <t xml:space="preserve">Осуществление первичного воинского учёта на территориях, где отсутствуют военные комиссариаты (Межбюджетные трансферты) </t>
  </si>
  <si>
    <t>Осуществление полномочий Белгородской области по расчёту и предоставлению дотаций на выравнивание бюджетной обеспеченности поселений (Межбюджетные трансферты)</t>
  </si>
  <si>
    <t>04 1 02 L5192</t>
  </si>
  <si>
    <t xml:space="preserve"> 04 1 04 </t>
  </si>
  <si>
    <t>04 3 01 77780</t>
  </si>
  <si>
    <t>07 3 02 26460</t>
  </si>
  <si>
    <t>Осуществление деятельности по опеке и попечительству в отношении совершеннолетних лиц  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</si>
  <si>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 (Закупка товаров, работ и услуг для государственных (муниципальных) нужд)</t>
  </si>
  <si>
    <t>Выплаты инвалидам компенсации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№40-ФЗ "Об обязательном страховании ответственности владельцев транспортных средств" (Социальное обеспечение и иные выплаты населению)</t>
  </si>
  <si>
    <t>Выплата пособий малоимущим гражданам, оказавшимся в тяжёлой жизненной ситуации (Социальное обеспечение и иные выплаты населению)</t>
  </si>
  <si>
    <t>Обеспечение функций  органов местного самоуправления (Социальное обеспечение и иные выплаты населению)</t>
  </si>
  <si>
    <t>10 1 04 25050</t>
  </si>
  <si>
    <t xml:space="preserve"> 10 1 04 </t>
  </si>
  <si>
    <t>Основное мероприятие "Обеспечение информационной безопасности в информационном обществе"</t>
  </si>
  <si>
    <t>Обеспечение информационной безопасности в информационном обществе  (Закупка товаров, работ и услуг для государственных (муниципальных) нужд)</t>
  </si>
  <si>
    <t>01 1 01 20320</t>
  </si>
  <si>
    <t xml:space="preserve"> 01 1</t>
  </si>
  <si>
    <t xml:space="preserve"> 01 1 01</t>
  </si>
  <si>
    <t>Основное мероприятие "Организация и проведение общественно значимых мероприятий"</t>
  </si>
  <si>
    <t xml:space="preserve"> 04 1 04</t>
  </si>
  <si>
    <t>04 1 04 29990</t>
  </si>
  <si>
    <t xml:space="preserve"> 04 2 02 </t>
  </si>
  <si>
    <t>04 2 02 29990</t>
  </si>
  <si>
    <t xml:space="preserve"> 04 3 02 </t>
  </si>
  <si>
    <t>04 3 02 29990</t>
  </si>
  <si>
    <t>08 2 02 63820</t>
  </si>
  <si>
    <t>Организация предоставления отдельных мер социальной защиты населения  (Закупка товаров, работ и услуг для государственных (муниципальных) нужд)</t>
  </si>
  <si>
    <t>Содержание ребенка в семье опекуна и приемной семье, а также вознаграждение, причитающееся приемному родителю (выплата пособия) (Закупка товаров, работ и услуг для государственных (муниципальных) нужд)</t>
  </si>
  <si>
    <t>Осуществление мер по социальной защите граждан, являющихся усыновителями  (Закупка товаров, работ и услуг для государственных (муниципальных) нужд)</t>
  </si>
  <si>
    <t>Выплата социального пособия на погребение и возмещение расходов по гарантированному перечню услуг по погребению  (Закупка товаров, работ и услуг для государственных (муниципальных) нужд)</t>
  </si>
  <si>
    <t>Реализация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</si>
  <si>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07 1 04 71350</t>
  </si>
  <si>
    <t>03 1 02 12610</t>
  </si>
  <si>
    <t>03 2 01 21590</t>
  </si>
  <si>
    <t>03 2 01 71590</t>
  </si>
  <si>
    <t>Основное мероприятие "Кадровое обеспечение муниципальной службы"</t>
  </si>
  <si>
    <t>Дотации на выравнивание бюджетной обеспеченности субъектов Российской Федерации и муниципальных образований</t>
  </si>
  <si>
    <t xml:space="preserve">861 </t>
  </si>
  <si>
    <t>14</t>
  </si>
  <si>
    <t>МУ Управление образования администрации Краснояружского района</t>
  </si>
  <si>
    <t>871</t>
  </si>
  <si>
    <t>Дошкольное образование</t>
  </si>
  <si>
    <t>Общее образование</t>
  </si>
  <si>
    <t>Профессиональная подготовка, переподготовка и повышение квалификации</t>
  </si>
  <si>
    <t>Другие вопросы в области образования</t>
  </si>
  <si>
    <t>МУ Управление культуры администрации Краснояружского района</t>
  </si>
  <si>
    <t>872</t>
  </si>
  <si>
    <t>Культура и кинематография</t>
  </si>
  <si>
    <t>Культура</t>
  </si>
  <si>
    <t>Другие вопросы в области культуры, кинематографии</t>
  </si>
  <si>
    <t>МУ Управление социальной защиты населения</t>
  </si>
  <si>
    <t xml:space="preserve">Оплата ежемесячных денежных выплат труженникам тыла </t>
  </si>
  <si>
    <t>03 1 02 72420</t>
  </si>
  <si>
    <t xml:space="preserve">Оплата ежемесячных денежных выплат реабилитированным лицам </t>
  </si>
  <si>
    <t>03 1 02 72430</t>
  </si>
  <si>
    <t>03 1 02 72450</t>
  </si>
  <si>
    <t>03 1 01 72510</t>
  </si>
  <si>
    <t>03 1 01 72520</t>
  </si>
  <si>
    <t>03 1 01 72530</t>
  </si>
  <si>
    <t>03 1 01 72540</t>
  </si>
  <si>
    <t>03 1 02 72620</t>
  </si>
  <si>
    <t xml:space="preserve">10 </t>
  </si>
  <si>
    <t>Другие вопросы в области социальной политики</t>
  </si>
  <si>
    <t>Муниципальный совет Краснояружского района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</si>
  <si>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</si>
  <si>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890</t>
  </si>
  <si>
    <t>Обеспечение проведения выборов и референдумов</t>
  </si>
  <si>
    <t>99 9 00 00210</t>
  </si>
  <si>
    <t>01 3 01 71220</t>
  </si>
  <si>
    <t>01 2 01 71310</t>
  </si>
  <si>
    <t>06 1 01 27290</t>
  </si>
  <si>
    <t>06 2 01 60390</t>
  </si>
  <si>
    <t>09 1 02 71290</t>
  </si>
  <si>
    <t>10 1 01 25010</t>
  </si>
  <si>
    <t>11 1 01 21010</t>
  </si>
  <si>
    <t>99 9 00 00190</t>
  </si>
  <si>
    <t>03 6 01 59300</t>
  </si>
  <si>
    <t>01 4 01 00590</t>
  </si>
  <si>
    <t>01 4 02 20340</t>
  </si>
  <si>
    <t>06 3 01 71210</t>
  </si>
  <si>
    <t>08 2 01 63810</t>
  </si>
  <si>
    <t>08 2 01 73810</t>
  </si>
  <si>
    <t>08 1 01 80570</t>
  </si>
  <si>
    <t>10 2 01 21320</t>
  </si>
  <si>
    <t>07 1 02 71340</t>
  </si>
  <si>
    <t>03 1 02 13820</t>
  </si>
  <si>
    <t>03 1 02 73820</t>
  </si>
  <si>
    <t>05 1 01 00590</t>
  </si>
  <si>
    <t>99 9 00 20450</t>
  </si>
  <si>
    <t>99 9 00 51180</t>
  </si>
  <si>
    <t>к решению муниципального совета</t>
  </si>
  <si>
    <t xml:space="preserve">Краснояружского района </t>
  </si>
  <si>
    <t>Ведомственная структура расходов бюджета</t>
  </si>
  <si>
    <t>тыс.руб.</t>
  </si>
  <si>
    <t>Наименование показателя</t>
  </si>
  <si>
    <t>Министерство, ведомство</t>
  </si>
  <si>
    <t>Раз-дел</t>
  </si>
  <si>
    <t>Целевая статья</t>
  </si>
  <si>
    <t>Средства обл.бюджета</t>
  </si>
  <si>
    <t>Средства местного бюджета</t>
  </si>
  <si>
    <t>В С Е Г О</t>
  </si>
  <si>
    <t>Оплата ежемесячных денежных выплат ветеранам труда, ветеранам военной службы (Закупка товаров, работ и услуг для государственных (муниципальных) нужд)</t>
  </si>
  <si>
    <t xml:space="preserve"> 02 2 02 </t>
  </si>
  <si>
    <t>Основное мероприятие "Проведение детской оздоровительной компании"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</si>
  <si>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(Закупка товаров, работ и услуг для государственных (муниципальных) нужд)</t>
  </si>
  <si>
    <t xml:space="preserve"> 03 7 03 </t>
  </si>
  <si>
    <t>Основное мероприятие "Осуществление деятельности по опеке и попечительству в отношении совершеннолетних лиц"</t>
  </si>
  <si>
    <t>Осуществление деятельности по опеке и попечительству в отношении совершеннолетних лиц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</si>
  <si>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деятельности по опеке и попечительству в отношении совершеннолетних лиц (Закупка товаров, работ и услуг для государственных (муниципальных) нужд)</t>
  </si>
  <si>
    <t xml:space="preserve"> 03 7 04 </t>
  </si>
  <si>
    <t>Обеспечение функций органов местного самоуправления (Закупка товаров, работ и услуг для государственных (муниципальных) нужд)</t>
  </si>
  <si>
    <t>Обеспечение функций органов местного самоуправления (Иные бюджетные ассигнования)</t>
  </si>
  <si>
    <t>Резервный фонд (Иные бюджетные ассигнования)</t>
  </si>
  <si>
    <t xml:space="preserve"> 03</t>
  </si>
  <si>
    <t xml:space="preserve">Молодежная политика </t>
  </si>
  <si>
    <t>Основное мероприятие "Предоставление мер социальной поддержки семьям и детям"</t>
  </si>
  <si>
    <t xml:space="preserve"> 02 1 02 </t>
  </si>
  <si>
    <t>Администрация муниципального района " Краснояружский  район"</t>
  </si>
  <si>
    <t>Общегосударственные вопросы</t>
  </si>
  <si>
    <t>850</t>
  </si>
  <si>
    <t>Функционирование высшего должностного лица субъекта Российской Федерации и муниципального образования</t>
  </si>
  <si>
    <t>2</t>
  </si>
  <si>
    <t>100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</si>
  <si>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</si>
  <si>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200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</si>
  <si>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</si>
  <si>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</si>
  <si>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850 </t>
  </si>
  <si>
    <t>Национальная экономика</t>
  </si>
  <si>
    <t>Общеэкономические вопросы</t>
  </si>
  <si>
    <t>Межбюджетиые трансферты бюджетам субъектов Российской Федерации и муниципальных образований общего характера</t>
  </si>
  <si>
    <t xml:space="preserve"> 04 5 01 </t>
  </si>
  <si>
    <t xml:space="preserve"> 04 5 02 </t>
  </si>
  <si>
    <t>Дополнительное образование детей</t>
  </si>
  <si>
    <t>Основное мероприятие "Предоставление мер социальной поддержки работникам муниципальных учреждений (организаций) культуры"</t>
  </si>
  <si>
    <t>Обеспечение права граждан на социальное обслуживание (Закупка товаров, работ и услуг для государственных (муниципальных) нужд)</t>
  </si>
  <si>
    <t>Обеспечение права граждан на социальное обслуживание (Социальное обеспечение и иные выплаты населению)</t>
  </si>
  <si>
    <t>Обеспечение права граждан на социальное обслуживание (Иные бюджетные ассигнования)</t>
  </si>
  <si>
    <t>Обеспечение функций 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</si>
  <si>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</si>
  <si>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 органов местного самоуправления (Закупка товаров, работ и услуг для государственных (муниципальных) нужд)</t>
  </si>
  <si>
    <t>Расходы на выплаты по оплате труда членов избирательной комиссии по обеспечению проведения выборов и референдумов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</si>
  <si>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03 7 </t>
  </si>
  <si>
    <t xml:space="preserve"> 03 7 02 </t>
  </si>
  <si>
    <t>Выплата пособий малоимущим гражданам, оказавшимся в тяжёлой жизненной ситуации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</si>
  <si>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(Закупка товаров, работ и услуг для государственных (муниципальных) нужд)</t>
  </si>
  <si>
    <t>Содержание ребёнка в семье опекуна и приёмной семье, а также вознаграждение, причитающееся приёмному родителю   (Закупка товаров, работ и услуг для государственных (муниципальных) нужд)</t>
  </si>
  <si>
    <t>Основное мероприятие "Развитие инфраструктуры в сфере культуры"</t>
  </si>
  <si>
    <t xml:space="preserve"> 04 3 04 </t>
  </si>
  <si>
    <t xml:space="preserve"> 05 2 00 00000</t>
  </si>
  <si>
    <t>Капитальный ремонт объектов муниципальной собственности (Закупка товаров, работ и услуг для государственных (муниципальных) нужд)</t>
  </si>
  <si>
    <t xml:space="preserve">Основное мероприятие "Осуществление отдельных полномочий по рассмотрению дел об административных правонарушений" </t>
  </si>
  <si>
    <t xml:space="preserve"> 01 2 01 </t>
  </si>
  <si>
    <t xml:space="preserve"> 01 </t>
  </si>
  <si>
    <t>01</t>
  </si>
  <si>
    <t>04</t>
  </si>
  <si>
    <t xml:space="preserve"> 01 3 </t>
  </si>
  <si>
    <t xml:space="preserve"> 01 3 01 </t>
  </si>
  <si>
    <t>2.</t>
  </si>
  <si>
    <t xml:space="preserve">Капитальный и текущий ремонт, реконструкция и строительство автомобильных дорог общего пользования местного значения </t>
  </si>
  <si>
    <t>3.</t>
  </si>
  <si>
    <t xml:space="preserve">Непрограммная часть </t>
  </si>
  <si>
    <t>Непрограммное направление деятельности "Реализация функций органов власти Краснояружского района"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</si>
  <si>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 (Закупка товаров, работ и услуг для государственных (муниципальных) нужд)</t>
  </si>
  <si>
    <t>Всего</t>
  </si>
  <si>
    <t>05</t>
  </si>
  <si>
    <t>02</t>
  </si>
  <si>
    <t>Проведение оздоровительной кампании детей (Предоставление субсидий бюджетным, автономным учреждениям и иным некоммерческим организациям)</t>
  </si>
  <si>
    <t xml:space="preserve"> 02 5 01 </t>
  </si>
  <si>
    <t>04 1 02 21440</t>
  </si>
  <si>
    <t>Комплектование книжных фондов библиотек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</si>
  <si>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</si>
  <si>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 (Закупка товаров, работ и услуг для государственных (муниципальных) нужд)</t>
  </si>
  <si>
    <t>Осуществление полномочий по государственной  регистрации актов гражданского состояния (за счет средств областного бюджета) (Закупка товаров, работ и услуг для государственных (муниципальных) нужд)</t>
  </si>
  <si>
    <t>03 7 00 00000</t>
  </si>
  <si>
    <t>Обеспечение функций  органов местного самоуправления в рамках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</si>
  <si>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03 3 01 74000</t>
  </si>
  <si>
    <t>Выплата единовременной адресной материальной помощи женщинам, находящимся в трудной жизненной ситуации и сохранившим беременность  (Социальное обеспечение и иные выплаты населению)</t>
  </si>
  <si>
    <t>Основное мероприятие "Реализация общеобра-зовательных программ дошкольного образования"</t>
  </si>
  <si>
    <t xml:space="preserve"> 03 1 01 </t>
  </si>
  <si>
    <t xml:space="preserve"> 04 1 02 </t>
  </si>
  <si>
    <t xml:space="preserve"> 04 5 03 </t>
  </si>
  <si>
    <t>05 0 00 00000</t>
  </si>
  <si>
    <t>Обеспечение права граждан на социальное обслуживание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</si>
  <si>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05 1 01</t>
  </si>
  <si>
    <t xml:space="preserve"> 06 1 01 </t>
  </si>
  <si>
    <t xml:space="preserve"> 06 2 01 </t>
  </si>
  <si>
    <t xml:space="preserve"> 06 3 01</t>
  </si>
  <si>
    <t xml:space="preserve"> 07 3 01</t>
  </si>
  <si>
    <t>02 4 00 00000</t>
  </si>
  <si>
    <t>Вид рас-хода</t>
  </si>
  <si>
    <t>Под-раз-дел</t>
  </si>
  <si>
    <t xml:space="preserve"> 05 2 </t>
  </si>
  <si>
    <t xml:space="preserve"> 05 2 01 </t>
  </si>
  <si>
    <t xml:space="preserve"> 05 2 01 29990</t>
  </si>
  <si>
    <t>Основное мероприятие "Вовлечение в общественную деятельность молодежи в возрасте от 14 до 30 лет"</t>
  </si>
  <si>
    <t xml:space="preserve"> 04 3</t>
  </si>
  <si>
    <t>Капитальный ремонт и ремонт дворовых территорий многоквартирных домов, проездов к дворовым территориям многоквартирных домов</t>
  </si>
  <si>
    <t>4.</t>
  </si>
  <si>
    <t>Управление дорожным хозяйством</t>
  </si>
  <si>
    <t>Всего расходов</t>
  </si>
  <si>
    <t>Наименование поселений</t>
  </si>
  <si>
    <t>Вязовское сельское поселение</t>
  </si>
  <si>
    <t>Графовское  сельское поселение</t>
  </si>
  <si>
    <t>Илек-Пеньковское  сельское поселение</t>
  </si>
  <si>
    <t>Колотиловское  сельское поселение</t>
  </si>
  <si>
    <t>5.</t>
  </si>
  <si>
    <t>Репяховское  сельское поселение</t>
  </si>
  <si>
    <t>Сергиевское  сельское поселение</t>
  </si>
  <si>
    <t>7.</t>
  </si>
  <si>
    <t>Теребренское  сельское поселение</t>
  </si>
  <si>
    <t>8.</t>
  </si>
  <si>
    <t>Городское поселение "Поселок Красная Яруга"</t>
  </si>
  <si>
    <t>И Т О Г О</t>
  </si>
  <si>
    <t>Осуществление отдельных полномочий по рассмотрению дел об административных правонарушений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</si>
  <si>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отдельных полномочий по рассмотрению дел об административных правонарушений (Закупка товаров, работ и услуг для государственных (муниципальных) нужд)</t>
  </si>
  <si>
    <t>Основное мероприятие "Осуществление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родителей"</t>
  </si>
  <si>
    <t xml:space="preserve"> 03 4 </t>
  </si>
  <si>
    <t xml:space="preserve"> 03 4 01 </t>
  </si>
  <si>
    <t>Основное мероприятие "Поддержка социально-ориентированных некоммерческих организаций"</t>
  </si>
  <si>
    <t xml:space="preserve"> 06 </t>
  </si>
  <si>
    <t>Организация деятельности террито-риальных комиссий по делам несовершеннолетних и защите их прав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</si>
  <si>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детей, оставшихся без попечения родителей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</si>
  <si>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 которым относится к ведению Российской Федерации и субъекта Российской Федерации (Социальное обеспечение и иные выплаты населению)</t>
  </si>
  <si>
    <t>07</t>
  </si>
  <si>
    <t xml:space="preserve"> 07</t>
  </si>
  <si>
    <t xml:space="preserve"> 07 3 </t>
  </si>
  <si>
    <t xml:space="preserve"> 07 3 01 </t>
  </si>
  <si>
    <t xml:space="preserve"> 04 5 </t>
  </si>
  <si>
    <t>Мероприятия  (Закупка товаров, работ и услуг для государственных (муниципальных) нужд)</t>
  </si>
  <si>
    <t>03 0 00 00000</t>
  </si>
  <si>
    <t>03 1 00 00000</t>
  </si>
  <si>
    <t>Доплаты к пенсии  (Закупка товаров, работ и услуг для государственных (муниципальных) нужд)</t>
  </si>
  <si>
    <t>Доплаты к пенсии  (Социальное обеспечение и иные выплаты населению)</t>
  </si>
  <si>
    <t>Расходы по обеспечению деятельности многофункциональных центров предоставления государственных и муниципальных услуг (Предоставление субсидий бюджетным, автономным учреждениям и иным некоммерческим организациям)</t>
  </si>
  <si>
    <t xml:space="preserve"> 07 </t>
  </si>
  <si>
    <t xml:space="preserve"> 07 1 </t>
  </si>
  <si>
    <t xml:space="preserve"> 07 1 03 </t>
  </si>
  <si>
    <t xml:space="preserve">Основное мероприятие "Обеспечение деятельности (оказание услуг) государственных (муниципальных) учреждений (организаций)" </t>
  </si>
  <si>
    <t xml:space="preserve"> 03 1 </t>
  </si>
  <si>
    <t xml:space="preserve"> 03 1 02 </t>
  </si>
  <si>
    <t>Основное мероприятие "Социальная поддержка отдельных категорий граждан"</t>
  </si>
  <si>
    <t>Обеспечение равной доступности услуг общественного транспорта на территории Белгородской области для отдельных категорий граждан (Социальное обеспечение и иные выплаты населению)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</si>
  <si>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(Социальное обеспечение и иные выплаты населению)</t>
  </si>
  <si>
    <t>03 4 00 00000</t>
  </si>
  <si>
    <t>Организация наружного освещения населенных пунктов    (Закупка товаров, работ и услуг для государственных (муниципальных) нужд)</t>
  </si>
  <si>
    <t>07 3 00 00000</t>
  </si>
  <si>
    <t>08 0 00 00000</t>
  </si>
  <si>
    <t>08 1 00 00000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</si>
  <si>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(Межбюджетные трансферты)</t>
  </si>
  <si>
    <t>08 2 00 00000</t>
  </si>
  <si>
    <t>Обеспечение деятельности (оказание услуг) государственных (муниципальных) учреждений (организаций)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</si>
  <si>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01 4 00 00000</t>
  </si>
  <si>
    <t>01 3 00 00000</t>
  </si>
  <si>
    <t>01 2 00 00000</t>
  </si>
  <si>
    <t>01 0 00 00000</t>
  </si>
  <si>
    <t>02 0 00 00000</t>
  </si>
  <si>
    <t>02 1 00 00000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</si>
  <si>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</si>
  <si>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>02 2 00 00000</t>
  </si>
  <si>
    <t>Мероприятия по проведению оздоровительной кампании детей  (Предоставление субсидий бюджетным, автономным учреждениям и иным некоммерческим организациям)</t>
  </si>
  <si>
    <t>Проведение оздоровительной кампании детей  (Предоставление субсидий бюджетным, автономным учреждениям и иным некоммерческим организациям)</t>
  </si>
  <si>
    <t>Реализация государственного стандарта общего образования  (Предоставление субсидий бюджетным, автономным учреждениям и иным некоммерческим организациям)</t>
  </si>
  <si>
    <t>Выплаты денежного вознаграждения за выполнение функций классного руководителя педагогическим работникам муниципальных образовательных учреждений (организаций) (Предоставление субсидий бюджетным, автономным учреждениям и иным некоммерческим организациям)</t>
  </si>
  <si>
    <t>02 3 00 00000</t>
  </si>
  <si>
    <t>Обеспечение деятельности (оказание услуг) государственных (муниципальных) учреждений (организаций) (Предоставление субсидий бюджетным, автономным учреждениям и иным некоммерческим организациям)</t>
  </si>
  <si>
    <t>02 5 00 00000</t>
  </si>
  <si>
    <t>Основное мероприятие: Проект "культурная среда"</t>
  </si>
  <si>
    <t>Основное мероприятие Федеральный проект "Формирование комфортной городской среды"</t>
  </si>
  <si>
    <t>Основное мероприятие  Проект "культурная среда"</t>
  </si>
  <si>
    <t>Подпрограмма "Патриотическое воспитание граждан" муниципальной программы  Краснояружского района "Развитие физической культуры, спорта и молодёжного движения в Краснояружском районе"</t>
  </si>
  <si>
    <t xml:space="preserve"> 05 3 01 </t>
  </si>
  <si>
    <t>Основное мероприятие "Патриотическое воспитание граждан"</t>
  </si>
  <si>
    <t xml:space="preserve"> 05 3 01 29990</t>
  </si>
  <si>
    <t xml:space="preserve"> 05 3 00 00000</t>
  </si>
  <si>
    <t xml:space="preserve"> 05 4 00 00000</t>
  </si>
  <si>
    <t xml:space="preserve"> 05 4 01 </t>
  </si>
  <si>
    <t xml:space="preserve"> 05 4 01 29990</t>
  </si>
  <si>
    <t>Подпрограмма "Развитие добровольческого (волонтерского) движения" муниципальной программы  Краснояружского района "Развитие физической культуры, спорта и молодёжного движения в Краснояружском районе"</t>
  </si>
  <si>
    <t>Основное мероприятие "Развитие добровольческого (волонтерского) движения"</t>
  </si>
  <si>
    <t>Наименование заказчиков, отраслей, объектов</t>
  </si>
  <si>
    <t>местный бюджет</t>
  </si>
  <si>
    <t>Областной бюджет</t>
  </si>
  <si>
    <t xml:space="preserve"> 2019 год</t>
  </si>
  <si>
    <t xml:space="preserve"> 2021 год</t>
  </si>
  <si>
    <t>ВСЕГО</t>
  </si>
  <si>
    <t>Капитальный ремонт МДОУ "Краснояружский детский сад общеразвивающего вида"</t>
  </si>
  <si>
    <t>Выкуп ЛОС Вязовская СОШ</t>
  </si>
  <si>
    <t>Капитальный ремонт фасада здания МДОУ "Краснояружский центр развития ребенка - детский сад"</t>
  </si>
  <si>
    <t>Капитальный ремонт спортивного зала                         МОУ «Теребренская ООШ» Краснояружского  района</t>
  </si>
  <si>
    <t>Капитальный ремонт МОУ "Сергиевская СОШ"</t>
  </si>
  <si>
    <t>Выплата компенсации расходов в целях соблюдения утвержденных предельных (максимальных) индексов изменения размера вносимой гражданами платы за коммунальные услуги (Социальное обеспечение и иные выплаты населению)</t>
  </si>
  <si>
    <t>Организация наружного освещения   населенных пунктов Белгородской области (Закупка товаров, работ и услуг для государственных (муниципальных) нужд)</t>
  </si>
  <si>
    <t>Основное мероприятие "Обеспечение  жильём детей-сирот и детей, оставшихся без попечения родителей, лицам из их числа"</t>
  </si>
  <si>
    <t>Основное мероприятие "Профессиональная подготовка, переподготовка и повышение квалификации"</t>
  </si>
  <si>
    <t>Обеспечение права граждан на социальное обслуживание   (Социальное обеспечение и иные выплаты населению)</t>
  </si>
  <si>
    <t>Обеспечение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</si>
  <si>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Организация предоставления отдельных мер социальной защиты населения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</si>
  <si>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комплексных кадастровых работ (Закупка товаров, работ и услуг для государственных (муниципальных) нужд)</t>
  </si>
  <si>
    <t>Подпограмма "Повышение эффективности работы в сфере профилактики правонарушений и борьбы с преступностью"муниципальной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</si>
  <si>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"Обеспечение доступным и комфортным жильём и коммунальными услугами жителей Краснояружского района"</t>
  </si>
  <si>
    <t xml:space="preserve"> 04 4</t>
  </si>
  <si>
    <t xml:space="preserve"> 04 4 01</t>
  </si>
  <si>
    <t>04 4 01 72220</t>
  </si>
  <si>
    <t>04 4 01 21240</t>
  </si>
  <si>
    <t>Сохранение объектов культурного наследия (памятников истории и культуры)  (Закупка товаров, работ и услуг для государственных (муниципальных) нужд)</t>
  </si>
  <si>
    <t>Сохранение объектов культурного наследия (памятников истории и культуры за счет средств областного бюджета)  (Закупка товаров, работ и услуг для государственных (муниципальных) нужд)</t>
  </si>
  <si>
    <t>Основное мероприятие "Государственная охрана объектов культурного наследия"</t>
  </si>
  <si>
    <t>Подпрограмма "Государственная охрана, сохранение и популяризация объектов культурного наследия (памятников истории и культуры) муниципальной программы Краснояружского района  "Развитие культуры и искусства в Краснояружском районе"</t>
  </si>
  <si>
    <t xml:space="preserve"> 04 5 05 </t>
  </si>
  <si>
    <t>Государственная поддержка муниципальных учреждений культуры и их работников</t>
  </si>
  <si>
    <t>Государственная поддержка отрасли культуры (на государственную поддержку муниципальных учреждений культуры) (Закупка товаров, работ и услуг для государственных (муниципальных) нужд)</t>
  </si>
  <si>
    <t>Приложение   5</t>
  </si>
  <si>
    <t>06 1 02 R5110</t>
  </si>
  <si>
    <t xml:space="preserve">  06 1 03 </t>
  </si>
  <si>
    <t>Основное мероприятие "Проведение комплексных  кадастровых работ"</t>
  </si>
  <si>
    <t>Основное мероприятие "Проведение независимой оценки объектов муниципального имущества"</t>
  </si>
  <si>
    <t>06 1 03 27300</t>
  </si>
  <si>
    <t>Проведение независимой оценки объектов муниципального имущества (Закупка товаров, работ и услуг для государственных (муниципальных) нужд)</t>
  </si>
  <si>
    <t xml:space="preserve"> 10 1 01</t>
  </si>
  <si>
    <t xml:space="preserve"> 10 1</t>
  </si>
  <si>
    <t xml:space="preserve">  04 1 02</t>
  </si>
  <si>
    <t>Расходы на выплаты по оплате труда высшего должностного лица муниципального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</si>
  <si>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</si>
  <si>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функций органов местного самоуправления  (Закупка товаров, работ и услуг для государственных (муниципальных) нужд)</t>
  </si>
  <si>
    <t>Обеспечение функций  органов местного самоуправления   (Иные бюджетные ассигнования)</t>
  </si>
  <si>
    <t>Обеспечение функций  органов местного самоуправления   (Закупка товаров, работ и услуг для государственных (муниципальных) нужд)</t>
  </si>
  <si>
    <t>Выплата пособий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(Социальное обеспечение и иные выплаты населению)</t>
  </si>
  <si>
    <t>99 9 00 20460</t>
  </si>
  <si>
    <t>03 3 Р1 50840</t>
  </si>
  <si>
    <t>Реализация мероприятий в области коммунального хозяйства (Закупка товаров, работ и услуг для государственных (муниципальных) нужд)</t>
  </si>
  <si>
    <t>Проведение мероприятий по благоустройству дворовых территорий поселений (Закупка товаров, работ и услуг для государственных (муниципальных) нужд)</t>
  </si>
  <si>
    <t xml:space="preserve">  12 1 01</t>
  </si>
  <si>
    <t>Проведения мероприятий по благоустройству дворовых территорий поселений (Закупка товаров, работ и услуг для государственных (муниципальных) нужд)</t>
  </si>
  <si>
    <t>02 3 03 22110</t>
  </si>
  <si>
    <t xml:space="preserve"> 02 3 03 </t>
  </si>
  <si>
    <t>Расходы по поддержке социально-ориентированных некомерческих организаций (Предоставление субсидий бюджетным, автономным учреждениям и иным некоммерческим организациям)</t>
  </si>
  <si>
    <t xml:space="preserve"> 03 7 01 </t>
  </si>
  <si>
    <t>2019 год</t>
  </si>
  <si>
    <t>2020 год</t>
  </si>
  <si>
    <t>Содержание ребёнка в семье опекуна и приёмной семье, а также вознаграждение, причитающееся приёмному родителю  (Социальное обеспечение и иные выплаты населению)</t>
  </si>
  <si>
    <t xml:space="preserve"> 03 3 02 </t>
  </si>
  <si>
    <t>Основное мероприятие "Предоставление мер социальной поддержки детям-сиротами детям, оставшимся без попечения родителей"</t>
  </si>
  <si>
    <t>Судебная система</t>
  </si>
  <si>
    <t>99 9 00 51200</t>
  </si>
  <si>
    <t xml:space="preserve"> 99</t>
  </si>
  <si>
    <t xml:space="preserve"> 99 9</t>
  </si>
  <si>
    <t>09 0 00 00000</t>
  </si>
  <si>
    <t>09 1 00 00000</t>
  </si>
  <si>
    <t>Основное мероприятие «Осуществление переданных  полномочий Российской Федерации на государственную регистрацию актов гражданского состояния»</t>
  </si>
  <si>
    <t>Осуществление переданных полномочий Российской Федерации по государственной  регистрации актов гражданского состояния 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</si>
  <si>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</si>
  <si>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переданных полномочий Российской Федерации по государственной регистрации актов гражданского состояния  (Закупка товаров, работ и услуг для государственных (муниципальных) нужд)</t>
  </si>
  <si>
    <t>Обеспечение функций 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</si>
  <si>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населенных пунктах, рабочих поселках (поселках городского типа) на территории Белгородской области  (Социальное обеспечение и иные выплаты населению)</t>
  </si>
  <si>
    <t>Обеспечение деятельности (оказание услуг) государственных (муниципальных) учреждений (организаций)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</si>
  <si>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</si>
  <si>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>Обеспечение деятельности (оказание услуг) государственных (муниципальных) учреждений (организаций)  (Иные бюджетные ассигнования)</t>
  </si>
  <si>
    <t>Организация наружного освещения населенных пунктов Белгородской области (Закупка товаров, работ и услуг для государственных (муниципальных) нужд)</t>
  </si>
  <si>
    <t>Расходы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</si>
  <si>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Оказание содействия достижению целевых показателей реализации региональных программ развития агропромышленного комплекса в рамках возмещения части процентной ставки по долгосрочным, среднесрочным и краткосрочным кредитам, взятым малыми формами хозяйствования (Субсидии юридическим лицам (кроме некомерческих организаций), индивидуальным предпринимателям, физическим лицам)</t>
  </si>
  <si>
    <t>Выплаты ежемесячных пособий гражданам имеющим детей (Социальное обеспечение и иные выплаты населению)</t>
  </si>
  <si>
    <t>Осуществление мер социальной защиты многодетных семей  (Закупка товаров, работ и услуг для государственных (муниципальных) нужд)</t>
  </si>
  <si>
    <t>Осуществление мер социальной защиты многодетных семей  (Социальное обеспечение и иные выплаты населению)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</si>
  <si>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(Социальное обеспечение и иные выплаты населению)</t>
  </si>
  <si>
    <t>Выплата единовременного пособия при всех формах устройства детей, лишённых родительского попечения, в семью (Пособия и компенсации по публичным нормативным обязательствам)</t>
  </si>
  <si>
    <t>Социальная поддержка детей-сирот и детей оставшихся без попечения родителей, в части оплаты за содержание и капитальный ремонт жилых помещений, закреплённых за детьми-сиротами  (Социальное обеспечение и иные выплаты населению)</t>
  </si>
  <si>
    <t xml:space="preserve"> Осуществление мер по социальной защите граждан, являющихся усыновителями (Социальное обеспечение и иные выплаты населению)</t>
  </si>
  <si>
    <t>Предоставление мер социальной поддержки педагогическим работникам муниципальных образовательных учреждений (организаций), проживающим и работающим в сельских населённых пунктах, рабочих посёлках (посёлках городского типа) на территории Белгородской области (Социальное обеспечение и иные выплаты населению)</t>
  </si>
  <si>
    <t xml:space="preserve"> 02 5</t>
  </si>
  <si>
    <t xml:space="preserve"> 02 5 05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</si>
  <si>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(Закупка товаров, работ и услуг для государственных (муниципальных) нужд)</t>
  </si>
  <si>
    <t>03 1 01 R4620</t>
  </si>
  <si>
    <t>Выплаты ежемесячных денежных компенсаций расходов на уплату взноса на капитальный ремонт общего имущества в многоквартирном доме лицам, достигшим возраста семидесяти и восьмидесяти лет (Социальное обеспечение и иные выплаты населению)</t>
  </si>
  <si>
    <t>07 3 06 70820</t>
  </si>
  <si>
    <t>Основное мероприятие «Осуществление переданных полномочий Российской Федерации на государственную регистрацию актов гражданского состояния»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</si>
  <si>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(Закупка товаров, работ и услуг для государственных (муниципальных) нужд)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</si>
  <si>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(Иные бюджетные ассигнования)</t>
  </si>
  <si>
    <t xml:space="preserve"> 03 </t>
  </si>
  <si>
    <t xml:space="preserve"> 03 6 </t>
  </si>
  <si>
    <t xml:space="preserve"> 03 6 01 </t>
  </si>
  <si>
    <t>Расходы по поддержке социально-ориентированных некоммерческих организаций (Предоставление субсидий бюджетным, автономным учреждениям и иным некоммерческим организациям)</t>
  </si>
  <si>
    <t>03 6 00 00000</t>
  </si>
  <si>
    <t xml:space="preserve">Выплаты ежемесячных денежных компесаций расходов по оплате жилищно-коммунальных услуг ветеранам труда (Закупка товаров, работ и услуг для государственных (муниципальных) нужд) </t>
  </si>
  <si>
    <t>Оплата жилищно-коммунальных услуг отдельным категориям граждан (за счет субвенций из федерального бюджета) (Социальное обеспечение и иные выплаты населению)</t>
  </si>
  <si>
    <t>09 1 01 R5430</t>
  </si>
  <si>
    <t>Выплаты ежемесячных денежных компесаций расходов по оплате жилищно-коммунальных услуг реабилитированным лицам и лицам, признанным пострадавшими от политических репрессий (Закупка товаров, работ и услуг для государственных (муниципальных) нужд)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</si>
  <si>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 (Закупка товаров, работ и услуг для государственных (муниципальных) нужд)</t>
  </si>
  <si>
    <t xml:space="preserve">Осуществление переданных полномочий Российской Федерации по предоставлению отдельных мер социальной поддержки граждан, подвергшихся радиации (Социальное обеспечение и иные выплаты населению) </t>
  </si>
  <si>
    <t>07 1 03 71090</t>
  </si>
  <si>
    <t>Реализация мероприятий по обеспечению населения чистой питьевой водой</t>
  </si>
  <si>
    <t>02 2 03 72120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</si>
  <si>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(Закупка товаров, работ и услуг для государственных (муниципальных) нужд)</t>
  </si>
  <si>
    <t>Осуществление дополнительных мер социальной защиты семей, родивших третьего и последующих детей по предоставлению материнского (семейного) капитала  (Закупка товаров, работ и услуг для государственных (муниципальных) нужд)</t>
  </si>
  <si>
    <t xml:space="preserve"> Обеспечение предоставления жилых помещений детям-сиротам и детям, оставшимся без попечения родителей (Капитальные вложения в объекты недвижимого имущества государственной (муниципальной) собственности)</t>
  </si>
  <si>
    <t>Осуществление мер социальной  защиты отдельных категорий работников учреждений, занятых в секторе социального обслуживания, проживающих и (или) работающих в сельской местности (Социальное обеспечение и иные выплаты населению)</t>
  </si>
  <si>
    <t>Основное мероприятие "Обеспечение жильём ветеранов Великой Отечественной войны"</t>
  </si>
  <si>
    <t>Осуществление полномочий по обеспечению жильём отдельных категорий граждан, установленных Федеральным законом от 12 января 1995 года №5-ФЗ "О ветеранах",в соответствии с Указом Президента Российской Федерации от 7 мая 2008 года №714 "Об обеспечении жильём ветеранов Великой Отечественной войны 1941-1945 годов (Социальное обеспечение и иные выплаты населению)</t>
  </si>
  <si>
    <t xml:space="preserve"> 07 3 04 </t>
  </si>
  <si>
    <t>07 3 04 51340</t>
  </si>
  <si>
    <t>Мероприятия подпрограммы «Обеспечение жильем молодых семей» федеральной целевой программы «Жилище» на 2011-2015 годы за счет средств бюджета субъекта Российской Федерации (Социальное обеспечение и иные выплаты населению)</t>
  </si>
  <si>
    <t>07 1 02 S1340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</si>
  <si>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  (Закупка товаров, работ и услуг для государственных (муниципальных) нужд)</t>
  </si>
  <si>
    <t>Софинансирование капитального ремонта объектов муниципальной собственности (Закупка товаров, работ и услуг для государственных (муниципальных) нужд)</t>
  </si>
  <si>
    <t>Предоставление мер социальной поддержки работникам муниципальных учреждений (организаций) культуры, проживающим и работающим в сельских населённых пунктах, рабочих посёлках (посёлках городского типа)</t>
  </si>
  <si>
    <t xml:space="preserve"> 04</t>
  </si>
  <si>
    <t xml:space="preserve"> 04 5</t>
  </si>
  <si>
    <t xml:space="preserve"> 04 5 03</t>
  </si>
  <si>
    <t>04 5 03 13220</t>
  </si>
  <si>
    <t>03 2 01 71690</t>
  </si>
  <si>
    <t>04 1 02 R5192</t>
  </si>
  <si>
    <t xml:space="preserve"> 07 3 04</t>
  </si>
  <si>
    <t>Расходы по содержанию муниципального жилищного фонда (Закупка товаров, работ и услуг для государственных (муниципальных) нужд)</t>
  </si>
  <si>
    <t xml:space="preserve">  07</t>
  </si>
  <si>
    <t xml:space="preserve"> 07 3</t>
  </si>
  <si>
    <t xml:space="preserve"> 07 3 02</t>
  </si>
  <si>
    <t xml:space="preserve"> 07 3 02 26460</t>
  </si>
  <si>
    <t>07 1 03 41090</t>
  </si>
  <si>
    <t>Реализация мероприятий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</si>
  <si>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>Выплата ежемесячных денежных компенсаций расходов по оплате жилищно-коммунальных услуг иным категориям граждан (Социальное обеспечение и иные выплаты населению)</t>
  </si>
  <si>
    <t>Обеспечение равной доступности услуг общественного транспорта на территории Белгородской области для отдельных категорий граждан  (Социальное обеспечение и иные выплаты населению)</t>
  </si>
  <si>
    <t>Выплата ежемесячных денежных компенсаций расходов по оплате жилищно-коммунальных услуг иным категориям граждан (Закупка товаров, работ и услуг для государственных (муниципальных) нужд)</t>
  </si>
  <si>
    <t>Выплаты ежемесячных денежных компенсаций расходов по оплате жилищно-коммунальных услуг многодетным семьям (Закупка товаров, работ и услуг для государственных (муниципальных) нужд)</t>
  </si>
  <si>
    <t>99 9 00 00000</t>
  </si>
  <si>
    <t xml:space="preserve"> Обеспечение деятельности (оказание услуг) государственных (муниципальных) учреждений (организаций)  (Закупка товаров, работ и услуг для государственных (муниципальных) нужд)</t>
  </si>
  <si>
    <t xml:space="preserve"> Обеспечение деятельности (оказание услуг) государственных (муниципальных) учреждений (организаций)  (Иные бюджетные ассигнования)</t>
  </si>
  <si>
    <t xml:space="preserve"> 04 3 </t>
  </si>
  <si>
    <t xml:space="preserve"> 04 3 01 </t>
  </si>
  <si>
    <t>Субсидии некоммерческим организациям (за исключением государственных учреждений)</t>
  </si>
  <si>
    <t>Осуществление переданного полномочия Российской Федерации по осуществлению ежегодной денежной выплаты лицам, награждённым нагрудным знаком "Почётный донор России"  (Закупка товаров, работ и услуг для государственных (муниципальных) нужд)</t>
  </si>
  <si>
    <t xml:space="preserve"> 03 1 01</t>
  </si>
  <si>
    <t>Основное мероприятие "Оплата жилищно-коммунальных услуг отдельным категориям граждан"</t>
  </si>
  <si>
    <t>Оплата жилищно-коммунальных услуг отдельным категориям граждан  (Закупка товаров, работ и услуг для государственных (муниципальных) нужд)</t>
  </si>
  <si>
    <t>Оплата жилищно-коммунальных услуг отдельным категориям граждан (Социальное обеспечение и иные выплаты населению)</t>
  </si>
  <si>
    <t>Предоставление гражданам адресных субсидий на оплату жилого помещения и коммунальных услуг  (Закупка товаров, работ и услуг для государственных (муниципальных) нужд)</t>
  </si>
  <si>
    <t>Предоставление гражданам адресных субсидий на оплату жилого помещения и коммунальных услуг (Социальное обеспечение и иные выплаты населению)</t>
  </si>
  <si>
    <t>Основное мероприятие "Создание и развитие сети многофункциональных центров предоставления государственных и муниципальных услуг"</t>
  </si>
  <si>
    <t>Выплата ежемесячных денежных компенсаций расходов по оплате жилищно-коммунальных услуг иным категориям граждан  (Социальное обеспечение и иные выплаты населению)</t>
  </si>
  <si>
    <t>Содержание ребенка в семье опекуна и приемной семье, а также вознаграждение, причитающееся приемному родителю (выплата пособия)  (Социальное обеспечение и иные выплаты населению)</t>
  </si>
  <si>
    <t>Организация предоставления социального пособия на погребение (Закупка товаров, работ и услуг для государственных (муниципальных) нужд)</t>
  </si>
  <si>
    <t>Основное мероприятие "Государственная поддержка кредитования малых форм хозяйствования"</t>
  </si>
  <si>
    <t>Основное мероприятие "Организация предоставления мер по поддержке сельскохозяйственного производства"</t>
  </si>
  <si>
    <t>Основное мероприятие "Мобилизационная подготовка населения"</t>
  </si>
  <si>
    <t>Подготовка населения и организаций к действиям в чрезвычайных ситуациях (Закупка товаров, работ и услуг для государственных (муниципальных) нужд)</t>
  </si>
  <si>
    <t xml:space="preserve"> 06 3 </t>
  </si>
  <si>
    <t xml:space="preserve"> 06 3 01 </t>
  </si>
  <si>
    <t>Мероприятия по проведению комплексных кадастровых работ (Закупка товаров, работ и услуг для государственных (муниципальных) нужд)</t>
  </si>
  <si>
    <t xml:space="preserve"> 12 1</t>
  </si>
  <si>
    <t>Подпрограмма «Благоустройство дворовых территорий многоквартирных домов поселений Краснояружского района»</t>
  </si>
  <si>
    <t>12 1 01 22120</t>
  </si>
  <si>
    <t>Проведения мероприятий по благоустройству дворовых территорий поселений</t>
  </si>
  <si>
    <t>Обеспечение предоставления муниципальных услуг с использованием современных информационных и телекоммуникационных технологий (Закупка товаров, работ и услуг для государственных (муниципальных) нужд)</t>
  </si>
  <si>
    <t>10 2 00 00000</t>
  </si>
  <si>
    <t>11 0 00 00000</t>
  </si>
  <si>
    <t>11 1 00 00000</t>
  </si>
  <si>
    <t>Мероприятия по обеспечению населения чистой питьевой водой (Капитальные вложения в объекты недвижимого имущества государственной (муниципальной) собственности)</t>
  </si>
  <si>
    <t xml:space="preserve"> 01</t>
  </si>
  <si>
    <t>Повышение квалификации, профессиональная подготовка и переподготовка кадров (Закупка товаров, работ и услуг для государственных (муниципальных) нужд)</t>
  </si>
  <si>
    <t>99 0 00 00000</t>
  </si>
  <si>
    <t>Осуществление ежемесячной денежной выплаты, назначаемой в случае рождения третьего ребёнка или последующих детей до достижения ребёнком возраста трёх лет  (Закупка товаров, работ и услуг для государственных (муниципальных) нужд)</t>
  </si>
  <si>
    <t>Выплата субсидий ветеранам боевых действий и другим категориям военнослужащих  (Социальное обеспечение и иные выплаты населению)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</si>
  <si>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(Закупка товаров, работ и услуг для государственных (муниципальных) нужд)</t>
  </si>
  <si>
    <t>Выплата ежемесячных пособий отдельным категориям граждан (инвалидам боевых действий I и II групп, а также членам семей военнослужащих и сотрудников, погибших при исполнении обязанностей военной службы или служебных обязанностей в районах боевых действий; вдовам погибших (умерших) ветеранов подразделений особого риска  (Социальное обеспечение и иные выплаты населению)</t>
  </si>
  <si>
    <t xml:space="preserve"> 01 4 </t>
  </si>
  <si>
    <t xml:space="preserve"> 01 4 01 </t>
  </si>
  <si>
    <t>Основное мероприятие"Обеспечение деятельности подведомственных учреждений"</t>
  </si>
  <si>
    <t xml:space="preserve"> 01 4 02 </t>
  </si>
  <si>
    <t>Основное мероприятие "Оказание социальных услуг населению организациями социального обслуживания"</t>
  </si>
  <si>
    <t>Расходы по обеспечению права граждан на социальное обслуживание (Предоставление субсидий бюджетным, автономным учреждениям и иным некоммерческим организациям)</t>
  </si>
  <si>
    <t>Выплата ежемесячных денежных компенсаций расходов по оплате жилищно-коммунальных услуг иным категориям граждан  (Закупка товаров, работ и услуг для государственных (муниципальных) нужд)</t>
  </si>
  <si>
    <t>Национальная оборона</t>
  </si>
  <si>
    <t>Мобилизационная и вневойсковая подготовка</t>
  </si>
  <si>
    <t>02 2 03 22110</t>
  </si>
  <si>
    <t>05 2 01 00590</t>
  </si>
  <si>
    <t>04 3 01 S7780</t>
  </si>
  <si>
    <t xml:space="preserve"> 05 2 01 00590</t>
  </si>
  <si>
    <t>Софинансирование расходов на повышение оплаты труда работников учреждений культуры (Предоставление субсидий бюджетным, автономным учреждениям и иным некоммерческим организациям)</t>
  </si>
  <si>
    <t>Софинансирование расходов на повышение оплаты труда работникам учреждений культуры (Предоставление субсидий бюджетным, автономным учреждениям и иным некоммерческим организациям)</t>
  </si>
  <si>
    <t>Дотации на выравнивание бюджетной обеспеченности поселений (Межбюджетные трансферты)</t>
  </si>
  <si>
    <t>Дотации на выравнивание бюджетной обеспеченности поселений (за счет средств бюджета муниципального района) (Межбюджетные трансферты)</t>
  </si>
  <si>
    <t>Осуществление полномочий Белгородской области по расчету и предоставлению дотаций на выравнивание бюджетной обеспеченности поселений (Межбюджетные трансферты)</t>
  </si>
  <si>
    <t>Осуществление первичного воинского учёта на территориях, где отсутствуют военные комиссариаты (Межбюджетные трансферты)</t>
  </si>
  <si>
    <t>Выплата субсидий ветеранам боевых действий и другим категориям военнослужащих  (Закупка товаров, работ и услуг для государственных (муниципальных) нужд)</t>
  </si>
  <si>
    <t>Поддержка малого и среднего предпринимательства, включая крестьянские (фермерские) хозяйства, в сфере сельского туризма  (Закупка товаров, работ и услуг для государственных (муниципальных) нужд)</t>
  </si>
  <si>
    <t>07 0 00 00000</t>
  </si>
  <si>
    <t>06 3 00 00000</t>
  </si>
  <si>
    <t>Организация предоставления отдельных мер социальной защиты населения (Закупка товаров, работ и услуг для государственных (муниципальных) нужд)</t>
  </si>
  <si>
    <t>Осуществление деятельности по опеке и попечительству в отношении несовершеннолетних и лиц из числа детей-сирот и детей оставшихся без попечения родителей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</si>
  <si>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единовременного пособия при всех формах устройства детей, лишенных родительского попечения, в семью (Социальное обеспечение и иные выплаты населению)</t>
  </si>
  <si>
    <t xml:space="preserve"> 02 </t>
  </si>
  <si>
    <t xml:space="preserve"> 02 1 </t>
  </si>
  <si>
    <t xml:space="preserve"> 02 1 01 </t>
  </si>
  <si>
    <t>Основное мероприятие "Обеспечение жильём молодых семей"</t>
  </si>
  <si>
    <t xml:space="preserve"> 07 3 06 </t>
  </si>
  <si>
    <t>02 1 01 23020</t>
  </si>
  <si>
    <t>02 1 01 73020</t>
  </si>
  <si>
    <t>02 2 01 23040</t>
  </si>
  <si>
    <t>02 2 01 73040</t>
  </si>
  <si>
    <t>02 2 01 73060</t>
  </si>
  <si>
    <t>02 3 01 00590</t>
  </si>
  <si>
    <t>02 3 04 29990</t>
  </si>
  <si>
    <t>02 5 03 21010</t>
  </si>
  <si>
    <t>02 2 02 20650</t>
  </si>
  <si>
    <t>02 2 02 70650</t>
  </si>
  <si>
    <t>02 5 01 00190</t>
  </si>
  <si>
    <t>02 5 05 73220</t>
  </si>
  <si>
    <t>02 5 02 00590</t>
  </si>
  <si>
    <t>02 5 04 29990</t>
  </si>
  <si>
    <t>03 3 01 72880</t>
  </si>
  <si>
    <t>02 1 02 73030</t>
  </si>
  <si>
    <t>04 1 01 00590</t>
  </si>
  <si>
    <t>04 2 01 00590</t>
  </si>
  <si>
    <t>04 3 01 00590</t>
  </si>
  <si>
    <t xml:space="preserve">04 5 03 13220 </t>
  </si>
  <si>
    <t>04 5 01 00190</t>
  </si>
  <si>
    <t>04 5 02 00590</t>
  </si>
  <si>
    <t>04 5 02 80590</t>
  </si>
  <si>
    <t>Повышение квалификации, профессиональная подготовка и переподготовка кадров (Предоставление субсидий бюджетным, автономным учреждениям и иным некоммерческим организациям)</t>
  </si>
  <si>
    <t>Повышение квалификации, профессиональная подготовка и  переподготовка кадров (Предоставление субсидий бюджетным, автономным учреждениям и иным некоммерческим организациям)</t>
  </si>
  <si>
    <t>Основное мероприятие "Реализация мероприятий по раннему выявлению потребителей наркотиков"</t>
  </si>
  <si>
    <t>Мероприятия по раннему выявлению потребителей наркотиков (Закупка товаров, работ и услуг для государственных (муниципальных) нужд)</t>
  </si>
  <si>
    <t>873</t>
  </si>
  <si>
    <t>Пенсионное обеспечение</t>
  </si>
  <si>
    <t>Социальное обслуживание населения</t>
  </si>
  <si>
    <t>03 3 01 72850</t>
  </si>
  <si>
    <t>03 3 02 52600</t>
  </si>
  <si>
    <t>03 3 02 71370</t>
  </si>
  <si>
    <t>03 3 02 72860</t>
  </si>
  <si>
    <t>03 3 02 72870</t>
  </si>
  <si>
    <t>03 3 02 73000</t>
  </si>
  <si>
    <t>03 7 02 00190</t>
  </si>
  <si>
    <t>03 4 01 20850</t>
  </si>
  <si>
    <t>Обеспечение функций  органов местного самоуправления  в рамках непрограммного направления деятельности  "Реализация функций органов власти Краснояружского района"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</si>
  <si>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Выплата пособий малоимущим гражданам, оказавшимся в тяжёлой жизненной ситуации  (Закупка товаров, работ и услуг для государственных (муниципальных) нужд)</t>
  </si>
  <si>
    <t>03 7 01 71230</t>
  </si>
  <si>
    <t>03 7 02 71240</t>
  </si>
  <si>
    <t>03 7 03 71250</t>
  </si>
  <si>
    <t>03 7 04 71260</t>
  </si>
  <si>
    <t>03 7 05 71270</t>
  </si>
  <si>
    <t>99 9 00 00710</t>
  </si>
  <si>
    <t>Выплата пособий малоимущим гражданам, оказавшимся в тяжёлой жизненной ситуации (Закупка товаров, работ и услуг для государственных (муниципальных) нужд)</t>
  </si>
  <si>
    <t>Оплата ежемесячных денежных выплат ветеранам труда, ветеранам военной службы (Социальное обеспечение и иные выплаты населению)</t>
  </si>
  <si>
    <t>Оплата ежемесячных денежных выплат труженникам тыла  (Закупка товаров, работ и услуг для государственных (муниципальных) нужд)</t>
  </si>
  <si>
    <t>Оплата ежемесячных денежных выплат труженникам тыла  (Социальное обеспечение и иные выплаты населению)</t>
  </si>
  <si>
    <t>Оплата ежемесячных денежных выплат реабилитированным лицам  (Закупка товаров, работ и услуг для государственных (муниципальных) нужд)</t>
  </si>
  <si>
    <t>Оплата ежемесячных денежных выплат реабилитированным лицам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</si>
  <si>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 (Закупка товаров, работ и услуг для государственных (муниципальных) нужд)</t>
  </si>
  <si>
    <t>Основное мероприятие "Развитие предпринимательства в сфере сельского туризма"</t>
  </si>
  <si>
    <t xml:space="preserve"> 09 1 </t>
  </si>
  <si>
    <t xml:space="preserve"> 09 1 02 </t>
  </si>
  <si>
    <t>Организация предоставления мер по поддержке сельскохозяйственного производства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</si>
  <si>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03 1 02 51370</t>
  </si>
  <si>
    <t>03 1 02 52200</t>
  </si>
  <si>
    <t>03 1 01 52500</t>
  </si>
  <si>
    <t>03 1 02 52800</t>
  </si>
  <si>
    <t>03 1 01 71510</t>
  </si>
  <si>
    <t>03 1 02 72310</t>
  </si>
  <si>
    <t>03 1 02 72360</t>
  </si>
  <si>
    <t>03 1 02 72370</t>
  </si>
  <si>
    <t>03 1 02 72410</t>
  </si>
  <si>
    <t>Оплата ежемесячных денежных выплат ветеранам труда,ветеранам военной службы  (Закупка товаров, работ и услуг для государственных (муниципальных) нужд)</t>
  </si>
  <si>
    <t>Оплата ежемесячных денежных выплат труженникам тыла (Закупка товаров, работ и услуг для государственных (муниципальных) нужд)</t>
  </si>
  <si>
    <t>Оплата ежемесячных денежных выплат лицам, родившимся в период с 22 июня 1923 года по 3 сентября 1945 года (дети войны) (Закупка товаров, работ и услуг для государственных (муниципальных) нужд)</t>
  </si>
  <si>
    <t>Обеспечение равной доступности услуг общественного транспорта на территории Белгородской области для отдельных категорий граждан, оказание мер социальной поддержки, которым относится к ведению Российской Федерации и субъектов Российской Федерации  (Социальное обеспечение и иные выплаты населению)</t>
  </si>
  <si>
    <t>Оплата ежемесячных денежных выплат лицам, родившимся в период с 22 июня 1923 года по 3 сентября 1945 года (дети войны) (Социальное обеспечение и иные выплаты населению)</t>
  </si>
  <si>
    <t xml:space="preserve">Обеспечение права граждан на социальное обслуживание (Иные бюджетные ассигнования)   </t>
  </si>
  <si>
    <t>Основное мероприятие "Реализация общеобразовательных программ дошкольного образования"</t>
  </si>
  <si>
    <t>Реализация прав граждан на получение общедоступного и бесплатного дошкольного образования в муниципальных дошкольных образовательных учреждениях (организациях) (Предоставление субсидий бюджетным, автономным учреждениям и иным некоммерческим организациям)</t>
  </si>
  <si>
    <t xml:space="preserve"> 02 2 </t>
  </si>
  <si>
    <t xml:space="preserve"> 02 2 01 </t>
  </si>
  <si>
    <t>Расходы по предоставлению государственного стандарта общего образования (Предоставление субсидий бюджетным, автономным учреждениям и иным некоммерческим организациям)</t>
  </si>
  <si>
    <t>Расходы</t>
  </si>
  <si>
    <t>Организация предоставления ежемесячных денежных компенсаций расходов по оплате жилищно-коммунальных услуг (Закупка товаров, работ и услуг для государственных (муниципальных) нужд)</t>
  </si>
  <si>
    <t xml:space="preserve"> 02 5 05 </t>
  </si>
  <si>
    <t>Основное мероприятие "Социальная поддержка педагогических работников"</t>
  </si>
  <si>
    <t xml:space="preserve"> 02 5 02 </t>
  </si>
  <si>
    <t>Основное мероприятие "Финансовое обеспечение структурных подразделений органов исполнительной власти и прочих учреждений (организаций) в сфере образования"</t>
  </si>
  <si>
    <t xml:space="preserve"> 02 5 04 </t>
  </si>
  <si>
    <t>Мероприятия (Закупка товаров, работ и услуг для государственных (муниципальных) нужд)</t>
  </si>
  <si>
    <t>Основное мероприятие "Реализация мероприятий в сфере образования"</t>
  </si>
  <si>
    <t>Основное мероприятие "Обеспечение функций органов власти"</t>
  </si>
  <si>
    <t xml:space="preserve"> 03 3 </t>
  </si>
  <si>
    <t xml:space="preserve"> 03 3 01 </t>
  </si>
  <si>
    <t>Основное мероприятие "Комплектование книжных фондов библиотек"</t>
  </si>
  <si>
    <t xml:space="preserve"> 04 2 </t>
  </si>
  <si>
    <t xml:space="preserve"> 04 2 01 </t>
  </si>
  <si>
    <t>№ п/п</t>
  </si>
  <si>
    <t>Доходы</t>
  </si>
  <si>
    <t>1.</t>
  </si>
  <si>
    <t>Акцизы на автомобильный бензин, прямогонный бензин, дизельное топливо, моторные масла для дизельных и (или) карбюраторных (инжекторных) двигателей, производимые на территории РФ, в части, подлежащей зачислению в бюджет муниципального района</t>
  </si>
  <si>
    <t>Реализация полномочий по организации хозяйственного обслуживания зданий и помещений учреждений культуры на селе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</si>
  <si>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Сельское хозяйство и рыболовство</t>
  </si>
  <si>
    <t>Транспорт</t>
  </si>
  <si>
    <t>800</t>
  </si>
  <si>
    <t>Основное мероприятие "Реализация программ общего образования"</t>
  </si>
  <si>
    <t xml:space="preserve"> 02 3 </t>
  </si>
  <si>
    <t xml:space="preserve"> 02 3 01 </t>
  </si>
  <si>
    <t>Основное мероприятие "Реализация дополнительных общеобразовательных (общеразвивающих) программ"</t>
  </si>
  <si>
    <t xml:space="preserve"> 02 3 04 </t>
  </si>
  <si>
    <t>Мероприятия  (Предоставление субсидий бюджетным, автономным учреждениям и иным некоммерческим организациям)</t>
  </si>
  <si>
    <t>Основное мероприятие "Мероприятия по развитию дополнительного образования"</t>
  </si>
  <si>
    <t xml:space="preserve"> 02 5 </t>
  </si>
  <si>
    <t xml:space="preserve"> 02 5 03 </t>
  </si>
  <si>
    <t>Благоустройство</t>
  </si>
  <si>
    <t>Образование</t>
  </si>
  <si>
    <t>600</t>
  </si>
  <si>
    <t>Социальная политика</t>
  </si>
  <si>
    <t>Социальное обеспечение населения</t>
  </si>
  <si>
    <t>Социальное обеспечение и иные выплаты населению</t>
  </si>
  <si>
    <t>300</t>
  </si>
  <si>
    <t>Охрана семьи и детства</t>
  </si>
  <si>
    <t>10</t>
  </si>
  <si>
    <t>Физическая культура и спорт</t>
  </si>
  <si>
    <t>Физическая культура</t>
  </si>
  <si>
    <t>11</t>
  </si>
  <si>
    <t>Управление финансов и бюджетной политики администрации Краснояружского района</t>
  </si>
  <si>
    <t>861</t>
  </si>
  <si>
    <t>Резервные фонды</t>
  </si>
  <si>
    <t>99 9 00 21020</t>
  </si>
  <si>
    <t>630</t>
  </si>
  <si>
    <t>Средства массовой информации</t>
  </si>
  <si>
    <t>Капитальный ремонт  центра народного творчества, п.Красная Яруга Краснояружского района</t>
  </si>
  <si>
    <t>Капитальный ремонт Дома культуры в с.Вязовое Краснояружского района</t>
  </si>
  <si>
    <t>Капитальный  ремонт стадиона "Центральный" 
п. Красная Яруга, ул. Победы, 1 "Б"</t>
  </si>
  <si>
    <t>Другие вопросы в области национальной безопасности и правоохранительной деятельности</t>
  </si>
  <si>
    <t xml:space="preserve"> 01 2</t>
  </si>
  <si>
    <t>Поддержка внедрения систем видеонаблюдения в общественных местах (Закупка товаров, работ и услуг для государственных (муниципальных) нужд)</t>
  </si>
  <si>
    <t>01 2 03 20380</t>
  </si>
  <si>
    <t>Основное мероприятие "Поддержка внедрения систем видеонаблюдения в общественных местах"</t>
  </si>
  <si>
    <t xml:space="preserve"> 01 2 03</t>
  </si>
  <si>
    <t>Организация представления ежемесячных денежных компенсаций расходов по оплате жилищно-коммунальных услуг (Прочая закупка товаров, работ и услуг для государственных (муниципальных) нужд)</t>
  </si>
  <si>
    <t>Основное мероприятие "Организация представления ежемесячных денежных компенсаций расходов по оплате жилищно-коммунальных услуг"</t>
  </si>
  <si>
    <t xml:space="preserve"> 03 7 05 </t>
  </si>
  <si>
    <t>Основное мероприятие "Организация предоставления социального пособия на погребение"</t>
  </si>
  <si>
    <t>Основное мероприятие "Организация деятельности территориальных комиссий по делам несовершеннолетних и защите их прав"</t>
  </si>
  <si>
    <t>Содержание ребёнка в семье опекуна и приёмной семье, а также вознаграждение, причитающееся приёмному родителю  (Закупка товаров, работ и услуг для государственных (муниципальных) нужд)</t>
  </si>
  <si>
    <t>Осуществление полномочий в области охраны труда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</si>
  <si>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07 1 00 00000</t>
  </si>
  <si>
    <t>99 9 00 70110</t>
  </si>
  <si>
    <t>99 9 00 80110</t>
  </si>
  <si>
    <t xml:space="preserve"> 99 </t>
  </si>
  <si>
    <t xml:space="preserve"> 99 9 </t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</si>
  <si>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(Закупка товаров, работ и услуг для государственных (муниципальных) нужд)</t>
    </r>
  </si>
  <si>
    <r>
      <t xml:space="preserve">Выплаты инвалидам компенсаций страховых премий по договорам обязательного </t>
    </r>
    <r>
      <rPr>
        <b/>
        <sz val="12"/>
        <rFont val="PT Astra Serif"/>
        <family val="1"/>
      </rPr>
      <t>страхования гражданской ответственности владельцев транспортных средств</t>
    </r>
    <r>
      <rPr>
        <sz val="12"/>
        <rFont val="PT Astra Serif"/>
        <family val="1"/>
      </rPr>
      <t xml:space="preserve"> в соответствии с Федеральным законом от 25 апреля 2002 года №40-ФЗ "Об обязательном страховании ответственности владельцев транспортных средств"  (Социальное обеспечение и иные выплаты населению)</t>
    </r>
  </si>
  <si>
    <t>Приложение 7</t>
  </si>
  <si>
    <t>Под-раздел</t>
  </si>
  <si>
    <t>Приложение  6</t>
  </si>
  <si>
    <t>Приложение 8</t>
  </si>
  <si>
    <t>Приложение  9</t>
  </si>
  <si>
    <t>Приложение 10</t>
  </si>
  <si>
    <t>Распределение иных межбюджетных трансфертов, передаваемых бюджетам сельских поселений на содержание и ремонт автомобильных дорог общего пользования местного значения на 2019 год и на плановый период 2020 и 2021 годов</t>
  </si>
  <si>
    <t>муниципального района на 2019 год и на плановый период 2020 и 2021 годов</t>
  </si>
  <si>
    <t>Распределение бюджетных ассигнований по разделам, подразделам, целевым статьям (муниципальным программам Краснояружского района и непрограммным направлениям деятельности), группам видов расходов классификации  расходов бюджета на 2019 год и на плановый период 2020 и 2021 годов</t>
  </si>
  <si>
    <t>Распределение бюджетных ассигнований по целевым статьям (муниципальным программам Краснояружского района и непрограммным направлениям деятельности), группам видов расходов, разделам, подразделам  классификации  расходов бюджета на 2019 год и на плановый период 2020 и 2021 годов</t>
  </si>
  <si>
    <t xml:space="preserve"> Распределение бюджетных ассигнований по разделам, подразделам классификации  расходов бюджета на осуществление бюджетных инвестиций в форме капитальных вложений в объекты муниципальной собственности на 2019 год и на плановый период 2020 и 2021 годов</t>
  </si>
  <si>
    <t>Распределение бюджетных ассигнований на осуществление бюджетных инвестиций в форме капитальных вложений в объекты муниципальной собственности, софинансирование которых осуществляется за счет межбюджетных субсидий из областного бюджета на 2019 год и на плановый период 2020 и 2021 годов</t>
  </si>
  <si>
    <t>Бюджет дорожного фонда Краснояружского района на 2019 год и на плановый период 2020 и 2021 годов</t>
  </si>
  <si>
    <t xml:space="preserve"> Подпрограмма "Развитие и государственная поддержка малого и среднего предпринимательства, развитие туризма, ремесленничества и придорожного сервиса"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</si>
  <si>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 xml:space="preserve"> 06 2 </t>
  </si>
  <si>
    <t>Капитальный ремонт памятника архитектуры дома Управляющего Краснояружской экономией Харитоненко</t>
  </si>
  <si>
    <t xml:space="preserve"> 09 3 G2 52970 </t>
  </si>
  <si>
    <t xml:space="preserve"> 09 3 G2  </t>
  </si>
  <si>
    <t>Основное мероприятие "Проект "Комплексная система обращения с твердыми коммунальными отходами"</t>
  </si>
  <si>
    <t xml:space="preserve">Введение в промышленную эксплуатацию мощностей по обработке твердых коммунальных отходов и мощностей по утилизации отходов и фракций после обработки твердых коммунальных отходов (Закупка товаров, работ и услуг для государственных (муниципальных) нужд)
</t>
  </si>
  <si>
    <t>12 1 F2 55550</t>
  </si>
  <si>
    <t>03 3 01 53800</t>
  </si>
  <si>
    <t>Обеспечение функций органов местного самоуправления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</si>
  <si>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06 0 00 00000</t>
  </si>
  <si>
    <t>Постановка на кадастровый учет земельных участков и объектов недвижимости, предусмотренных для дальнейшей реализации под инвестиционные проекты (Закупка товаров, работ и услуг для государственных (муниципальных) нужд)</t>
  </si>
  <si>
    <t>Обеспечение права граждан на социальное обслуживание  (Закупка товаров, работ и услуг для государственных (муниципальных) нужд)</t>
  </si>
  <si>
    <t>05 1 00 00000</t>
  </si>
  <si>
    <t>2021 год</t>
  </si>
  <si>
    <t xml:space="preserve"> 06 1 </t>
  </si>
  <si>
    <t>Основное мероприятие "Постановка на кадастровый учет земельных участков и объектов недвижимости, предусмотренных для дальнейшей реализации под инвестиционные проекты"</t>
  </si>
  <si>
    <t xml:space="preserve">  02 3 03 </t>
  </si>
  <si>
    <t>99 9 00 29990</t>
  </si>
  <si>
    <t>Капитальный ремонт объектов муниципальной собственности</t>
  </si>
  <si>
    <t>04 5 05 L5194</t>
  </si>
  <si>
    <t>7 nsc/he,/</t>
  </si>
  <si>
    <t>Основное мероприятие "Развитие инфраструктуры системы дополнительного образования"</t>
  </si>
  <si>
    <t>Капитальный ремонт объектов муниципальной собственности (Иные бюджетные ассигнования)</t>
  </si>
  <si>
    <t xml:space="preserve"> 11 2 </t>
  </si>
  <si>
    <t xml:space="preserve"> 11 2 01 </t>
  </si>
  <si>
    <t>11 2 01 21010</t>
  </si>
  <si>
    <t>Подпрограмма "Противодействие коррупции" муниципальной программы Краснояружского района "Развитие кадровой политики Краснояружского района "</t>
  </si>
  <si>
    <t>Основное мероприятие "Повышение квалификации, профессиональная подготовка и переподготовка кадров"</t>
  </si>
  <si>
    <t>Повышение квалификации, профессиональная подготовка и переподготовка кадров  (Закупка товаров, работ и услуг для государственных (муниципальных) нужд)</t>
  </si>
  <si>
    <t>Капитальный ремонт памятника архитектуры п.Красная Яруга ул.Театральная 7</t>
  </si>
  <si>
    <t>Основное мероприятие "Мероприятия по благоустройству населённых пунктов"</t>
  </si>
  <si>
    <t xml:space="preserve"> 07 1 01 </t>
  </si>
  <si>
    <t>Благоустройство  (Закупка товаров, работ и услуг для государственных (муниципальных) нужд)</t>
  </si>
  <si>
    <t>07 1 01 20010</t>
  </si>
  <si>
    <t>Организация и проведение областных конкурсов по благоустройству (Закупка товаров, работ и услуг для государственных (муниципальных) нужд)</t>
  </si>
  <si>
    <t xml:space="preserve"> 07 1 01 71360</t>
  </si>
  <si>
    <t>Средства, передаваемые для компенсации дополнительных расходов, возникших в результате решений, принятых органами власти другого уровня за счёт средств резервного фонда Правительства Белгородской области (Межбюджетные трансферты)</t>
  </si>
  <si>
    <t>99 9 00 70550</t>
  </si>
  <si>
    <t>Основное мероприятие "Развитие инфраструктуры системы дошкольного образования"</t>
  </si>
  <si>
    <t xml:space="preserve"> 02 1 04</t>
  </si>
  <si>
    <t>02 1 04 22110</t>
  </si>
  <si>
    <t>02 1 04 72120</t>
  </si>
  <si>
    <t>Капитальный ремонт зданий (за счёт средств резервного фонда Президента Российской Федерации) (Закупка товаров, работ и услуг для государственных (муниципальных) нужд)</t>
  </si>
  <si>
    <t>02 2 03 56120</t>
  </si>
  <si>
    <t xml:space="preserve"> 04 3 04</t>
  </si>
  <si>
    <t>04 3 04 22110</t>
  </si>
  <si>
    <t>Софинансирование капитальных вложений в объекты муниципальной собственности (Закупка товаров, работ и услуг для государственных (муниципальных) нужд)</t>
  </si>
  <si>
    <t>04 3 04 71120</t>
  </si>
  <si>
    <t>07 3 01 R4970</t>
  </si>
  <si>
    <t>Обеспечение жильём молодых семей (Социальное обеспечение и иные выплаты населению)</t>
  </si>
  <si>
    <t>07 3 01 L4970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</si>
  <si>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</si>
  <si>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(Капитальные вложения в объекты недвижимого имущества государственной (муниципальной) собственности)</t>
  </si>
  <si>
    <t>Расходы на предоставление общедоступного и бесплатного дошкольного образования в муниципальных дошкольных образовательных учреждениях (организациях) (Закупка товаров, работ и услуг для государственных (муниципальных) нужд)</t>
  </si>
  <si>
    <t>Повышение квалификации, профессиональная подготовка и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</si>
  <si>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</si>
  <si>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 02 5 04 29990</t>
  </si>
  <si>
    <t>Вознаграждение, причитающееся приёмному родителю  (Социальное обеспечение и иные выплаты населению)</t>
  </si>
  <si>
    <t>03 3 02 72890</t>
  </si>
  <si>
    <t>Обеспечение функций  органов местного самоуправления  (Социальное обеспечение и иные выплаты населению)</t>
  </si>
  <si>
    <t>Обеспечение функций  органов местного самоуправления  (Иные бюджетные ассигнования)</t>
  </si>
  <si>
    <t>Проведение выборов в законодательные (представительные) органы местного самоуправления (Закупка товаров, работ и услуг для государственных (муниципальных) нужд)</t>
  </si>
  <si>
    <t>99 9 00 00770</t>
  </si>
  <si>
    <t xml:space="preserve"> 06 2</t>
  </si>
  <si>
    <t xml:space="preserve"> 06 2 01</t>
  </si>
  <si>
    <t xml:space="preserve"> 09 1 01 73720</t>
  </si>
  <si>
    <t xml:space="preserve"> 07 1 01</t>
  </si>
  <si>
    <t xml:space="preserve"> 07 1 01 20010</t>
  </si>
  <si>
    <t xml:space="preserve">  02 1 04 </t>
  </si>
  <si>
    <t>02 1 04  22110</t>
  </si>
  <si>
    <t>02 1 04  72120</t>
  </si>
  <si>
    <t xml:space="preserve"> 04 3 04 71120</t>
  </si>
  <si>
    <t>Приобретение объектов социального и производственных комплексов, в то числе объектов общегражданского назначения, жилья, инфраструктуры (Закупка товаров, работ и услуг для государственных (муниципальных) нужд)</t>
  </si>
  <si>
    <t>Повышение квалификации, профессиональная подготовка и  переподготовка кадров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</si>
  <si>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Мероприятия  (Социальное обеспечение и иные выплаты населению)</t>
  </si>
  <si>
    <t xml:space="preserve"> 04 1 02 21440</t>
  </si>
  <si>
    <t xml:space="preserve"> 06 1 00 00000</t>
  </si>
  <si>
    <t xml:space="preserve">05 </t>
  </si>
  <si>
    <t>07 1 01 71360</t>
  </si>
  <si>
    <t>Муниципальная программа Краснояружского района "Обеспечение безопасности жизнедеятельности населения Краснояружского района"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</si>
  <si>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</si>
  <si>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</si>
  <si>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"Развитие информационного общества" муниципальной программы Краснояружского района  "Развитие информационного общества в Краснояружском районе"</t>
  </si>
  <si>
    <t>Муниципальная программа Краснояружского района  "Развитие кадровой политики Краснояружского района"</t>
  </si>
  <si>
    <t>Подпрограмма "Развитие государственной гражданской и муниципальной службы" муниципальной программы Краснояружского района "Развитие кадровой политики Краснояружского района"</t>
  </si>
  <si>
    <t>Муниципальная программа Краснояружского района  "Социальная поддержка граждан в Краснояружском районе"</t>
  </si>
  <si>
    <t>Подпрограмма "Обеспечение защиты и реализация прав граждан и организаций в сфере государственной регистрации актов гражданского состояния"  муниципальной программы  Краснояружского района  "Социальная поддержка граждан в Краснояружском районе"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</si>
  <si>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</si>
  <si>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</si>
  <si>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</si>
  <si>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Муниципальная программа 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</si>
  <si>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 Краснояружского района "Развитие сельского хозяйства и охрана окружающей среды в Краснояружском районе"</t>
  </si>
  <si>
    <t>Подпрограмма "Совершенствование и развитие транспортной системы" муниципальной программы 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</si>
  <si>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 Краснояружского района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</si>
  <si>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</si>
  <si>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 "Развитие информационного общества в Краснояружском районе"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</si>
  <si>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</si>
  <si>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района"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</si>
  <si>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района"</t>
  </si>
  <si>
    <t>Муниципальная программа Краснояружского района « Формирование современной городской среды в Краснояружском районе»</t>
  </si>
  <si>
    <t>Подпограмма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</si>
  <si>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>Муниципальная программа Краснояружского района "Развитие образования Краснояружского района"</t>
  </si>
  <si>
    <t>Подпрограмма "Развитие общего образования" муниципальной программы Краснояружского района "Развитие образования Краснояружского района"</t>
  </si>
  <si>
    <t>Муниципальная программа Краснояружского района  "Развитие физической культуры, спорта и молодёжного движения в Краснояружском районе"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</si>
  <si>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</si>
  <si>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</si>
  <si>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 "Развитие культуры и искусства в Краснояружском районе"</t>
  </si>
  <si>
    <t>Подпрограмма "Культурно-досуговая деятельность и народное творчество"  муниципальной программы  Краснояружского района "Развитие культуры и искусства в Краснояружском районе"</t>
  </si>
  <si>
    <t>Подпрограмма "Развитие мер социальной поддержки отдельных категорий граждан" муниципальной программы  Краснояружского района  "Социальная поддержка граждан в Краснояружском районе"</t>
  </si>
  <si>
    <t>Муниципальная программа Краснояружского района  "Обеспечение доступным и комфортным жильём и коммунальными услугами жителей Краснояружского район"</t>
  </si>
  <si>
    <t>Мероприятия подпрограммы «Обеспечение жильем молодых семей» федеральной целевой программы «Жилище»  за счет средств бюджета субъекта Российской Федерации (Социальное обеспечение и иные выплаты населению)</t>
  </si>
  <si>
    <t>Подпрограмма "Развитие физической культуры и массового спорта"  муниципальной программы  Краснояружского района "Развитие физической культуры, спорта и молодёжного движения в Краснояружском районе"</t>
  </si>
  <si>
    <t>Подпрограмма "Развитие дошкольного образования"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</si>
  <si>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</si>
  <si>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</si>
  <si>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</si>
  <si>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район"</t>
  </si>
  <si>
    <t>Подпрограмма "Социальная поддержка семьи и детей" муниципальной программы   Краснояружского района  "Социальная поддержка граждан в Краснояружском районе"</t>
  </si>
  <si>
    <t>Подпрограмма "Развитие библиотечного дела"  муниципальной программы  Краснояружского района "Развитие культуры и искусства в Краснояружском районе"</t>
  </si>
  <si>
    <t>Подпрограмма "Развитие музейного дела"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</si>
  <si>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 "</t>
  </si>
  <si>
    <t>Подпрогрмма "Модернизация и развитие социального обслуживания населения"  муниципальной программы  Краснояружского района  "Социальная поддержка граждан в Краснояружском районе"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</si>
  <si>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 Краснояружского района  "Социальная поддержка граждан в Краснояружском районе"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</si>
  <si>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районе"</t>
  </si>
  <si>
    <t>Подпрограмма "Профилактика безнадзорности и правонарушений несовершеннолетних" муниципальной программы Краснояружского района "Обеспечение безопасности жизнедеятельности населения Краснояружского района"</t>
  </si>
  <si>
    <t>Основное мероприятие "Обеспечение предоставления муниципальных услуг с использованием современных информационных и телекоммуникационных технологий"</t>
  </si>
  <si>
    <t>Подпрограмма "Снижение рисков и смягчение последствий чрезвычайных ситуаций природного и техногенного характера, пожарная безопасность и защита населения" муниципальной программы Краснояружского района "Обеспечение безопасности жизнедеятельности населения Краснояружского района "</t>
  </si>
  <si>
    <t>Муниципальная программа Краснояружского района  "Развитие экономического потенциала и формирование благоприятного предприни-мательского климата в Краснояружском районе "</t>
  </si>
  <si>
    <t>Подпрограмма "Улучшение условий и охраны труда"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</si>
  <si>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</si>
  <si>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образо-вания" муниципальной программы Краснояружского района "Развитие образования Краснояружского района"</t>
  </si>
  <si>
    <t>Подпрограмма "Развитие дополнительного образования детей" муниципальной программы Краснояружского района "Развитие образования Краснояружского района "</t>
  </si>
  <si>
    <t>Муниципальная программа Краснояружского района  "Развитие физической культуры, спорта и молодёжного движения в Краснояружском районе "</t>
  </si>
  <si>
    <t>Подпрограмма "Молодость Белгородчины" муниципальной программы  Краснояружского района "Развитие физической культуры, спорта и молодёжного движения в Краснояружском районе "</t>
  </si>
  <si>
    <t>Подпрограмма "Профилактика немедицинского потребления наркотических средств и психотропных веществ" муниципальной программы Краснояружского района "Обеспечение безопасности жизнедеятельности населения Краснояружского района "</t>
  </si>
  <si>
    <t>Подпрограмма "Развитие системы оценки качества образования"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</si>
  <si>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  муниципальной программы  Краснояружского района "Развитие культуры и искусства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</si>
  <si>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 "</t>
  </si>
  <si>
    <t>Подпрограмма "Стимулирование развития жилищного строительства" муниципальной программы  Краснояружского района "Обеспечение доступным и комфортным жильём и коммунальными услугами жителей Краснояружского района "</t>
  </si>
  <si>
    <t>Подпрограмма "Развитие дошкольного образова-ния" муниципальной программы Краснояружского района "Развитие образования Краснояружского района"</t>
  </si>
  <si>
    <t>Подпрограмма "Обеспечение и реализация муниципальной программы"муниципальной программы  Краснояружского района "Социальная поддержка граждан в Краснояружском районе "</t>
  </si>
  <si>
    <t>Межбюджетные трансферты, передаваемые бюджетам сельских поселений на содержание и ремонт автомобильных дорог общего пользования местного значения в рамках подпрограммы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</si>
  <si>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Подпрограмма "Повышение эффективности работы в сфере профилактики правонарушений и борьбы с преступностью" муниципальной программы Краснояружского района "Обеспечение безопасности жизнедеятельности населения Краснояружского района"</t>
  </si>
  <si>
    <t xml:space="preserve">Подпрограмма " Развитие дошкольного образования" муниципальной программы Краснояружского района "Развитие образования Краснояружского района" </t>
  </si>
  <si>
    <t xml:space="preserve">Подпрограмма "Развитие общего образования" муниципальной программы Краснояружского района "Развитие образования Краснояружского района" </t>
  </si>
  <si>
    <t xml:space="preserve">Подпрограмма "Обеспечение и реализация муниципальной программы" муниципальной программы Краснояружского района "Развитие образования Краснояружского района" </t>
  </si>
  <si>
    <t>Муниципальная программа Краснояружского района "Социальная поддержка граждан в Краснояружском районе"</t>
  </si>
  <si>
    <t>Подпрограмма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</t>
  </si>
  <si>
    <t>Осуществление переданных полномочий Российской Федерации по предоставлению отдельных мер социальной поддержки граждан, подвергшихся радиации в рамках подпрограммы "Развитие мер социальной поддержки отдельных категорий граждан" муниципальной программы Краснояружского района "Социальная поддержка граждан в Краснояружском районе" (Закупка товаров, работ и услуг для государственных (муниципальных) нужд)</t>
  </si>
  <si>
    <t>Подпрограмма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</t>
  </si>
  <si>
    <t>Обеспечение права граждан на социальное обслуживание в рамках подпрограммы "Модернизация и развитие социального обслуживания населения" муниципальной программы Краснояружского района "Социальная поддержка граждан в Краснояружском районе" (Предоставление субсидий бюджетным, автономным учреждениям и иным некоммерческим организациям)</t>
  </si>
  <si>
    <t>Подпрограмма "Повышение эффективности государственной поддержки социально ориентированных некоммерческих организаций"  муниципальной программы Краснояружского района "Социальная поддержка граждан в Краснояружском районе"</t>
  </si>
  <si>
    <t>Подпрограмма "Обеспечение и реализация муниципальной программы" муниципальной программы Краснояружского района "Социальная поддержка граждан в Краснояружском районе"</t>
  </si>
  <si>
    <t>Муниципальная программа Краснояружского района "Развитие культуры и искусства в Краснояружском районе"</t>
  </si>
  <si>
    <t xml:space="preserve">Подпрограмма "Развитие библиотечного дела"  муниципальной программы Краснояружского района "Развитие культуры и искусства в Краснояружском районе" </t>
  </si>
  <si>
    <t xml:space="preserve">Подпрограмма "Развитие музейного дела" муниципальной программы Краснояружского района "Развитие культуры и искусства в Краснояружском районе" </t>
  </si>
  <si>
    <t xml:space="preserve">Подпрограмма "Культурно-досуговая деятельность и народное творчество"  муниципальной программы Краснояружского района "Развитие культуры и искусства в Краснояружском районе" </t>
  </si>
  <si>
    <t xml:space="preserve">Подпрограмма "Обеспечение и реализация муниципальной программы"  муниципальной программы Краснояружского района "Развитие культуры и искусства в Краснояружском районе" </t>
  </si>
  <si>
    <t>Подпрограмма "Развитие физической культуры и массового спорта"  муниципальной программы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</si>
  <si>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физической культуры, спорта и молодёжного движения в Краснояружском районе"</t>
  </si>
  <si>
    <t>Муниципальная программа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</si>
  <si>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>Подпрограмма "Улучшение инвестиционного климата" муниципальной программы Краснояружского района  "Развитие экономического потенциала и формирование благоприятного предпринимательского климата в Краснояружском районе "</t>
  </si>
  <si>
    <t>Подпрограмма "Создание условий для обеспечения населения качественными услугами жилищно-коммунального хозяйства"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</si>
  <si>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Подпрограмма "Стимулирование развития жилищного строительства" муниципальной программы Краснояружского района "Обеспечение доступным и комфортным жильём и коммунальными услугами жителей Краснояружского района"</t>
  </si>
  <si>
    <t>Мероприятия подпрограммы «Обеспечение жильем молодых семей» федеральной целевой программы «Жилище» за счет средств бюджета субъекта Российской Федерации (Социальное обеспечение и иные выплаты населению)</t>
  </si>
  <si>
    <t>Муниципальная программа "Совершенствование и развитие транспортной системы и дорожной сети Краснояружского района"</t>
  </si>
  <si>
    <t>Подпрограмма "Совершенствование и развитие дорожной сети" муниципальной программы Краснояружского района "Совершенствование и развитие транспортной системы и дорожной сети Краснояружского района "</t>
  </si>
  <si>
    <t>Подпрограмма "Совершенствование и развитие транспортной системы" муниципальной программы Краснояружского района "Совершенствование и развитие транспортной системы и дорожной сети Краснояружского района"</t>
  </si>
  <si>
    <t>Муниципальная программа Краснояружского района "Развитие сельского хозяйства и охрана окружающей среды в Краснояружском районе"</t>
  </si>
  <si>
    <t>Подпрограмма "Развитие растениеводства, животноводства и поддержка малых форм хозяйствования" муниципальной программы Краснояружского района "Развитие сельского хозяйства и охрана окружающей среды в Краснояружском районе "</t>
  </si>
  <si>
    <t>Муниципальная программа "Развитие информационного общества в Краснояружском районе"</t>
  </si>
  <si>
    <t>Подпрограмма "Развитие информационного общества" муниципальной программы Краснояружского района "Развитие информационного общества в Краснояружском районе"</t>
  </si>
  <si>
    <t>Подпрограмма "Повышение качества и доступности государственных и муниципальных услуг" муниципальной программы Краснояружского района "Развитие информационного общества в Краснояружском районе"</t>
  </si>
  <si>
    <t>Муниципальная программа Краснояружского района «Развитие кадровой политики Краснояружского района»</t>
  </si>
  <si>
    <t>Подпрограмма обеспечение защиты и реализация прав граждан и организаций в сфере государственной регистрации актов гражданского состояния" муниципальной программы Краснояружского района "Социальная поддержка граждан в Краснояружском районе"</t>
  </si>
  <si>
    <t>Подпрограмма "Социальная поддержка семьи и детей" муниципальной программы Краснояружского района "Социальная поддержка граждан в Краснояружском районе"</t>
  </si>
  <si>
    <t>Подпрограмма "Улучшение условий и охрана труда" муниципальной программы Краснояружского района "Развитие экономического потенциала и формирование благоприятного предпринимательского климата в Краснояружском районе"</t>
  </si>
  <si>
    <t xml:space="preserve"> 09</t>
  </si>
  <si>
    <t xml:space="preserve"> 09 3 01 </t>
  </si>
  <si>
    <t>09 3 01 73760</t>
  </si>
  <si>
    <t>Охрана объектов растительного и животного мира и среды их обитания</t>
  </si>
  <si>
    <t>Подпрограмма "Охрана окружающей среды и рациональное природопользование" муниципальной программы Краснояружского района  "Развитие сельского хозяйства и охрана окружающей среды в Краснояружском районе"</t>
  </si>
  <si>
    <t xml:space="preserve"> 09 3</t>
  </si>
  <si>
    <t>Основное мероприятие "Разработка проектно-сметной документации по проведению капитального ремонта муниципальных гидротехнических сооружений"</t>
  </si>
  <si>
    <t>Разработка проектно-сметной документации на осуществление капитального ремонта  гидротехнических сооружений, находящихся в муниципальной собственности,  и бесхозяйных гидротехнических сооружений (Закупка товаров, работ и услуг для государственных (муниципальных) нужд)</t>
  </si>
  <si>
    <t>Поддержка отрасли культуры (обеспечение мероприятий  детских музыкальных, художественных, хореографических школ, школ искусства, училищ необходимыми инструментами, оборудованием  и материалами)  (Предоставление субсидий бюджетным, автономным учреждениям и иным некоммерческим организациям)</t>
  </si>
  <si>
    <t xml:space="preserve"> 09 3 </t>
  </si>
  <si>
    <t>05 1 03 22110</t>
  </si>
  <si>
    <t>05 1 03 72120</t>
  </si>
  <si>
    <t xml:space="preserve">  05 1 03</t>
  </si>
  <si>
    <t xml:space="preserve">  05 1</t>
  </si>
  <si>
    <t xml:space="preserve">  05</t>
  </si>
  <si>
    <t>Основное мероприятие «Развитие инфраструктуры сферы физической культуры и спорта»</t>
  </si>
  <si>
    <t>Другие вопросы в области физической культуры и спорта</t>
  </si>
  <si>
    <t>Органы юстиции</t>
  </si>
  <si>
    <t>Софинансирование капитального ремонта объектов муниципальной собственности  (Закупка товаров, работ и услуг для государственных (муниципальных) нужд)</t>
  </si>
  <si>
    <t xml:space="preserve">  02 3 А1 </t>
  </si>
  <si>
    <t>02 3 А1 55196</t>
  </si>
  <si>
    <t xml:space="preserve"> 12 1 F2</t>
  </si>
  <si>
    <t>Поддержка государственных программ субъектов Российской Федерации и муниципальных программ формирования современной городской среды (Закупка товаров, работ и услуг для государственных (муниципальных) нужд)</t>
  </si>
  <si>
    <t>03 3 Р1</t>
  </si>
  <si>
    <t>Проект "Финансовая поддержка семей при рождении детей"</t>
  </si>
  <si>
    <t xml:space="preserve"> 03 3 Р1</t>
  </si>
  <si>
    <t xml:space="preserve">  10</t>
  </si>
  <si>
    <t xml:space="preserve">  10 1</t>
  </si>
  <si>
    <t xml:space="preserve">  10 1 03</t>
  </si>
  <si>
    <t>10 1 03 25040</t>
  </si>
  <si>
    <t>Основное мероприятие "Модернизация, развитие и сопровождение региональной информационно-аналитической системы"</t>
  </si>
  <si>
    <t>Модернизация, развитие и сопровождение региональной информационно-аналитической системы (Закупка товаров, работ и услуг для государственных (муниципальных) нужд)</t>
  </si>
  <si>
    <t xml:space="preserve">  10 1 04</t>
  </si>
  <si>
    <t>от 5 марта 2019 года №_59</t>
  </si>
  <si>
    <t>от 5 марта 2019 года № 59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</si>
</sst>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5">
    <font>
      <sz val="10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2"/>
    </font>
    <font>
      <sz val="8"/>
      <name val="Times New Roman"/>
      <family val="1"/>
    </font>
    <font>
      <sz val="8"/>
      <color indexed="9"/>
      <name val="Times New Roman"/>
      <family val="1"/>
    </font>
    <font>
      <sz val="14"/>
      <name val="PT Astra Serif"/>
      <family val="1"/>
    </font>
    <font>
      <sz val="12"/>
      <name val="PT Astra Serif"/>
      <family val="1"/>
    </font>
    <font>
      <b/>
      <sz val="14"/>
      <name val="PT Astra Serif"/>
      <family val="1"/>
    </font>
    <font>
      <b/>
      <sz val="12"/>
      <name val="PT Astra Serif"/>
      <family val="1"/>
    </font>
    <font>
      <b/>
      <sz val="10"/>
      <name val="PT Astra Serif"/>
      <family val="1"/>
    </font>
    <font>
      <sz val="10"/>
      <name val="PT Astra Serif"/>
      <family val="1"/>
    </font>
    <font>
      <sz val="12"/>
      <color indexed="10"/>
      <name val="PT Astra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ont="0" applyFill="0" applyBorder="0" applyAlignment="0" applyProtection="0"/>
    <xf numFmtId="0" fontId="10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32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49" fontId="2" fillId="0" borderId="0" xfId="56" applyNumberFormat="1" applyFont="1" applyFill="1" applyBorder="1" applyAlignment="1" applyProtection="1">
      <alignment horizontal="left" vertical="center" wrapText="1"/>
      <protection/>
    </xf>
    <xf numFmtId="0" fontId="2" fillId="0" borderId="0" xfId="0" applyFont="1" applyAlignment="1">
      <alignment/>
    </xf>
    <xf numFmtId="49" fontId="5" fillId="0" borderId="10" xfId="56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wrapText="1"/>
    </xf>
    <xf numFmtId="0" fontId="6" fillId="0" borderId="0" xfId="0" applyFont="1" applyAlignment="1">
      <alignment/>
    </xf>
    <xf numFmtId="49" fontId="2" fillId="0" borderId="0" xfId="0" applyNumberFormat="1" applyFont="1" applyFill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8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1" fontId="5" fillId="0" borderId="10" xfId="56" applyNumberFormat="1" applyFont="1" applyFill="1" applyBorder="1" applyAlignment="1" applyProtection="1">
      <alignment horizontal="center" vertical="center" wrapText="1"/>
      <protection/>
    </xf>
    <xf numFmtId="1" fontId="6" fillId="0" borderId="10" xfId="56" applyNumberFormat="1" applyFont="1" applyFill="1" applyBorder="1" applyAlignment="1" applyProtection="1">
      <alignment/>
      <protection/>
    </xf>
    <xf numFmtId="1" fontId="2" fillId="0" borderId="10" xfId="56" applyNumberFormat="1" applyFont="1" applyFill="1" applyBorder="1" applyAlignment="1" applyProtection="1">
      <alignment/>
      <protection/>
    </xf>
    <xf numFmtId="0" fontId="6" fillId="0" borderId="10" xfId="0" applyFont="1" applyBorder="1" applyAlignment="1">
      <alignment horizontal="justify"/>
    </xf>
    <xf numFmtId="49" fontId="6" fillId="33" borderId="10" xfId="56" applyNumberFormat="1" applyFont="1" applyFill="1" applyBorder="1" applyAlignment="1" applyProtection="1">
      <alignment horizontal="right" vertical="center" wrapText="1"/>
      <protection/>
    </xf>
    <xf numFmtId="173" fontId="2" fillId="0" borderId="10" xfId="54" applyNumberFormat="1" applyFont="1" applyFill="1" applyBorder="1" applyAlignment="1">
      <alignment horizontal="left" vertical="top" wrapText="1"/>
      <protection/>
    </xf>
    <xf numFmtId="1" fontId="2" fillId="0" borderId="0" xfId="0" applyNumberFormat="1" applyFont="1" applyFill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" fontId="2" fillId="0" borderId="0" xfId="56" applyNumberFormat="1" applyFont="1" applyFill="1" applyBorder="1" applyAlignment="1" applyProtection="1">
      <alignment/>
      <protection/>
    </xf>
    <xf numFmtId="17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172" fontId="2" fillId="33" borderId="0" xfId="0" applyNumberFormat="1" applyFont="1" applyFill="1" applyAlignment="1">
      <alignment/>
    </xf>
    <xf numFmtId="172" fontId="2" fillId="33" borderId="12" xfId="56" applyNumberFormat="1" applyFont="1" applyFill="1" applyBorder="1" applyAlignment="1" applyProtection="1">
      <alignment/>
      <protection/>
    </xf>
    <xf numFmtId="172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8" fillId="33" borderId="0" xfId="0" applyFont="1" applyFill="1" applyAlignment="1">
      <alignment/>
    </xf>
    <xf numFmtId="172" fontId="6" fillId="33" borderId="10" xfId="56" applyNumberFormat="1" applyFont="1" applyFill="1" applyBorder="1" applyAlignment="1" applyProtection="1">
      <alignment horizontal="right" vertical="center" wrapText="1"/>
      <protection/>
    </xf>
    <xf numFmtId="0" fontId="5" fillId="33" borderId="0" xfId="0" applyFont="1" applyFill="1" applyAlignment="1">
      <alignment/>
    </xf>
    <xf numFmtId="172" fontId="6" fillId="33" borderId="10" xfId="56" applyNumberFormat="1" applyFont="1" applyFill="1" applyBorder="1" applyAlignment="1" applyProtection="1">
      <alignment/>
      <protection/>
    </xf>
    <xf numFmtId="172" fontId="2" fillId="33" borderId="10" xfId="56" applyNumberFormat="1" applyFont="1" applyFill="1" applyBorder="1" applyAlignment="1" applyProtection="1">
      <alignment/>
      <protection/>
    </xf>
    <xf numFmtId="172" fontId="2" fillId="33" borderId="10" xfId="0" applyNumberFormat="1" applyFont="1" applyFill="1" applyBorder="1" applyAlignment="1">
      <alignment/>
    </xf>
    <xf numFmtId="0" fontId="6" fillId="33" borderId="0" xfId="0" applyFont="1" applyFill="1" applyAlignment="1">
      <alignment/>
    </xf>
    <xf numFmtId="172" fontId="6" fillId="33" borderId="10" xfId="0" applyNumberFormat="1" applyFont="1" applyFill="1" applyBorder="1" applyAlignment="1">
      <alignment/>
    </xf>
    <xf numFmtId="172" fontId="2" fillId="33" borderId="10" xfId="0" applyNumberFormat="1" applyFont="1" applyFill="1" applyBorder="1" applyAlignment="1">
      <alignment/>
    </xf>
    <xf numFmtId="4" fontId="2" fillId="33" borderId="10" xfId="56" applyNumberFormat="1" applyFont="1" applyFill="1" applyBorder="1" applyAlignment="1" applyProtection="1">
      <alignment/>
      <protection/>
    </xf>
    <xf numFmtId="172" fontId="6" fillId="33" borderId="10" xfId="0" applyNumberFormat="1" applyFont="1" applyFill="1" applyBorder="1" applyAlignment="1">
      <alignment/>
    </xf>
    <xf numFmtId="172" fontId="6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center" wrapText="1"/>
    </xf>
    <xf numFmtId="4" fontId="2" fillId="33" borderId="1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center" wrapText="1"/>
    </xf>
    <xf numFmtId="49" fontId="2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49" fontId="2" fillId="33" borderId="0" xfId="0" applyNumberFormat="1" applyFont="1" applyFill="1" applyAlignment="1">
      <alignment horizontal="left" vertical="center" wrapText="1"/>
    </xf>
    <xf numFmtId="1" fontId="2" fillId="33" borderId="10" xfId="56" applyNumberFormat="1" applyFont="1" applyFill="1" applyBorder="1" applyAlignment="1" applyProtection="1">
      <alignment/>
      <protection/>
    </xf>
    <xf numFmtId="172" fontId="6" fillId="33" borderId="0" xfId="0" applyNumberFormat="1" applyFont="1" applyFill="1" applyBorder="1" applyAlignment="1">
      <alignment/>
    </xf>
    <xf numFmtId="172" fontId="6" fillId="33" borderId="13" xfId="56" applyNumberFormat="1" applyFont="1" applyFill="1" applyBorder="1" applyAlignment="1" applyProtection="1">
      <alignment/>
      <protection/>
    </xf>
    <xf numFmtId="172" fontId="2" fillId="33" borderId="13" xfId="56" applyNumberFormat="1" applyFont="1" applyFill="1" applyBorder="1" applyAlignment="1" applyProtection="1">
      <alignment/>
      <protection/>
    </xf>
    <xf numFmtId="172" fontId="2" fillId="33" borderId="13" xfId="0" applyNumberFormat="1" applyFont="1" applyFill="1" applyBorder="1" applyAlignment="1">
      <alignment/>
    </xf>
    <xf numFmtId="0" fontId="2" fillId="0" borderId="0" xfId="0" applyFont="1" applyAlignment="1">
      <alignment vertical="center" wrapText="1"/>
    </xf>
    <xf numFmtId="0" fontId="6" fillId="0" borderId="14" xfId="56" applyFont="1" applyFill="1" applyBorder="1" applyAlignment="1">
      <alignment horizontal="center" vertical="center" wrapText="1"/>
    </xf>
    <xf numFmtId="0" fontId="6" fillId="0" borderId="15" xfId="56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12" fillId="0" borderId="17" xfId="56" applyNumberFormat="1" applyFont="1" applyFill="1" applyBorder="1" applyAlignment="1">
      <alignment horizontal="center" vertical="center" wrapText="1"/>
    </xf>
    <xf numFmtId="1" fontId="12" fillId="0" borderId="10" xfId="56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2" fillId="33" borderId="17" xfId="0" applyFont="1" applyFill="1" applyBorder="1" applyAlignment="1">
      <alignment vertical="center" wrapText="1"/>
    </xf>
    <xf numFmtId="1" fontId="6" fillId="33" borderId="10" xfId="56" applyNumberFormat="1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horizontal="right" vertical="center" wrapText="1"/>
    </xf>
    <xf numFmtId="3" fontId="6" fillId="33" borderId="18" xfId="0" applyNumberFormat="1" applyFont="1" applyFill="1" applyBorder="1" applyAlignment="1">
      <alignment horizontal="right" vertical="center" wrapText="1"/>
    </xf>
    <xf numFmtId="0" fontId="2" fillId="33" borderId="0" xfId="0" applyFont="1" applyFill="1" applyAlignment="1">
      <alignment vertical="center" wrapText="1"/>
    </xf>
    <xf numFmtId="1" fontId="2" fillId="33" borderId="17" xfId="56" applyNumberFormat="1" applyFont="1" applyFill="1" applyBorder="1" applyAlignment="1">
      <alignment horizontal="center" vertical="center" wrapText="1"/>
    </xf>
    <xf numFmtId="3" fontId="2" fillId="33" borderId="10" xfId="0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vertical="center" wrapText="1"/>
    </xf>
    <xf numFmtId="3" fontId="2" fillId="33" borderId="10" xfId="0" applyNumberFormat="1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2" fillId="33" borderId="18" xfId="0" applyNumberFormat="1" applyFont="1" applyFill="1" applyBorder="1" applyAlignment="1">
      <alignment/>
    </xf>
    <xf numFmtId="1" fontId="2" fillId="0" borderId="17" xfId="56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1" fillId="33" borderId="10" xfId="0" applyFont="1" applyFill="1" applyBorder="1" applyAlignment="1">
      <alignment/>
    </xf>
    <xf numFmtId="1" fontId="2" fillId="33" borderId="19" xfId="56" applyNumberFormat="1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 wrapText="1"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 vertical="center" wrapText="1"/>
    </xf>
    <xf numFmtId="3" fontId="2" fillId="33" borderId="20" xfId="0" applyNumberFormat="1" applyFont="1" applyFill="1" applyBorder="1" applyAlignment="1">
      <alignment vertical="center" wrapText="1"/>
    </xf>
    <xf numFmtId="3" fontId="2" fillId="33" borderId="21" xfId="0" applyNumberFormat="1" applyFont="1" applyFill="1" applyBorder="1" applyAlignment="1">
      <alignment/>
    </xf>
    <xf numFmtId="0" fontId="2" fillId="0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5" fillId="0" borderId="17" xfId="0" applyFont="1" applyBorder="1" applyAlignment="1">
      <alignment horizontal="center"/>
    </xf>
    <xf numFmtId="1" fontId="5" fillId="0" borderId="18" xfId="56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Border="1" applyAlignment="1">
      <alignment horizontal="center"/>
    </xf>
    <xf numFmtId="1" fontId="6" fillId="0" borderId="18" xfId="56" applyNumberFormat="1" applyFont="1" applyFill="1" applyBorder="1" applyAlignment="1" applyProtection="1">
      <alignment/>
      <protection/>
    </xf>
    <xf numFmtId="1" fontId="2" fillId="0" borderId="18" xfId="56" applyNumberFormat="1" applyFont="1" applyFill="1" applyBorder="1" applyAlignment="1" applyProtection="1">
      <alignment/>
      <protection/>
    </xf>
    <xf numFmtId="0" fontId="6" fillId="0" borderId="17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1" fontId="2" fillId="33" borderId="18" xfId="56" applyNumberFormat="1" applyFont="1" applyFill="1" applyBorder="1" applyAlignment="1" applyProtection="1">
      <alignment/>
      <protection/>
    </xf>
    <xf numFmtId="0" fontId="2" fillId="0" borderId="22" xfId="0" applyFont="1" applyBorder="1" applyAlignment="1">
      <alignment horizontal="center"/>
    </xf>
    <xf numFmtId="49" fontId="6" fillId="0" borderId="23" xfId="56" applyNumberFormat="1" applyFont="1" applyFill="1" applyBorder="1" applyAlignment="1" applyProtection="1">
      <alignment horizontal="right" vertical="center" wrapText="1"/>
      <protection/>
    </xf>
    <xf numFmtId="1" fontId="6" fillId="0" borderId="23" xfId="56" applyNumberFormat="1" applyFont="1" applyFill="1" applyBorder="1" applyAlignment="1" applyProtection="1">
      <alignment/>
      <protection/>
    </xf>
    <xf numFmtId="1" fontId="6" fillId="0" borderId="24" xfId="56" applyNumberFormat="1" applyFont="1" applyFill="1" applyBorder="1" applyAlignment="1" applyProtection="1">
      <alignment/>
      <protection/>
    </xf>
    <xf numFmtId="0" fontId="15" fillId="33" borderId="0" xfId="0" applyFont="1" applyFill="1" applyBorder="1" applyAlignment="1">
      <alignment horizontal="left" vertical="center"/>
    </xf>
    <xf numFmtId="0" fontId="15" fillId="33" borderId="0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172" fontId="14" fillId="33" borderId="0" xfId="0" applyNumberFormat="1" applyFont="1" applyFill="1" applyBorder="1" applyAlignment="1">
      <alignment/>
    </xf>
    <xf numFmtId="172" fontId="14" fillId="33" borderId="0" xfId="0" applyNumberFormat="1" applyFont="1" applyFill="1" applyAlignment="1">
      <alignment/>
    </xf>
    <xf numFmtId="0" fontId="16" fillId="33" borderId="0" xfId="56" applyNumberFormat="1" applyFont="1" applyFill="1" applyBorder="1" applyAlignment="1" applyProtection="1">
      <alignment horizontal="center" wrapText="1"/>
      <protection/>
    </xf>
    <xf numFmtId="0" fontId="16" fillId="33" borderId="0" xfId="56" applyNumberFormat="1" applyFont="1" applyFill="1" applyBorder="1" applyAlignment="1" applyProtection="1">
      <alignment horizontal="left" vertical="center" wrapText="1"/>
      <protection/>
    </xf>
    <xf numFmtId="0" fontId="14" fillId="33" borderId="0" xfId="0" applyFont="1" applyFill="1" applyAlignment="1">
      <alignment/>
    </xf>
    <xf numFmtId="172" fontId="15" fillId="33" borderId="0" xfId="0" applyNumberFormat="1" applyFont="1" applyFill="1" applyAlignment="1">
      <alignment/>
    </xf>
    <xf numFmtId="172" fontId="15" fillId="33" borderId="0" xfId="56" applyNumberFormat="1" applyFont="1" applyFill="1" applyBorder="1" applyAlignment="1" applyProtection="1">
      <alignment horizontal="center"/>
      <protection/>
    </xf>
    <xf numFmtId="49" fontId="15" fillId="33" borderId="0" xfId="56" applyNumberFormat="1" applyFont="1" applyFill="1" applyBorder="1" applyAlignment="1" applyProtection="1">
      <alignment horizontal="left" vertical="center" wrapText="1"/>
      <protection/>
    </xf>
    <xf numFmtId="49" fontId="15" fillId="33" borderId="0" xfId="56" applyNumberFormat="1" applyFont="1" applyFill="1" applyBorder="1" applyAlignment="1" applyProtection="1">
      <alignment horizontal="center" wrapText="1"/>
      <protection/>
    </xf>
    <xf numFmtId="49" fontId="15" fillId="33" borderId="0" xfId="56" applyNumberFormat="1" applyFont="1" applyFill="1" applyBorder="1" applyAlignment="1" applyProtection="1">
      <alignment horizontal="center"/>
      <protection/>
    </xf>
    <xf numFmtId="0" fontId="15" fillId="33" borderId="0" xfId="56" applyNumberFormat="1" applyFont="1" applyFill="1" applyBorder="1" applyAlignment="1" applyProtection="1">
      <alignment horizontal="center"/>
      <protection/>
    </xf>
    <xf numFmtId="172" fontId="15" fillId="33" borderId="12" xfId="56" applyNumberFormat="1" applyFont="1" applyFill="1" applyBorder="1" applyAlignment="1" applyProtection="1">
      <alignment/>
      <protection/>
    </xf>
    <xf numFmtId="172" fontId="15" fillId="33" borderId="0" xfId="0" applyNumberFormat="1" applyFont="1" applyFill="1" applyAlignment="1">
      <alignment/>
    </xf>
    <xf numFmtId="49" fontId="17" fillId="33" borderId="10" xfId="56" applyNumberFormat="1" applyFont="1" applyFill="1" applyBorder="1" applyAlignment="1" applyProtection="1">
      <alignment horizontal="left" vertical="center" wrapText="1"/>
      <protection/>
    </xf>
    <xf numFmtId="0" fontId="17" fillId="33" borderId="10" xfId="0" applyFont="1" applyFill="1" applyBorder="1" applyAlignment="1">
      <alignment horizontal="left" vertical="center"/>
    </xf>
    <xf numFmtId="0" fontId="19" fillId="33" borderId="10" xfId="0" applyFont="1" applyFill="1" applyBorder="1" applyAlignment="1">
      <alignment horizontal="center" wrapText="1"/>
    </xf>
    <xf numFmtId="49" fontId="19" fillId="33" borderId="10" xfId="56" applyNumberFormat="1" applyFont="1" applyFill="1" applyBorder="1" applyAlignment="1" applyProtection="1">
      <alignment horizontal="center" vertical="center" wrapText="1"/>
      <protection/>
    </xf>
    <xf numFmtId="172" fontId="17" fillId="33" borderId="10" xfId="56" applyNumberFormat="1" applyFont="1" applyFill="1" applyBorder="1" applyAlignment="1" applyProtection="1">
      <alignment horizontal="right" vertical="center" wrapText="1"/>
      <protection/>
    </xf>
    <xf numFmtId="0" fontId="17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 quotePrefix="1">
      <alignment horizontal="center"/>
    </xf>
    <xf numFmtId="49" fontId="17" fillId="33" borderId="10" xfId="56" applyNumberFormat="1" applyFont="1" applyFill="1" applyBorder="1" applyAlignment="1" applyProtection="1">
      <alignment horizontal="center" wrapText="1"/>
      <protection/>
    </xf>
    <xf numFmtId="49" fontId="17" fillId="33" borderId="10" xfId="56" applyNumberFormat="1" applyFont="1" applyFill="1" applyBorder="1" applyAlignment="1" applyProtection="1" quotePrefix="1">
      <alignment horizontal="center"/>
      <protection/>
    </xf>
    <xf numFmtId="49" fontId="15" fillId="33" borderId="10" xfId="56" applyNumberFormat="1" applyFont="1" applyFill="1" applyBorder="1" applyAlignment="1" applyProtection="1">
      <alignment horizontal="center"/>
      <protection/>
    </xf>
    <xf numFmtId="172" fontId="17" fillId="33" borderId="10" xfId="56" applyNumberFormat="1" applyFont="1" applyFill="1" applyBorder="1" applyAlignment="1" applyProtection="1">
      <alignment/>
      <protection/>
    </xf>
    <xf numFmtId="49" fontId="17" fillId="33" borderId="10" xfId="56" applyNumberFormat="1" applyFont="1" applyFill="1" applyBorder="1" applyAlignment="1" applyProtection="1">
      <alignment horizontal="center"/>
      <protection/>
    </xf>
    <xf numFmtId="49" fontId="15" fillId="33" borderId="10" xfId="56" applyNumberFormat="1" applyFont="1" applyFill="1" applyBorder="1" applyAlignment="1" applyProtection="1">
      <alignment horizontal="left" vertical="center" wrapText="1"/>
      <protection/>
    </xf>
    <xf numFmtId="49" fontId="15" fillId="33" borderId="10" xfId="0" applyNumberFormat="1" applyFont="1" applyFill="1" applyBorder="1" applyAlignment="1">
      <alignment horizontal="center" wrapText="1"/>
    </xf>
    <xf numFmtId="49" fontId="15" fillId="33" borderId="10" xfId="56" applyNumberFormat="1" applyFont="1" applyFill="1" applyBorder="1" applyAlignment="1" applyProtection="1" quotePrefix="1">
      <alignment horizontal="center"/>
      <protection/>
    </xf>
    <xf numFmtId="49" fontId="15" fillId="33" borderId="10" xfId="56" applyNumberFormat="1" applyFont="1" applyFill="1" applyBorder="1" applyAlignment="1" applyProtection="1">
      <alignment horizontal="left"/>
      <protection/>
    </xf>
    <xf numFmtId="172" fontId="15" fillId="33" borderId="10" xfId="56" applyNumberFormat="1" applyFont="1" applyFill="1" applyBorder="1" applyAlignment="1" applyProtection="1">
      <alignment/>
      <protection/>
    </xf>
    <xf numFmtId="0" fontId="15" fillId="33" borderId="10" xfId="0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 wrapText="1"/>
    </xf>
    <xf numFmtId="49" fontId="15" fillId="33" borderId="10" xfId="56" applyNumberFormat="1" applyFont="1" applyFill="1" applyBorder="1" applyAlignment="1" applyProtection="1">
      <alignment horizontal="center" wrapText="1"/>
      <protection/>
    </xf>
    <xf numFmtId="49" fontId="15" fillId="33" borderId="10" xfId="54" applyNumberFormat="1" applyFont="1" applyFill="1" applyBorder="1" applyAlignment="1">
      <alignment horizontal="left" wrapText="1"/>
      <protection/>
    </xf>
    <xf numFmtId="2" fontId="15" fillId="33" borderId="10" xfId="56" applyNumberFormat="1" applyFont="1" applyFill="1" applyBorder="1" applyAlignment="1" applyProtection="1">
      <alignment horizontal="left" vertical="center" wrapText="1"/>
      <protection/>
    </xf>
    <xf numFmtId="49" fontId="15" fillId="33" borderId="10" xfId="54" applyNumberFormat="1" applyFont="1" applyFill="1" applyBorder="1" applyAlignment="1">
      <alignment horizontal="center" wrapText="1"/>
      <protection/>
    </xf>
    <xf numFmtId="172" fontId="15" fillId="33" borderId="1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center" wrapText="1"/>
    </xf>
    <xf numFmtId="49" fontId="17" fillId="33" borderId="10" xfId="56" applyNumberFormat="1" applyFont="1" applyFill="1" applyBorder="1" applyAlignment="1" applyProtection="1" quotePrefix="1">
      <alignment horizontal="center" wrapText="1"/>
      <protection/>
    </xf>
    <xf numFmtId="3" fontId="17" fillId="33" borderId="10" xfId="56" applyNumberFormat="1" applyFont="1" applyFill="1" applyBorder="1" applyAlignment="1" applyProtection="1">
      <alignment horizontal="center" wrapText="1"/>
      <protection/>
    </xf>
    <xf numFmtId="0" fontId="15" fillId="33" borderId="10" xfId="0" applyFont="1" applyFill="1" applyBorder="1" applyAlignment="1">
      <alignment horizontal="center"/>
    </xf>
    <xf numFmtId="49" fontId="15" fillId="33" borderId="10" xfId="56" applyNumberFormat="1" applyFont="1" applyFill="1" applyBorder="1" applyAlignment="1" applyProtection="1" quotePrefix="1">
      <alignment horizontal="center" wrapText="1"/>
      <protection/>
    </xf>
    <xf numFmtId="49" fontId="15" fillId="33" borderId="10" xfId="56" applyNumberFormat="1" applyFont="1" applyFill="1" applyBorder="1" applyAlignment="1" applyProtection="1">
      <alignment horizontal="left" wrapText="1"/>
      <protection/>
    </xf>
    <xf numFmtId="3" fontId="15" fillId="33" borderId="10" xfId="56" applyNumberFormat="1" applyFont="1" applyFill="1" applyBorder="1" applyAlignment="1" applyProtection="1">
      <alignment horizontal="center" wrapText="1"/>
      <protection/>
    </xf>
    <xf numFmtId="0" fontId="17" fillId="33" borderId="10" xfId="0" applyNumberFormat="1" applyFont="1" applyFill="1" applyBorder="1" applyAlignment="1">
      <alignment horizontal="justify" wrapText="1"/>
    </xf>
    <xf numFmtId="0" fontId="15" fillId="33" borderId="10" xfId="0" applyFont="1" applyFill="1" applyBorder="1" applyAlignment="1">
      <alignment horizontal="justify" wrapText="1"/>
    </xf>
    <xf numFmtId="0" fontId="15" fillId="33" borderId="10" xfId="0" applyNumberFormat="1" applyFont="1" applyFill="1" applyBorder="1" applyAlignment="1">
      <alignment horizontal="justify" wrapText="1"/>
    </xf>
    <xf numFmtId="49" fontId="17" fillId="33" borderId="10" xfId="54" applyNumberFormat="1" applyFont="1" applyFill="1" applyBorder="1" applyAlignment="1">
      <alignment horizontal="center" wrapText="1"/>
      <protection/>
    </xf>
    <xf numFmtId="49" fontId="17" fillId="33" borderId="10" xfId="0" applyNumberFormat="1" applyFont="1" applyFill="1" applyBorder="1" applyAlignment="1">
      <alignment horizontal="center" wrapText="1"/>
    </xf>
    <xf numFmtId="49" fontId="17" fillId="33" borderId="10" xfId="56" applyNumberFormat="1" applyFont="1" applyFill="1" applyBorder="1" applyAlignment="1" applyProtection="1">
      <alignment horizontal="left"/>
      <protection/>
    </xf>
    <xf numFmtId="49" fontId="15" fillId="33" borderId="10" xfId="56" applyNumberFormat="1" applyFont="1" applyFill="1" applyBorder="1" applyAlignment="1" applyProtection="1" quotePrefix="1">
      <alignment horizontal="left"/>
      <protection/>
    </xf>
    <xf numFmtId="1" fontId="15" fillId="33" borderId="10" xfId="54" applyNumberFormat="1" applyFont="1" applyFill="1" applyBorder="1" applyAlignment="1">
      <alignment horizontal="left" wrapText="1"/>
      <protection/>
    </xf>
    <xf numFmtId="1" fontId="15" fillId="33" borderId="10" xfId="54" applyNumberFormat="1" applyFont="1" applyFill="1" applyBorder="1" applyAlignment="1">
      <alignment horizontal="center" wrapText="1"/>
      <protection/>
    </xf>
    <xf numFmtId="49" fontId="15" fillId="33" borderId="10" xfId="0" applyNumberFormat="1" applyFont="1" applyFill="1" applyBorder="1" applyAlignment="1">
      <alignment horizontal="left" vertical="center" wrapText="1"/>
    </xf>
    <xf numFmtId="49" fontId="15" fillId="33" borderId="10" xfId="55" applyNumberFormat="1" applyFont="1" applyFill="1" applyBorder="1" applyAlignment="1">
      <alignment horizontal="center" wrapText="1"/>
      <protection/>
    </xf>
    <xf numFmtId="0" fontId="17" fillId="33" borderId="10" xfId="0" applyNumberFormat="1" applyFont="1" applyFill="1" applyBorder="1" applyAlignment="1">
      <alignment horizontal="left" vertical="center" wrapText="1"/>
    </xf>
    <xf numFmtId="0" fontId="17" fillId="33" borderId="10" xfId="0" applyFont="1" applyFill="1" applyBorder="1" applyAlignment="1">
      <alignment horizontal="center"/>
    </xf>
    <xf numFmtId="1" fontId="17" fillId="33" borderId="10" xfId="54" applyNumberFormat="1" applyFont="1" applyFill="1" applyBorder="1" applyAlignment="1">
      <alignment horizontal="center" wrapText="1"/>
      <protection/>
    </xf>
    <xf numFmtId="1" fontId="15" fillId="33" borderId="10" xfId="54" applyNumberFormat="1" applyFont="1" applyFill="1" applyBorder="1" applyAlignment="1" quotePrefix="1">
      <alignment horizontal="left" wrapText="1"/>
      <protection/>
    </xf>
    <xf numFmtId="1" fontId="15" fillId="33" borderId="10" xfId="54" applyNumberFormat="1" applyFont="1" applyFill="1" applyBorder="1" applyAlignment="1" quotePrefix="1">
      <alignment horizontal="center" wrapText="1"/>
      <protection/>
    </xf>
    <xf numFmtId="0" fontId="15" fillId="33" borderId="10" xfId="53" applyFont="1" applyFill="1" applyBorder="1" applyAlignment="1">
      <alignment horizontal="justify" vertical="center" wrapText="1"/>
      <protection/>
    </xf>
    <xf numFmtId="172" fontId="15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>
      <alignment horizontal="center"/>
    </xf>
    <xf numFmtId="172" fontId="17" fillId="3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center"/>
    </xf>
    <xf numFmtId="4" fontId="15" fillId="33" borderId="10" xfId="56" applyNumberFormat="1" applyFont="1" applyFill="1" applyBorder="1" applyAlignment="1" applyProtection="1">
      <alignment/>
      <protection/>
    </xf>
    <xf numFmtId="172" fontId="20" fillId="33" borderId="10" xfId="0" applyNumberFormat="1" applyFont="1" applyFill="1" applyBorder="1" applyAlignment="1">
      <alignment/>
    </xf>
    <xf numFmtId="49" fontId="15" fillId="33" borderId="10" xfId="0" applyNumberFormat="1" applyFont="1" applyFill="1" applyBorder="1" applyAlignment="1" applyProtection="1">
      <alignment horizontal="left" vertical="center" wrapText="1"/>
      <protection/>
    </xf>
    <xf numFmtId="49" fontId="17" fillId="33" borderId="10" xfId="56" applyNumberFormat="1" applyFont="1" applyFill="1" applyBorder="1" applyAlignment="1" applyProtection="1">
      <alignment horizontal="left" vertical="center"/>
      <protection/>
    </xf>
    <xf numFmtId="173" fontId="17" fillId="33" borderId="10" xfId="54" applyNumberFormat="1" applyFont="1" applyFill="1" applyBorder="1" applyAlignment="1">
      <alignment horizontal="center" wrapText="1"/>
      <protection/>
    </xf>
    <xf numFmtId="49" fontId="17" fillId="33" borderId="10" xfId="0" applyNumberFormat="1" applyFont="1" applyFill="1" applyBorder="1" applyAlignment="1" applyProtection="1">
      <alignment horizontal="left" vertical="center" wrapText="1"/>
      <protection/>
    </xf>
    <xf numFmtId="172" fontId="17" fillId="33" borderId="10" xfId="0" applyNumberFormat="1" applyFont="1" applyFill="1" applyBorder="1" applyAlignment="1">
      <alignment/>
    </xf>
    <xf numFmtId="49" fontId="17" fillId="33" borderId="10" xfId="0" applyNumberFormat="1" applyFont="1" applyFill="1" applyBorder="1" applyAlignment="1">
      <alignment horizontal="left" vertical="center" wrapText="1"/>
    </xf>
    <xf numFmtId="49" fontId="17" fillId="33" borderId="10" xfId="0" applyNumberFormat="1" applyFont="1" applyFill="1" applyBorder="1" applyAlignment="1" quotePrefix="1">
      <alignment horizontal="center"/>
    </xf>
    <xf numFmtId="49" fontId="15" fillId="33" borderId="10" xfId="0" applyNumberFormat="1" applyFont="1" applyFill="1" applyBorder="1" applyAlignment="1" quotePrefix="1">
      <alignment horizontal="center"/>
    </xf>
    <xf numFmtId="49" fontId="15" fillId="33" borderId="10" xfId="0" applyNumberFormat="1" applyFont="1" applyFill="1" applyBorder="1" applyAlignment="1" applyProtection="1">
      <alignment horizontal="center" wrapText="1"/>
      <protection/>
    </xf>
    <xf numFmtId="3" fontId="17" fillId="33" borderId="10" xfId="56" applyNumberFormat="1" applyFont="1" applyFill="1" applyBorder="1" applyAlignment="1" applyProtection="1">
      <alignment horizontal="center"/>
      <protection/>
    </xf>
    <xf numFmtId="2" fontId="15" fillId="33" borderId="10" xfId="0" applyNumberFormat="1" applyFont="1" applyFill="1" applyBorder="1" applyAlignment="1">
      <alignment horizontal="center" wrapText="1"/>
    </xf>
    <xf numFmtId="3" fontId="15" fillId="33" borderId="10" xfId="56" applyNumberFormat="1" applyFont="1" applyFill="1" applyBorder="1" applyAlignment="1" applyProtection="1">
      <alignment horizontal="center"/>
      <protection/>
    </xf>
    <xf numFmtId="2" fontId="17" fillId="33" borderId="10" xfId="0" applyNumberFormat="1" applyFont="1" applyFill="1" applyBorder="1" applyAlignment="1">
      <alignment horizontal="center" wrapText="1"/>
    </xf>
    <xf numFmtId="172" fontId="17" fillId="33" borderId="10" xfId="0" applyNumberFormat="1" applyFont="1" applyFill="1" applyBorder="1" applyAlignment="1">
      <alignment horizontal="right"/>
    </xf>
    <xf numFmtId="0" fontId="15" fillId="33" borderId="10" xfId="0" applyFont="1" applyFill="1" applyBorder="1" applyAlignment="1" quotePrefix="1">
      <alignment horizontal="center"/>
    </xf>
    <xf numFmtId="172" fontId="20" fillId="33" borderId="10" xfId="0" applyNumberFormat="1" applyFont="1" applyFill="1" applyBorder="1" applyAlignment="1">
      <alignment/>
    </xf>
    <xf numFmtId="49" fontId="15" fillId="33" borderId="10" xfId="55" applyNumberFormat="1" applyFont="1" applyFill="1" applyBorder="1" applyAlignment="1">
      <alignment horizontal="left" wrapText="1"/>
      <protection/>
    </xf>
    <xf numFmtId="0" fontId="15" fillId="33" borderId="10" xfId="0" applyFont="1" applyFill="1" applyBorder="1" applyAlignment="1" quotePrefix="1">
      <alignment horizontal="left"/>
    </xf>
    <xf numFmtId="0" fontId="15" fillId="33" borderId="10" xfId="0" applyFont="1" applyFill="1" applyBorder="1" applyAlignment="1">
      <alignment horizontal="left"/>
    </xf>
    <xf numFmtId="4" fontId="15" fillId="33" borderId="10" xfId="0" applyNumberFormat="1" applyFont="1" applyFill="1" applyBorder="1" applyAlignment="1">
      <alignment/>
    </xf>
    <xf numFmtId="49" fontId="15" fillId="33" borderId="0" xfId="0" applyNumberFormat="1" applyFont="1" applyFill="1" applyAlignment="1">
      <alignment horizontal="left" vertical="center" wrapText="1"/>
    </xf>
    <xf numFmtId="49" fontId="15" fillId="33" borderId="0" xfId="0" applyNumberFormat="1" applyFont="1" applyFill="1" applyAlignment="1">
      <alignment horizontal="center" wrapText="1"/>
    </xf>
    <xf numFmtId="49" fontId="15" fillId="33" borderId="0" xfId="0" applyNumberFormat="1" applyFont="1" applyFill="1" applyAlignment="1">
      <alignment horizontal="center"/>
    </xf>
    <xf numFmtId="172" fontId="15" fillId="33" borderId="0" xfId="0" applyNumberFormat="1" applyFont="1" applyFill="1" applyBorder="1" applyAlignment="1">
      <alignment/>
    </xf>
    <xf numFmtId="0" fontId="17" fillId="33" borderId="0" xfId="56" applyNumberFormat="1" applyFont="1" applyFill="1" applyBorder="1" applyAlignment="1" applyProtection="1">
      <alignment horizontal="left" vertical="center" wrapText="1"/>
      <protection/>
    </xf>
    <xf numFmtId="0" fontId="17" fillId="33" borderId="0" xfId="56" applyNumberFormat="1" applyFont="1" applyFill="1" applyBorder="1" applyAlignment="1" applyProtection="1">
      <alignment horizontal="center" wrapText="1"/>
      <protection/>
    </xf>
    <xf numFmtId="0" fontId="15" fillId="33" borderId="0" xfId="0" applyFont="1" applyFill="1" applyAlignment="1">
      <alignment/>
    </xf>
    <xf numFmtId="49" fontId="15" fillId="33" borderId="10" xfId="56" applyNumberFormat="1" applyFont="1" applyFill="1" applyBorder="1" applyAlignment="1" applyProtection="1">
      <alignment/>
      <protection/>
    </xf>
    <xf numFmtId="49" fontId="15" fillId="33" borderId="10" xfId="56" applyNumberFormat="1" applyFont="1" applyFill="1" applyBorder="1" applyAlignment="1" applyProtection="1" quotePrefix="1">
      <alignment/>
      <protection/>
    </xf>
    <xf numFmtId="49" fontId="17" fillId="33" borderId="0" xfId="0" applyNumberFormat="1" applyFont="1" applyFill="1" applyBorder="1" applyAlignment="1">
      <alignment horizontal="left" vertical="center" wrapText="1"/>
    </xf>
    <xf numFmtId="49" fontId="17" fillId="33" borderId="0" xfId="0" applyNumberFormat="1" applyFont="1" applyFill="1" applyBorder="1" applyAlignment="1">
      <alignment horizontal="center"/>
    </xf>
    <xf numFmtId="172" fontId="17" fillId="33" borderId="0" xfId="0" applyNumberFormat="1" applyFont="1" applyFill="1" applyBorder="1" applyAlignment="1">
      <alignment/>
    </xf>
    <xf numFmtId="172" fontId="18" fillId="33" borderId="0" xfId="56" applyNumberFormat="1" applyFont="1" applyFill="1" applyBorder="1" applyAlignment="1" applyProtection="1">
      <alignment horizontal="center"/>
      <protection/>
    </xf>
    <xf numFmtId="2" fontId="17" fillId="33" borderId="0" xfId="56" applyNumberFormat="1" applyFont="1" applyFill="1" applyBorder="1" applyAlignment="1" applyProtection="1">
      <alignment horizontal="center" wrapText="1"/>
      <protection/>
    </xf>
    <xf numFmtId="172" fontId="17" fillId="33" borderId="0" xfId="56" applyNumberFormat="1" applyFont="1" applyFill="1" applyBorder="1" applyAlignment="1" applyProtection="1">
      <alignment horizontal="center" wrapText="1"/>
      <protection/>
    </xf>
    <xf numFmtId="172" fontId="17" fillId="33" borderId="0" xfId="56" applyNumberFormat="1" applyFont="1" applyFill="1" applyBorder="1" applyAlignment="1" applyProtection="1">
      <alignment/>
      <protection/>
    </xf>
    <xf numFmtId="172" fontId="15" fillId="33" borderId="0" xfId="56" applyNumberFormat="1" applyFont="1" applyFill="1" applyBorder="1" applyAlignment="1" applyProtection="1">
      <alignment/>
      <protection/>
    </xf>
    <xf numFmtId="49" fontId="17" fillId="33" borderId="10" xfId="56" applyNumberFormat="1" applyFont="1" applyFill="1" applyBorder="1" applyAlignment="1" applyProtection="1">
      <alignment horizontal="center" vertical="center" wrapText="1"/>
      <protection/>
    </xf>
    <xf numFmtId="172" fontId="17" fillId="33" borderId="13" xfId="56" applyNumberFormat="1" applyFont="1" applyFill="1" applyBorder="1" applyAlignment="1" applyProtection="1">
      <alignment horizontal="right" vertical="center" wrapText="1"/>
      <protection/>
    </xf>
    <xf numFmtId="0" fontId="17" fillId="33" borderId="0" xfId="0" applyFont="1" applyFill="1" applyAlignment="1">
      <alignment/>
    </xf>
    <xf numFmtId="49" fontId="15" fillId="33" borderId="10" xfId="56" applyNumberFormat="1" applyFont="1" applyFill="1" applyBorder="1" applyAlignment="1" applyProtection="1">
      <alignment horizontal="center" vertical="center" wrapText="1"/>
      <protection/>
    </xf>
    <xf numFmtId="172" fontId="15" fillId="33" borderId="10" xfId="56" applyNumberFormat="1" applyFont="1" applyFill="1" applyBorder="1" applyAlignment="1" applyProtection="1">
      <alignment horizontal="right" vertical="center" wrapText="1"/>
      <protection/>
    </xf>
    <xf numFmtId="172" fontId="15" fillId="33" borderId="13" xfId="56" applyNumberFormat="1" applyFont="1" applyFill="1" applyBorder="1" applyAlignment="1" applyProtection="1">
      <alignment horizontal="right" vertical="center" wrapText="1"/>
      <protection/>
    </xf>
    <xf numFmtId="172" fontId="15" fillId="33" borderId="13" xfId="0" applyNumberFormat="1" applyFont="1" applyFill="1" applyBorder="1" applyAlignment="1">
      <alignment/>
    </xf>
    <xf numFmtId="172" fontId="17" fillId="33" borderId="13" xfId="56" applyNumberFormat="1" applyFont="1" applyFill="1" applyBorder="1" applyAlignment="1" applyProtection="1">
      <alignment/>
      <protection/>
    </xf>
    <xf numFmtId="172" fontId="15" fillId="33" borderId="13" xfId="56" applyNumberFormat="1" applyFont="1" applyFill="1" applyBorder="1" applyAlignment="1" applyProtection="1">
      <alignment/>
      <protection/>
    </xf>
    <xf numFmtId="0" fontId="17" fillId="33" borderId="10" xfId="0" applyFont="1" applyFill="1" applyBorder="1" applyAlignment="1">
      <alignment/>
    </xf>
    <xf numFmtId="172" fontId="17" fillId="33" borderId="13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justify" vertical="center" wrapText="1"/>
    </xf>
    <xf numFmtId="172" fontId="17" fillId="33" borderId="13" xfId="0" applyNumberFormat="1" applyFont="1" applyFill="1" applyBorder="1" applyAlignment="1">
      <alignment/>
    </xf>
    <xf numFmtId="172" fontId="15" fillId="33" borderId="13" xfId="0" applyNumberFormat="1" applyFont="1" applyFill="1" applyBorder="1" applyAlignment="1">
      <alignment/>
    </xf>
    <xf numFmtId="0" fontId="15" fillId="33" borderId="10" xfId="0" applyFont="1" applyFill="1" applyBorder="1" applyAlignment="1">
      <alignment vertical="center" wrapText="1"/>
    </xf>
    <xf numFmtId="2" fontId="17" fillId="33" borderId="10" xfId="0" applyNumberFormat="1" applyFont="1" applyFill="1" applyBorder="1" applyAlignment="1">
      <alignment horizontal="left" vertical="center" wrapText="1"/>
    </xf>
    <xf numFmtId="3" fontId="15" fillId="33" borderId="10" xfId="54" applyNumberFormat="1" applyFont="1" applyFill="1" applyBorder="1" applyAlignment="1">
      <alignment horizontal="left" wrapText="1"/>
      <protection/>
    </xf>
    <xf numFmtId="3" fontId="15" fillId="33" borderId="10" xfId="54" applyNumberFormat="1" applyFont="1" applyFill="1" applyBorder="1" applyAlignment="1">
      <alignment horizontal="center" wrapText="1"/>
      <protection/>
    </xf>
    <xf numFmtId="0" fontId="15" fillId="33" borderId="10" xfId="0" applyFont="1" applyFill="1" applyBorder="1" applyAlignment="1">
      <alignment horizontal="justify" vertical="center" wrapText="1"/>
    </xf>
    <xf numFmtId="172" fontId="15" fillId="33" borderId="25" xfId="0" applyNumberFormat="1" applyFont="1" applyFill="1" applyBorder="1" applyAlignment="1">
      <alignment/>
    </xf>
    <xf numFmtId="172" fontId="15" fillId="33" borderId="11" xfId="0" applyNumberFormat="1" applyFont="1" applyFill="1" applyBorder="1" applyAlignment="1">
      <alignment/>
    </xf>
    <xf numFmtId="49" fontId="17" fillId="33" borderId="10" xfId="54" applyNumberFormat="1" applyFont="1" applyFill="1" applyBorder="1" applyAlignment="1">
      <alignment horizontal="left" wrapText="1"/>
      <protection/>
    </xf>
    <xf numFmtId="2" fontId="17" fillId="33" borderId="10" xfId="56" applyNumberFormat="1" applyFont="1" applyFill="1" applyBorder="1" applyAlignment="1" applyProtection="1">
      <alignment horizontal="left" vertical="center" wrapText="1"/>
      <protection/>
    </xf>
    <xf numFmtId="0" fontId="17" fillId="33" borderId="10" xfId="0" applyNumberFormat="1" applyFont="1" applyFill="1" applyBorder="1" applyAlignment="1">
      <alignment horizontal="justify" vertical="center" wrapText="1"/>
    </xf>
    <xf numFmtId="1" fontId="17" fillId="33" borderId="10" xfId="54" applyNumberFormat="1" applyFont="1" applyFill="1" applyBorder="1" applyAlignment="1">
      <alignment horizontal="left" wrapText="1"/>
      <protection/>
    </xf>
    <xf numFmtId="0" fontId="17" fillId="33" borderId="10" xfId="0" applyFont="1" applyFill="1" applyBorder="1" applyAlignment="1">
      <alignment horizontal="justify" wrapText="1"/>
    </xf>
    <xf numFmtId="0" fontId="17" fillId="33" borderId="10" xfId="0" applyFont="1" applyFill="1" applyBorder="1" applyAlignment="1">
      <alignment wrapText="1"/>
    </xf>
    <xf numFmtId="0" fontId="15" fillId="33" borderId="10" xfId="0" applyFont="1" applyFill="1" applyBorder="1" applyAlignment="1">
      <alignment wrapText="1"/>
    </xf>
    <xf numFmtId="49" fontId="15" fillId="33" borderId="10" xfId="0" applyNumberFormat="1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56" applyNumberFormat="1" applyFont="1" applyFill="1" applyBorder="1" applyAlignment="1" applyProtection="1">
      <alignment horizontal="center" vertical="center" wrapText="1"/>
      <protection/>
    </xf>
    <xf numFmtId="0" fontId="16" fillId="0" borderId="0" xfId="56" applyNumberFormat="1" applyFont="1" applyFill="1" applyBorder="1" applyAlignment="1" applyProtection="1">
      <alignment horizontal="center" wrapText="1"/>
      <protection/>
    </xf>
    <xf numFmtId="49" fontId="15" fillId="0" borderId="0" xfId="56" applyNumberFormat="1" applyFont="1" applyFill="1" applyBorder="1" applyAlignment="1" applyProtection="1">
      <alignment horizontal="left" vertical="center" wrapText="1"/>
      <protection/>
    </xf>
    <xf numFmtId="49" fontId="15" fillId="0" borderId="0" xfId="56" applyNumberFormat="1" applyFont="1" applyFill="1" applyBorder="1" applyAlignment="1" applyProtection="1">
      <alignment horizontal="center"/>
      <protection/>
    </xf>
    <xf numFmtId="49" fontId="19" fillId="0" borderId="10" xfId="56" applyNumberFormat="1" applyFont="1" applyFill="1" applyBorder="1" applyAlignment="1" applyProtection="1">
      <alignment horizontal="center" vertical="center" wrapText="1"/>
      <protection/>
    </xf>
    <xf numFmtId="49" fontId="17" fillId="0" borderId="10" xfId="56" applyNumberFormat="1" applyFont="1" applyFill="1" applyBorder="1" applyAlignment="1" applyProtection="1">
      <alignment horizontal="left" vertical="center" wrapText="1"/>
      <protection/>
    </xf>
    <xf numFmtId="49" fontId="18" fillId="0" borderId="10" xfId="56" applyNumberFormat="1" applyFont="1" applyFill="1" applyBorder="1" applyAlignment="1" applyProtection="1">
      <alignment horizontal="center" vertical="center" wrapText="1"/>
      <protection/>
    </xf>
    <xf numFmtId="3" fontId="17" fillId="0" borderId="10" xfId="56" applyNumberFormat="1" applyFont="1" applyFill="1" applyBorder="1" applyAlignment="1" applyProtection="1">
      <alignment horizontal="right" vertical="center" wrapText="1"/>
      <protection/>
    </xf>
    <xf numFmtId="49" fontId="18" fillId="0" borderId="10" xfId="56" applyNumberFormat="1" applyFont="1" applyFill="1" applyBorder="1" applyAlignment="1" applyProtection="1" quotePrefix="1">
      <alignment horizontal="center" vertical="center" wrapText="1"/>
      <protection/>
    </xf>
    <xf numFmtId="49" fontId="15" fillId="0" borderId="10" xfId="56" applyNumberFormat="1" applyFont="1" applyFill="1" applyBorder="1" applyAlignment="1" applyProtection="1">
      <alignment horizontal="left" vertical="center" wrapText="1"/>
      <protection/>
    </xf>
    <xf numFmtId="49" fontId="19" fillId="0" borderId="10" xfId="56" applyNumberFormat="1" applyFont="1" applyFill="1" applyBorder="1" applyAlignment="1" applyProtection="1" quotePrefix="1">
      <alignment horizontal="center" vertical="center" wrapText="1"/>
      <protection/>
    </xf>
    <xf numFmtId="3" fontId="15" fillId="0" borderId="10" xfId="56" applyNumberFormat="1" applyFont="1" applyFill="1" applyBorder="1" applyAlignment="1" applyProtection="1">
      <alignment horizontal="right" vertical="center" wrapText="1"/>
      <protection/>
    </xf>
    <xf numFmtId="49" fontId="17" fillId="0" borderId="10" xfId="56" applyNumberFormat="1" applyFont="1" applyFill="1" applyBorder="1" applyAlignment="1" applyProtection="1">
      <alignment horizontal="left" vertical="center"/>
      <protection/>
    </xf>
    <xf numFmtId="0" fontId="18" fillId="0" borderId="10" xfId="0" applyFont="1" applyBorder="1" applyAlignment="1" quotePrefix="1">
      <alignment horizontal="center"/>
    </xf>
    <xf numFmtId="0" fontId="18" fillId="0" borderId="10" xfId="0" applyFont="1" applyBorder="1" applyAlignment="1">
      <alignment horizontal="center"/>
    </xf>
    <xf numFmtId="3" fontId="17" fillId="0" borderId="10" xfId="0" applyNumberFormat="1" applyFont="1" applyBorder="1" applyAlignment="1">
      <alignment/>
    </xf>
    <xf numFmtId="0" fontId="19" fillId="0" borderId="10" xfId="0" applyFont="1" applyBorder="1" applyAlignment="1" quotePrefix="1">
      <alignment horizontal="center"/>
    </xf>
    <xf numFmtId="3" fontId="15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9" fillId="0" borderId="0" xfId="0" applyFont="1" applyAlignment="1">
      <alignment/>
    </xf>
    <xf numFmtId="49" fontId="18" fillId="33" borderId="10" xfId="56" applyNumberFormat="1" applyFont="1" applyFill="1" applyBorder="1" applyAlignment="1" applyProtection="1">
      <alignment horizontal="center" vertical="center" wrapText="1"/>
      <protection/>
    </xf>
    <xf numFmtId="172" fontId="18" fillId="33" borderId="10" xfId="56" applyNumberFormat="1" applyFont="1" applyFill="1" applyBorder="1" applyAlignment="1" applyProtection="1">
      <alignment horizontal="center" vertical="center" wrapText="1"/>
      <protection/>
    </xf>
    <xf numFmtId="172" fontId="5" fillId="33" borderId="20" xfId="0" applyNumberFormat="1" applyFont="1" applyFill="1" applyBorder="1" applyAlignment="1">
      <alignment horizontal="center" wrapText="1"/>
    </xf>
    <xf numFmtId="172" fontId="5" fillId="33" borderId="11" xfId="0" applyNumberFormat="1" applyFont="1" applyFill="1" applyBorder="1" applyAlignment="1">
      <alignment horizontal="center" wrapText="1"/>
    </xf>
    <xf numFmtId="172" fontId="19" fillId="33" borderId="10" xfId="0" applyNumberFormat="1" applyFont="1" applyFill="1" applyBorder="1" applyAlignment="1">
      <alignment horizontal="center" wrapText="1"/>
    </xf>
    <xf numFmtId="172" fontId="5" fillId="33" borderId="10" xfId="0" applyNumberFormat="1" applyFont="1" applyFill="1" applyBorder="1" applyAlignment="1">
      <alignment horizontal="center" wrapText="1"/>
    </xf>
    <xf numFmtId="49" fontId="18" fillId="33" borderId="10" xfId="56" applyNumberFormat="1" applyFont="1" applyFill="1" applyBorder="1" applyAlignment="1" applyProtection="1">
      <alignment horizontal="left" vertical="center" wrapText="1"/>
      <protection/>
    </xf>
    <xf numFmtId="0" fontId="16" fillId="33" borderId="0" xfId="56" applyNumberFormat="1" applyFont="1" applyFill="1" applyBorder="1" applyAlignment="1" applyProtection="1">
      <alignment horizontal="center" wrapText="1"/>
      <protection/>
    </xf>
    <xf numFmtId="0" fontId="14" fillId="33" borderId="0" xfId="0" applyFont="1" applyFill="1" applyBorder="1" applyAlignment="1">
      <alignment horizontal="right"/>
    </xf>
    <xf numFmtId="0" fontId="18" fillId="33" borderId="10" xfId="0" applyFont="1" applyFill="1" applyBorder="1" applyAlignment="1">
      <alignment horizontal="center" wrapText="1"/>
    </xf>
    <xf numFmtId="172" fontId="15" fillId="33" borderId="13" xfId="0" applyNumberFormat="1" applyFont="1" applyFill="1" applyBorder="1" applyAlignment="1">
      <alignment horizontal="center" wrapText="1"/>
    </xf>
    <xf numFmtId="172" fontId="15" fillId="33" borderId="20" xfId="0" applyNumberFormat="1" applyFont="1" applyFill="1" applyBorder="1" applyAlignment="1">
      <alignment horizontal="center" wrapText="1"/>
    </xf>
    <xf numFmtId="172" fontId="15" fillId="33" borderId="11" xfId="0" applyNumberFormat="1" applyFont="1" applyFill="1" applyBorder="1" applyAlignment="1">
      <alignment horizontal="center" wrapText="1"/>
    </xf>
    <xf numFmtId="2" fontId="16" fillId="33" borderId="0" xfId="56" applyNumberFormat="1" applyFont="1" applyFill="1" applyBorder="1" applyAlignment="1" applyProtection="1">
      <alignment horizontal="center" wrapText="1"/>
      <protection/>
    </xf>
    <xf numFmtId="0" fontId="14" fillId="0" borderId="0" xfId="0" applyFont="1" applyFill="1" applyBorder="1" applyAlignment="1">
      <alignment horizontal="right"/>
    </xf>
    <xf numFmtId="3" fontId="15" fillId="0" borderId="20" xfId="56" applyNumberFormat="1" applyFont="1" applyFill="1" applyBorder="1" applyAlignment="1" applyProtection="1">
      <alignment horizontal="center" vertical="center"/>
      <protection/>
    </xf>
    <xf numFmtId="3" fontId="15" fillId="0" borderId="26" xfId="56" applyNumberFormat="1" applyFont="1" applyFill="1" applyBorder="1" applyAlignment="1" applyProtection="1">
      <alignment horizontal="center" vertical="center"/>
      <protection/>
    </xf>
    <xf numFmtId="3" fontId="15" fillId="0" borderId="11" xfId="56" applyNumberFormat="1" applyFont="1" applyFill="1" applyBorder="1" applyAlignment="1" applyProtection="1">
      <alignment horizontal="center" vertical="center"/>
      <protection/>
    </xf>
    <xf numFmtId="49" fontId="15" fillId="0" borderId="10" xfId="56" applyNumberFormat="1" applyFont="1" applyFill="1" applyBorder="1" applyAlignment="1" applyProtection="1">
      <alignment horizontal="center" vertical="center" wrapText="1"/>
      <protection/>
    </xf>
    <xf numFmtId="49" fontId="19" fillId="0" borderId="10" xfId="56" applyNumberFormat="1" applyFont="1" applyFill="1" applyBorder="1" applyAlignment="1" applyProtection="1">
      <alignment horizontal="center" vertical="center" wrapText="1"/>
      <protection/>
    </xf>
    <xf numFmtId="3" fontId="17" fillId="0" borderId="12" xfId="56" applyNumberFormat="1" applyFont="1" applyFill="1" applyBorder="1" applyAlignment="1" applyProtection="1">
      <alignment horizontal="right"/>
      <protection/>
    </xf>
    <xf numFmtId="0" fontId="6" fillId="0" borderId="0" xfId="0" applyFont="1" applyFill="1" applyAlignment="1">
      <alignment horizontal="center" vertical="center" wrapText="1"/>
    </xf>
    <xf numFmtId="0" fontId="3" fillId="33" borderId="0" xfId="56" applyNumberFormat="1" applyFont="1" applyFill="1" applyBorder="1" applyAlignment="1" applyProtection="1">
      <alignment horizontal="center" wrapText="1"/>
      <protection/>
    </xf>
    <xf numFmtId="0" fontId="6" fillId="0" borderId="0" xfId="0" applyFont="1" applyFill="1" applyBorder="1" applyAlignment="1">
      <alignment horizontal="right" vertical="center" wrapText="1"/>
    </xf>
    <xf numFmtId="3" fontId="6" fillId="0" borderId="27" xfId="56" applyNumberFormat="1" applyFont="1" applyFill="1" applyBorder="1" applyAlignment="1" applyProtection="1">
      <alignment horizontal="right"/>
      <protection/>
    </xf>
    <xf numFmtId="0" fontId="1" fillId="33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1" fontId="6" fillId="0" borderId="28" xfId="56" applyNumberFormat="1" applyFont="1" applyFill="1" applyBorder="1" applyAlignment="1" applyProtection="1">
      <alignment horizontal="center" vertical="center" wrapText="1"/>
      <protection/>
    </xf>
    <xf numFmtId="1" fontId="6" fillId="0" borderId="11" xfId="56" applyNumberFormat="1" applyFont="1" applyFill="1" applyBorder="1" applyAlignment="1" applyProtection="1">
      <alignment horizontal="center" vertical="center" wrapText="1"/>
      <protection/>
    </xf>
    <xf numFmtId="49" fontId="6" fillId="0" borderId="15" xfId="56" applyNumberFormat="1" applyFont="1" applyFill="1" applyBorder="1" applyAlignment="1" applyProtection="1">
      <alignment horizontal="center" vertical="center" wrapText="1"/>
      <protection/>
    </xf>
    <xf numFmtId="49" fontId="6" fillId="0" borderId="10" xfId="56" applyNumberFormat="1" applyFont="1" applyFill="1" applyBorder="1" applyAlignment="1" applyProtection="1">
      <alignment horizontal="center" vertical="center" wrapText="1"/>
      <protection/>
    </xf>
    <xf numFmtId="1" fontId="6" fillId="0" borderId="27" xfId="56" applyNumberFormat="1" applyFont="1" applyFill="1" applyBorder="1" applyAlignment="1" applyProtection="1">
      <alignment horizontal="right"/>
      <protection/>
    </xf>
    <xf numFmtId="1" fontId="6" fillId="0" borderId="15" xfId="56" applyNumberFormat="1" applyFont="1" applyFill="1" applyBorder="1" applyAlignment="1" applyProtection="1">
      <alignment horizontal="center" vertical="center" wrapText="1"/>
      <protection/>
    </xf>
    <xf numFmtId="1" fontId="6" fillId="0" borderId="10" xfId="56" applyNumberFormat="1" applyFont="1" applyFill="1" applyBorder="1" applyAlignment="1" applyProtection="1">
      <alignment horizontal="center" vertical="center" wrapText="1"/>
      <protection/>
    </xf>
    <xf numFmtId="1" fontId="6" fillId="0" borderId="16" xfId="56" applyNumberFormat="1" applyFont="1" applyFill="1" applyBorder="1" applyAlignment="1" applyProtection="1">
      <alignment horizontal="center" vertical="center" wrapText="1"/>
      <protection/>
    </xf>
    <xf numFmtId="1" fontId="6" fillId="0" borderId="18" xfId="56" applyNumberFormat="1" applyFont="1" applyFill="1" applyBorder="1" applyAlignment="1" applyProtection="1">
      <alignment horizontal="center" vertical="center" wrapText="1"/>
      <protection/>
    </xf>
    <xf numFmtId="0" fontId="3" fillId="0" borderId="0" xfId="56" applyNumberFormat="1" applyFont="1" applyFill="1" applyBorder="1" applyAlignment="1" applyProtection="1">
      <alignment horizontal="center" wrapText="1"/>
      <protection/>
    </xf>
    <xf numFmtId="0" fontId="3" fillId="0" borderId="0" xfId="56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right"/>
    </xf>
    <xf numFmtId="3" fontId="6" fillId="0" borderId="12" xfId="56" applyNumberFormat="1" applyFont="1" applyFill="1" applyBorder="1" applyAlignment="1" applyProtection="1">
      <alignment horizontal="right"/>
      <protection/>
    </xf>
    <xf numFmtId="0" fontId="3" fillId="0" borderId="0" xfId="0" applyFont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Алексеевский уведомление" xfId="54"/>
    <cellStyle name="Обычный_Валуйский уведомление" xfId="55"/>
    <cellStyle name="Обычный_Лист1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34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6.375" style="54" customWidth="1"/>
    <col min="2" max="2" width="6.00390625" style="51" customWidth="1"/>
    <col min="3" max="3" width="4.625" style="52" customWidth="1"/>
    <col min="4" max="4" width="4.125" style="52" customWidth="1"/>
    <col min="5" max="5" width="15.25390625" style="52" customWidth="1"/>
    <col min="6" max="6" width="4.875" style="52" customWidth="1"/>
    <col min="7" max="7" width="10.375" style="35" customWidth="1"/>
    <col min="8" max="8" width="11.00390625" style="33" hidden="1" customWidth="1"/>
    <col min="9" max="9" width="11.125" style="33" hidden="1" customWidth="1"/>
    <col min="10" max="10" width="10.375" style="35" customWidth="1"/>
    <col min="11" max="11" width="11.00390625" style="33" hidden="1" customWidth="1"/>
    <col min="12" max="12" width="11.125" style="33" hidden="1" customWidth="1"/>
    <col min="13" max="13" width="9.875" style="35" customWidth="1"/>
    <col min="14" max="14" width="11.00390625" style="33" hidden="1" customWidth="1"/>
    <col min="15" max="15" width="11.125" style="33" hidden="1" customWidth="1"/>
    <col min="16" max="16384" width="9.125" style="36" customWidth="1"/>
  </cols>
  <sheetData>
    <row r="1" spans="1:15" s="32" customFormat="1" ht="18.75">
      <c r="A1" s="287" t="s">
        <v>38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31"/>
      <c r="O1" s="31"/>
    </row>
    <row r="2" spans="1:15" s="32" customFormat="1" ht="18.75">
      <c r="A2" s="287" t="s">
        <v>241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31"/>
      <c r="O2" s="31"/>
    </row>
    <row r="3" spans="1:15" s="32" customFormat="1" ht="18.75">
      <c r="A3" s="287" t="s">
        <v>242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31"/>
      <c r="O3" s="31"/>
    </row>
    <row r="4" spans="1:15" s="32" customFormat="1" ht="18.75">
      <c r="A4" s="287" t="s">
        <v>1019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31"/>
      <c r="O4" s="31"/>
    </row>
    <row r="5" spans="1:15" s="32" customFormat="1" ht="18.75">
      <c r="A5" s="117"/>
      <c r="B5" s="118"/>
      <c r="C5" s="119"/>
      <c r="D5" s="119"/>
      <c r="E5" s="119"/>
      <c r="F5" s="119"/>
      <c r="G5" s="120"/>
      <c r="H5" s="121"/>
      <c r="I5" s="121"/>
      <c r="J5" s="120"/>
      <c r="K5" s="121"/>
      <c r="L5" s="121"/>
      <c r="M5" s="120"/>
      <c r="N5" s="31"/>
      <c r="O5" s="31"/>
    </row>
    <row r="6" spans="1:15" s="32" customFormat="1" ht="18.75" customHeight="1">
      <c r="A6" s="286" t="s">
        <v>243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286"/>
      <c r="N6" s="31"/>
      <c r="O6" s="31"/>
    </row>
    <row r="7" spans="1:15" s="32" customFormat="1" ht="18.75" customHeight="1">
      <c r="A7" s="286" t="s">
        <v>802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31"/>
      <c r="O7" s="31"/>
    </row>
    <row r="8" spans="1:15" s="32" customFormat="1" ht="18.75">
      <c r="A8" s="123"/>
      <c r="B8" s="122"/>
      <c r="C8" s="122"/>
      <c r="D8" s="122"/>
      <c r="E8" s="122"/>
      <c r="F8" s="122"/>
      <c r="G8" s="124"/>
      <c r="H8" s="125"/>
      <c r="I8" s="125"/>
      <c r="J8" s="126"/>
      <c r="K8" s="125"/>
      <c r="L8" s="125"/>
      <c r="M8" s="126"/>
      <c r="N8" s="33"/>
      <c r="O8" s="33"/>
    </row>
    <row r="9" spans="1:15" ht="15.75">
      <c r="A9" s="127"/>
      <c r="B9" s="128"/>
      <c r="C9" s="129"/>
      <c r="D9" s="129"/>
      <c r="E9" s="129"/>
      <c r="F9" s="130"/>
      <c r="H9" s="131"/>
      <c r="I9" s="131"/>
      <c r="J9" s="132"/>
      <c r="K9" s="131"/>
      <c r="L9" s="131"/>
      <c r="M9" s="219" t="s">
        <v>244</v>
      </c>
      <c r="N9" s="34"/>
      <c r="O9" s="34"/>
    </row>
    <row r="10" spans="1:15" s="37" customFormat="1" ht="37.5" customHeight="1">
      <c r="A10" s="285" t="s">
        <v>245</v>
      </c>
      <c r="B10" s="288" t="s">
        <v>246</v>
      </c>
      <c r="C10" s="279" t="s">
        <v>247</v>
      </c>
      <c r="D10" s="279" t="s">
        <v>342</v>
      </c>
      <c r="E10" s="279" t="s">
        <v>248</v>
      </c>
      <c r="F10" s="279" t="s">
        <v>341</v>
      </c>
      <c r="G10" s="280" t="s">
        <v>489</v>
      </c>
      <c r="H10" s="283" t="s">
        <v>249</v>
      </c>
      <c r="I10" s="283" t="s">
        <v>250</v>
      </c>
      <c r="J10" s="280" t="s">
        <v>490</v>
      </c>
      <c r="K10" s="283" t="s">
        <v>249</v>
      </c>
      <c r="L10" s="283" t="s">
        <v>250</v>
      </c>
      <c r="M10" s="280" t="s">
        <v>822</v>
      </c>
      <c r="N10" s="284" t="s">
        <v>249</v>
      </c>
      <c r="O10" s="281" t="s">
        <v>250</v>
      </c>
    </row>
    <row r="11" spans="1:15" s="37" customFormat="1" ht="25.5" customHeight="1">
      <c r="A11" s="285"/>
      <c r="B11" s="288"/>
      <c r="C11" s="279"/>
      <c r="D11" s="279"/>
      <c r="E11" s="279"/>
      <c r="F11" s="279"/>
      <c r="G11" s="280"/>
      <c r="H11" s="283"/>
      <c r="I11" s="283"/>
      <c r="J11" s="280"/>
      <c r="K11" s="283"/>
      <c r="L11" s="283"/>
      <c r="M11" s="280"/>
      <c r="N11" s="284"/>
      <c r="O11" s="282"/>
    </row>
    <row r="12" spans="1:15" s="39" customFormat="1" ht="15.75">
      <c r="A12" s="134" t="s">
        <v>251</v>
      </c>
      <c r="B12" s="135"/>
      <c r="C12" s="136"/>
      <c r="D12" s="136"/>
      <c r="E12" s="136"/>
      <c r="F12" s="136"/>
      <c r="G12" s="137">
        <f aca="true" t="shared" si="0" ref="G12:O12">SUM(G13,G259,G288,G359,G425,G543)</f>
        <v>787665.5</v>
      </c>
      <c r="H12" s="137">
        <f t="shared" si="0"/>
        <v>401671.5</v>
      </c>
      <c r="I12" s="137">
        <f t="shared" si="0"/>
        <v>385994</v>
      </c>
      <c r="J12" s="137">
        <f t="shared" si="0"/>
        <v>816545.1</v>
      </c>
      <c r="K12" s="137">
        <f t="shared" si="0"/>
        <v>467009.1</v>
      </c>
      <c r="L12" s="137">
        <f t="shared" si="0"/>
        <v>349536</v>
      </c>
      <c r="M12" s="137">
        <f t="shared" si="0"/>
        <v>752177.2999999999</v>
      </c>
      <c r="N12" s="38">
        <f t="shared" si="0"/>
        <v>414714.30000000005</v>
      </c>
      <c r="O12" s="38">
        <f t="shared" si="0"/>
        <v>337463</v>
      </c>
    </row>
    <row r="13" spans="1:15" s="39" customFormat="1" ht="47.25">
      <c r="A13" s="138" t="s">
        <v>268</v>
      </c>
      <c r="B13" s="139">
        <v>850</v>
      </c>
      <c r="C13" s="136"/>
      <c r="D13" s="136"/>
      <c r="E13" s="136"/>
      <c r="F13" s="136"/>
      <c r="G13" s="137">
        <f aca="true" t="shared" si="1" ref="G13:O13">SUM(G14,G52,G73,G119,G153,G169,G207,G221,G240,G254)</f>
        <v>184530.3</v>
      </c>
      <c r="H13" s="137">
        <f t="shared" si="1"/>
        <v>59923.3</v>
      </c>
      <c r="I13" s="137">
        <f t="shared" si="1"/>
        <v>124607</v>
      </c>
      <c r="J13" s="137">
        <f t="shared" si="1"/>
        <v>237342.1</v>
      </c>
      <c r="K13" s="137">
        <f t="shared" si="1"/>
        <v>118007.1</v>
      </c>
      <c r="L13" s="137">
        <f t="shared" si="1"/>
        <v>119335</v>
      </c>
      <c r="M13" s="137">
        <f t="shared" si="1"/>
        <v>168388.7</v>
      </c>
      <c r="N13" s="38">
        <f t="shared" si="1"/>
        <v>52402.7</v>
      </c>
      <c r="O13" s="38">
        <f t="shared" si="1"/>
        <v>115986</v>
      </c>
    </row>
    <row r="14" spans="1:15" ht="15.75">
      <c r="A14" s="133" t="s">
        <v>269</v>
      </c>
      <c r="B14" s="140" t="s">
        <v>270</v>
      </c>
      <c r="C14" s="141" t="s">
        <v>305</v>
      </c>
      <c r="D14" s="142"/>
      <c r="E14" s="142"/>
      <c r="F14" s="142"/>
      <c r="G14" s="143">
        <f aca="true" t="shared" si="2" ref="G14:O14">SUM(G15,G19,G48,)</f>
        <v>46141.9</v>
      </c>
      <c r="H14" s="143">
        <f t="shared" si="2"/>
        <v>658.9</v>
      </c>
      <c r="I14" s="143">
        <f t="shared" si="2"/>
        <v>45483</v>
      </c>
      <c r="J14" s="143">
        <f t="shared" si="2"/>
        <v>42511.4</v>
      </c>
      <c r="K14" s="143">
        <f t="shared" si="2"/>
        <v>683.4</v>
      </c>
      <c r="L14" s="143">
        <f t="shared" si="2"/>
        <v>41828</v>
      </c>
      <c r="M14" s="143">
        <f t="shared" si="2"/>
        <v>44139</v>
      </c>
      <c r="N14" s="40">
        <f t="shared" si="2"/>
        <v>707</v>
      </c>
      <c r="O14" s="40">
        <f t="shared" si="2"/>
        <v>43432</v>
      </c>
    </row>
    <row r="15" spans="1:15" ht="63">
      <c r="A15" s="133" t="s">
        <v>271</v>
      </c>
      <c r="B15" s="140" t="s">
        <v>270</v>
      </c>
      <c r="C15" s="141" t="s">
        <v>305</v>
      </c>
      <c r="D15" s="141" t="s">
        <v>317</v>
      </c>
      <c r="E15" s="144"/>
      <c r="F15" s="144"/>
      <c r="G15" s="143">
        <f>G16</f>
        <v>1435</v>
      </c>
      <c r="H15" s="143">
        <f aca="true" t="shared" si="3" ref="H15:O17">H16</f>
        <v>0</v>
      </c>
      <c r="I15" s="143">
        <f t="shared" si="3"/>
        <v>1435</v>
      </c>
      <c r="J15" s="143">
        <f>J16</f>
        <v>1495</v>
      </c>
      <c r="K15" s="143">
        <f t="shared" si="3"/>
        <v>0</v>
      </c>
      <c r="L15" s="143">
        <f t="shared" si="3"/>
        <v>1495</v>
      </c>
      <c r="M15" s="143">
        <f>M16</f>
        <v>1552</v>
      </c>
      <c r="N15" s="40">
        <f t="shared" si="3"/>
        <v>0</v>
      </c>
      <c r="O15" s="40">
        <f t="shared" si="3"/>
        <v>1552</v>
      </c>
    </row>
    <row r="16" spans="1:15" ht="31.5">
      <c r="A16" s="145" t="s">
        <v>42</v>
      </c>
      <c r="B16" s="146" t="s">
        <v>270</v>
      </c>
      <c r="C16" s="142" t="s">
        <v>305</v>
      </c>
      <c r="D16" s="147" t="s">
        <v>317</v>
      </c>
      <c r="E16" s="148" t="s">
        <v>791</v>
      </c>
      <c r="F16" s="144"/>
      <c r="G16" s="149">
        <f>G17</f>
        <v>1435</v>
      </c>
      <c r="H16" s="149">
        <f t="shared" si="3"/>
        <v>0</v>
      </c>
      <c r="I16" s="149">
        <f t="shared" si="3"/>
        <v>1435</v>
      </c>
      <c r="J16" s="149">
        <f>J17</f>
        <v>1495</v>
      </c>
      <c r="K16" s="149">
        <f t="shared" si="3"/>
        <v>0</v>
      </c>
      <c r="L16" s="149">
        <f t="shared" si="3"/>
        <v>1495</v>
      </c>
      <c r="M16" s="149">
        <f>M17</f>
        <v>1552</v>
      </c>
      <c r="N16" s="41">
        <f t="shared" si="3"/>
        <v>0</v>
      </c>
      <c r="O16" s="41">
        <f t="shared" si="3"/>
        <v>1552</v>
      </c>
    </row>
    <row r="17" spans="1:15" ht="31.5">
      <c r="A17" s="145" t="s">
        <v>43</v>
      </c>
      <c r="B17" s="146" t="s">
        <v>270</v>
      </c>
      <c r="C17" s="147" t="s">
        <v>305</v>
      </c>
      <c r="D17" s="147" t="s">
        <v>317</v>
      </c>
      <c r="E17" s="148" t="s">
        <v>792</v>
      </c>
      <c r="F17" s="144"/>
      <c r="G17" s="149">
        <f>G18</f>
        <v>1435</v>
      </c>
      <c r="H17" s="149">
        <f t="shared" si="3"/>
        <v>0</v>
      </c>
      <c r="I17" s="149">
        <f t="shared" si="3"/>
        <v>1435</v>
      </c>
      <c r="J17" s="149">
        <f>J18</f>
        <v>1495</v>
      </c>
      <c r="K17" s="149">
        <f t="shared" si="3"/>
        <v>0</v>
      </c>
      <c r="L17" s="149">
        <f t="shared" si="3"/>
        <v>1495</v>
      </c>
      <c r="M17" s="149">
        <f>M18</f>
        <v>1552</v>
      </c>
      <c r="N17" s="41">
        <f t="shared" si="3"/>
        <v>0</v>
      </c>
      <c r="O17" s="41">
        <f t="shared" si="3"/>
        <v>1552</v>
      </c>
    </row>
    <row r="18" spans="1:15" ht="173.25">
      <c r="A18" s="150" t="s">
        <v>44</v>
      </c>
      <c r="B18" s="146" t="s">
        <v>270</v>
      </c>
      <c r="C18" s="147" t="s">
        <v>305</v>
      </c>
      <c r="D18" s="147" t="s">
        <v>317</v>
      </c>
      <c r="E18" s="142" t="s">
        <v>218</v>
      </c>
      <c r="F18" s="142" t="s">
        <v>273</v>
      </c>
      <c r="G18" s="149">
        <f>SUM(H18:I18)</f>
        <v>1435</v>
      </c>
      <c r="H18" s="149"/>
      <c r="I18" s="149">
        <v>1435</v>
      </c>
      <c r="J18" s="149">
        <f>SUM(K18:L18)</f>
        <v>1495</v>
      </c>
      <c r="K18" s="149">
        <v>0</v>
      </c>
      <c r="L18" s="149">
        <v>1495</v>
      </c>
      <c r="M18" s="149">
        <f>SUM(N18:O18)</f>
        <v>1552</v>
      </c>
      <c r="N18" s="41">
        <v>0</v>
      </c>
      <c r="O18" s="41">
        <v>1552</v>
      </c>
    </row>
    <row r="19" spans="1:15" ht="94.5">
      <c r="A19" s="138" t="s">
        <v>274</v>
      </c>
      <c r="B19" s="151">
        <v>850</v>
      </c>
      <c r="C19" s="141" t="s">
        <v>305</v>
      </c>
      <c r="D19" s="141" t="s">
        <v>306</v>
      </c>
      <c r="E19" s="142"/>
      <c r="F19" s="142"/>
      <c r="G19" s="143">
        <f aca="true" t="shared" si="4" ref="G19:O19">SUM(G20,G29,G35,G25,G42)</f>
        <v>44695</v>
      </c>
      <c r="H19" s="143">
        <f t="shared" si="4"/>
        <v>647</v>
      </c>
      <c r="I19" s="143">
        <f t="shared" si="4"/>
        <v>44048</v>
      </c>
      <c r="J19" s="143">
        <f t="shared" si="4"/>
        <v>41004</v>
      </c>
      <c r="K19" s="143">
        <f t="shared" si="4"/>
        <v>671</v>
      </c>
      <c r="L19" s="143">
        <f t="shared" si="4"/>
        <v>40333</v>
      </c>
      <c r="M19" s="143">
        <f t="shared" si="4"/>
        <v>42574</v>
      </c>
      <c r="N19" s="40">
        <f t="shared" si="4"/>
        <v>694</v>
      </c>
      <c r="O19" s="40">
        <f t="shared" si="4"/>
        <v>41880</v>
      </c>
    </row>
    <row r="20" spans="1:15" ht="78.75">
      <c r="A20" s="150" t="s">
        <v>888</v>
      </c>
      <c r="B20" s="152" t="s">
        <v>270</v>
      </c>
      <c r="C20" s="147" t="s">
        <v>305</v>
      </c>
      <c r="D20" s="147" t="s">
        <v>306</v>
      </c>
      <c r="E20" s="153" t="s">
        <v>304</v>
      </c>
      <c r="F20" s="142"/>
      <c r="G20" s="149">
        <f aca="true" t="shared" si="5" ref="G20:O20">SUM(G21)</f>
        <v>647</v>
      </c>
      <c r="H20" s="149">
        <f t="shared" si="5"/>
        <v>647</v>
      </c>
      <c r="I20" s="149">
        <f t="shared" si="5"/>
        <v>0</v>
      </c>
      <c r="J20" s="149">
        <f t="shared" si="5"/>
        <v>671</v>
      </c>
      <c r="K20" s="149">
        <f t="shared" si="5"/>
        <v>671</v>
      </c>
      <c r="L20" s="149">
        <f t="shared" si="5"/>
        <v>0</v>
      </c>
      <c r="M20" s="149">
        <f t="shared" si="5"/>
        <v>694</v>
      </c>
      <c r="N20" s="41">
        <f t="shared" si="5"/>
        <v>694</v>
      </c>
      <c r="O20" s="41">
        <f t="shared" si="5"/>
        <v>0</v>
      </c>
    </row>
    <row r="21" spans="1:15" ht="126">
      <c r="A21" s="150" t="s">
        <v>889</v>
      </c>
      <c r="B21" s="152" t="s">
        <v>270</v>
      </c>
      <c r="C21" s="147" t="s">
        <v>305</v>
      </c>
      <c r="D21" s="147" t="s">
        <v>306</v>
      </c>
      <c r="E21" s="153" t="s">
        <v>307</v>
      </c>
      <c r="F21" s="142"/>
      <c r="G21" s="149">
        <f aca="true" t="shared" si="6" ref="G21:O21">G22</f>
        <v>647</v>
      </c>
      <c r="H21" s="149">
        <f t="shared" si="6"/>
        <v>647</v>
      </c>
      <c r="I21" s="149">
        <f t="shared" si="6"/>
        <v>0</v>
      </c>
      <c r="J21" s="149">
        <f t="shared" si="6"/>
        <v>671</v>
      </c>
      <c r="K21" s="149">
        <f t="shared" si="6"/>
        <v>671</v>
      </c>
      <c r="L21" s="149">
        <f t="shared" si="6"/>
        <v>0</v>
      </c>
      <c r="M21" s="149">
        <f t="shared" si="6"/>
        <v>694</v>
      </c>
      <c r="N21" s="41">
        <f t="shared" si="6"/>
        <v>694</v>
      </c>
      <c r="O21" s="41">
        <f t="shared" si="6"/>
        <v>0</v>
      </c>
    </row>
    <row r="22" spans="1:15" ht="78.75">
      <c r="A22" s="150" t="s">
        <v>785</v>
      </c>
      <c r="B22" s="152" t="s">
        <v>270</v>
      </c>
      <c r="C22" s="147" t="s">
        <v>305</v>
      </c>
      <c r="D22" s="147" t="s">
        <v>306</v>
      </c>
      <c r="E22" s="153" t="s">
        <v>308</v>
      </c>
      <c r="F22" s="142"/>
      <c r="G22" s="149">
        <f aca="true" t="shared" si="7" ref="G22:O22">SUM(G23:G24)</f>
        <v>647</v>
      </c>
      <c r="H22" s="149">
        <f t="shared" si="7"/>
        <v>647</v>
      </c>
      <c r="I22" s="149">
        <f t="shared" si="7"/>
        <v>0</v>
      </c>
      <c r="J22" s="149">
        <f t="shared" si="7"/>
        <v>671</v>
      </c>
      <c r="K22" s="149">
        <f t="shared" si="7"/>
        <v>671</v>
      </c>
      <c r="L22" s="149">
        <f t="shared" si="7"/>
        <v>0</v>
      </c>
      <c r="M22" s="149">
        <f t="shared" si="7"/>
        <v>694</v>
      </c>
      <c r="N22" s="41">
        <f t="shared" si="7"/>
        <v>694</v>
      </c>
      <c r="O22" s="41">
        <f t="shared" si="7"/>
        <v>0</v>
      </c>
    </row>
    <row r="23" spans="1:15" ht="189">
      <c r="A23" s="154" t="s">
        <v>147</v>
      </c>
      <c r="B23" s="152" t="s">
        <v>270</v>
      </c>
      <c r="C23" s="147" t="s">
        <v>305</v>
      </c>
      <c r="D23" s="147" t="s">
        <v>306</v>
      </c>
      <c r="E23" s="155" t="s">
        <v>219</v>
      </c>
      <c r="F23" s="142" t="s">
        <v>273</v>
      </c>
      <c r="G23" s="149">
        <f>SUM(H23:I23)</f>
        <v>582</v>
      </c>
      <c r="H23" s="156">
        <v>582</v>
      </c>
      <c r="I23" s="156"/>
      <c r="J23" s="149">
        <f>SUM(K23:L23)</f>
        <v>607</v>
      </c>
      <c r="K23" s="156">
        <v>607</v>
      </c>
      <c r="L23" s="156"/>
      <c r="M23" s="149">
        <f>SUM(N23:O23)</f>
        <v>628</v>
      </c>
      <c r="N23" s="42">
        <v>628</v>
      </c>
      <c r="O23" s="42"/>
    </row>
    <row r="24" spans="1:15" ht="94.5">
      <c r="A24" s="145" t="s">
        <v>372</v>
      </c>
      <c r="B24" s="152" t="s">
        <v>270</v>
      </c>
      <c r="C24" s="147" t="s">
        <v>305</v>
      </c>
      <c r="D24" s="147" t="s">
        <v>306</v>
      </c>
      <c r="E24" s="155" t="s">
        <v>219</v>
      </c>
      <c r="F24" s="142" t="s">
        <v>275</v>
      </c>
      <c r="G24" s="149">
        <f>SUM(H24:I24)</f>
        <v>65</v>
      </c>
      <c r="H24" s="156">
        <v>65</v>
      </c>
      <c r="I24" s="156"/>
      <c r="J24" s="149">
        <f>SUM(K24:L24)</f>
        <v>64</v>
      </c>
      <c r="K24" s="156">
        <v>64</v>
      </c>
      <c r="L24" s="156"/>
      <c r="M24" s="149">
        <f>SUM(N24:O24)</f>
        <v>66</v>
      </c>
      <c r="N24" s="42">
        <v>66</v>
      </c>
      <c r="O24" s="42"/>
    </row>
    <row r="25" spans="1:15" ht="110.25">
      <c r="A25" s="145" t="s">
        <v>897</v>
      </c>
      <c r="B25" s="152" t="s">
        <v>270</v>
      </c>
      <c r="C25" s="147" t="s">
        <v>305</v>
      </c>
      <c r="D25" s="147" t="s">
        <v>306</v>
      </c>
      <c r="E25" s="153" t="s">
        <v>371</v>
      </c>
      <c r="F25" s="142"/>
      <c r="G25" s="149">
        <f>G26</f>
        <v>14</v>
      </c>
      <c r="H25" s="149">
        <f aca="true" t="shared" si="8" ref="H25:O26">H26</f>
        <v>0</v>
      </c>
      <c r="I25" s="149">
        <f t="shared" si="8"/>
        <v>14</v>
      </c>
      <c r="J25" s="149">
        <f t="shared" si="8"/>
        <v>0</v>
      </c>
      <c r="K25" s="149">
        <f t="shared" si="8"/>
        <v>0</v>
      </c>
      <c r="L25" s="149">
        <f t="shared" si="8"/>
        <v>0</v>
      </c>
      <c r="M25" s="149">
        <f t="shared" si="8"/>
        <v>0</v>
      </c>
      <c r="N25" s="41">
        <f t="shared" si="8"/>
        <v>0</v>
      </c>
      <c r="O25" s="41">
        <f t="shared" si="8"/>
        <v>0</v>
      </c>
    </row>
    <row r="26" spans="1:15" ht="189">
      <c r="A26" s="154" t="s">
        <v>808</v>
      </c>
      <c r="B26" s="152" t="s">
        <v>270</v>
      </c>
      <c r="C26" s="147" t="s">
        <v>305</v>
      </c>
      <c r="D26" s="147" t="s">
        <v>306</v>
      </c>
      <c r="E26" s="153" t="s">
        <v>809</v>
      </c>
      <c r="F26" s="142"/>
      <c r="G26" s="149">
        <f>G27</f>
        <v>14</v>
      </c>
      <c r="H26" s="149">
        <f t="shared" si="8"/>
        <v>0</v>
      </c>
      <c r="I26" s="149">
        <f t="shared" si="8"/>
        <v>14</v>
      </c>
      <c r="J26" s="149">
        <f t="shared" si="8"/>
        <v>0</v>
      </c>
      <c r="K26" s="149">
        <f t="shared" si="8"/>
        <v>0</v>
      </c>
      <c r="L26" s="149">
        <f t="shared" si="8"/>
        <v>0</v>
      </c>
      <c r="M26" s="149">
        <f t="shared" si="8"/>
        <v>0</v>
      </c>
      <c r="N26" s="41">
        <f t="shared" si="8"/>
        <v>0</v>
      </c>
      <c r="O26" s="41">
        <f t="shared" si="8"/>
        <v>0</v>
      </c>
    </row>
    <row r="27" spans="1:15" ht="47.25">
      <c r="A27" s="145" t="s">
        <v>698</v>
      </c>
      <c r="B27" s="152" t="s">
        <v>270</v>
      </c>
      <c r="C27" s="147" t="s">
        <v>305</v>
      </c>
      <c r="D27" s="147" t="s">
        <v>306</v>
      </c>
      <c r="E27" s="153" t="s">
        <v>337</v>
      </c>
      <c r="F27" s="142"/>
      <c r="G27" s="149">
        <f>SUM(G28:G28)</f>
        <v>14</v>
      </c>
      <c r="H27" s="149">
        <f aca="true" t="shared" si="9" ref="H27:O27">SUM(H28:H28)</f>
        <v>0</v>
      </c>
      <c r="I27" s="149">
        <f t="shared" si="9"/>
        <v>14</v>
      </c>
      <c r="J27" s="149">
        <f t="shared" si="9"/>
        <v>0</v>
      </c>
      <c r="K27" s="149">
        <f t="shared" si="9"/>
        <v>0</v>
      </c>
      <c r="L27" s="149">
        <f t="shared" si="9"/>
        <v>0</v>
      </c>
      <c r="M27" s="149">
        <f t="shared" si="9"/>
        <v>0</v>
      </c>
      <c r="N27" s="41">
        <f t="shared" si="9"/>
        <v>0</v>
      </c>
      <c r="O27" s="41">
        <f t="shared" si="9"/>
        <v>0</v>
      </c>
    </row>
    <row r="28" spans="1:15" ht="110.25">
      <c r="A28" s="145" t="s">
        <v>634</v>
      </c>
      <c r="B28" s="152" t="s">
        <v>270</v>
      </c>
      <c r="C28" s="147" t="s">
        <v>305</v>
      </c>
      <c r="D28" s="147" t="s">
        <v>306</v>
      </c>
      <c r="E28" s="155" t="s">
        <v>222</v>
      </c>
      <c r="F28" s="142" t="s">
        <v>275</v>
      </c>
      <c r="G28" s="149">
        <f>SUM(H28:I28)</f>
        <v>14</v>
      </c>
      <c r="H28" s="156"/>
      <c r="I28" s="156">
        <v>14</v>
      </c>
      <c r="J28" s="149">
        <f>SUM(K28:L28)</f>
        <v>0</v>
      </c>
      <c r="K28" s="156"/>
      <c r="L28" s="156">
        <v>0</v>
      </c>
      <c r="M28" s="149">
        <f>SUM(N28:O28)</f>
        <v>0</v>
      </c>
      <c r="N28" s="42"/>
      <c r="O28" s="42">
        <v>0</v>
      </c>
    </row>
    <row r="29" spans="1:15" ht="78.75">
      <c r="A29" s="150" t="s">
        <v>904</v>
      </c>
      <c r="B29" s="152" t="s">
        <v>270</v>
      </c>
      <c r="C29" s="147" t="s">
        <v>305</v>
      </c>
      <c r="D29" s="147" t="s">
        <v>306</v>
      </c>
      <c r="E29" s="153" t="s">
        <v>85</v>
      </c>
      <c r="F29" s="142"/>
      <c r="G29" s="149">
        <f>G30</f>
        <v>523</v>
      </c>
      <c r="H29" s="149">
        <f aca="true" t="shared" si="10" ref="H29:O31">H30</f>
        <v>0</v>
      </c>
      <c r="I29" s="149">
        <f t="shared" si="10"/>
        <v>523</v>
      </c>
      <c r="J29" s="149">
        <f>J30</f>
        <v>0</v>
      </c>
      <c r="K29" s="149">
        <f t="shared" si="10"/>
        <v>0</v>
      </c>
      <c r="L29" s="149">
        <f t="shared" si="10"/>
        <v>0</v>
      </c>
      <c r="M29" s="149">
        <f>M30</f>
        <v>0</v>
      </c>
      <c r="N29" s="41">
        <f t="shared" si="10"/>
        <v>0</v>
      </c>
      <c r="O29" s="41">
        <f t="shared" si="10"/>
        <v>0</v>
      </c>
    </row>
    <row r="30" spans="1:15" ht="110.25">
      <c r="A30" s="150" t="s">
        <v>891</v>
      </c>
      <c r="B30" s="152" t="s">
        <v>270</v>
      </c>
      <c r="C30" s="147" t="s">
        <v>305</v>
      </c>
      <c r="D30" s="147" t="s">
        <v>306</v>
      </c>
      <c r="E30" s="153" t="s">
        <v>84</v>
      </c>
      <c r="F30" s="142"/>
      <c r="G30" s="149">
        <f aca="true" t="shared" si="11" ref="G30:O30">SUM(G31,G33)</f>
        <v>523</v>
      </c>
      <c r="H30" s="149">
        <f t="shared" si="11"/>
        <v>0</v>
      </c>
      <c r="I30" s="149">
        <f t="shared" si="11"/>
        <v>523</v>
      </c>
      <c r="J30" s="149">
        <f t="shared" si="11"/>
        <v>0</v>
      </c>
      <c r="K30" s="149">
        <f t="shared" si="11"/>
        <v>0</v>
      </c>
      <c r="L30" s="149">
        <f t="shared" si="11"/>
        <v>0</v>
      </c>
      <c r="M30" s="149">
        <f t="shared" si="11"/>
        <v>0</v>
      </c>
      <c r="N30" s="41">
        <f t="shared" si="11"/>
        <v>0</v>
      </c>
      <c r="O30" s="41">
        <f t="shared" si="11"/>
        <v>0</v>
      </c>
    </row>
    <row r="31" spans="1:15" ht="110.25">
      <c r="A31" s="150" t="s">
        <v>82</v>
      </c>
      <c r="B31" s="152" t="s">
        <v>270</v>
      </c>
      <c r="C31" s="147" t="s">
        <v>305</v>
      </c>
      <c r="D31" s="147" t="s">
        <v>306</v>
      </c>
      <c r="E31" s="153" t="s">
        <v>83</v>
      </c>
      <c r="F31" s="142"/>
      <c r="G31" s="149">
        <f>G32</f>
        <v>349</v>
      </c>
      <c r="H31" s="149">
        <f t="shared" si="10"/>
        <v>0</v>
      </c>
      <c r="I31" s="149">
        <f t="shared" si="10"/>
        <v>349</v>
      </c>
      <c r="J31" s="149">
        <f>J32</f>
        <v>0</v>
      </c>
      <c r="K31" s="149">
        <f t="shared" si="10"/>
        <v>0</v>
      </c>
      <c r="L31" s="149">
        <f t="shared" si="10"/>
        <v>0</v>
      </c>
      <c r="M31" s="149">
        <f>M32</f>
        <v>0</v>
      </c>
      <c r="N31" s="41">
        <f t="shared" si="10"/>
        <v>0</v>
      </c>
      <c r="O31" s="41">
        <f t="shared" si="10"/>
        <v>0</v>
      </c>
    </row>
    <row r="32" spans="1:15" ht="126">
      <c r="A32" s="157" t="s">
        <v>602</v>
      </c>
      <c r="B32" s="152" t="s">
        <v>270</v>
      </c>
      <c r="C32" s="147" t="s">
        <v>305</v>
      </c>
      <c r="D32" s="147" t="s">
        <v>306</v>
      </c>
      <c r="E32" s="155" t="s">
        <v>224</v>
      </c>
      <c r="F32" s="142" t="s">
        <v>275</v>
      </c>
      <c r="G32" s="149">
        <f>SUM(H32:I32)</f>
        <v>349</v>
      </c>
      <c r="H32" s="149">
        <v>0</v>
      </c>
      <c r="I32" s="149">
        <v>349</v>
      </c>
      <c r="J32" s="149">
        <f>SUM(K32:L32)</f>
        <v>0</v>
      </c>
      <c r="K32" s="149">
        <v>0</v>
      </c>
      <c r="L32" s="149">
        <v>0</v>
      </c>
      <c r="M32" s="149">
        <f>SUM(N32:O32)</f>
        <v>0</v>
      </c>
      <c r="N32" s="41">
        <v>0</v>
      </c>
      <c r="O32" s="41">
        <v>0</v>
      </c>
    </row>
    <row r="33" spans="1:15" ht="63">
      <c r="A33" s="157" t="s">
        <v>164</v>
      </c>
      <c r="B33" s="152" t="s">
        <v>270</v>
      </c>
      <c r="C33" s="147" t="s">
        <v>305</v>
      </c>
      <c r="D33" s="147" t="s">
        <v>306</v>
      </c>
      <c r="E33" s="153" t="s">
        <v>163</v>
      </c>
      <c r="F33" s="142"/>
      <c r="G33" s="149">
        <f aca="true" t="shared" si="12" ref="G33:O33">G34</f>
        <v>174</v>
      </c>
      <c r="H33" s="149">
        <f t="shared" si="12"/>
        <v>0</v>
      </c>
      <c r="I33" s="149">
        <f t="shared" si="12"/>
        <v>174</v>
      </c>
      <c r="J33" s="149">
        <f t="shared" si="12"/>
        <v>0</v>
      </c>
      <c r="K33" s="149">
        <f t="shared" si="12"/>
        <v>0</v>
      </c>
      <c r="L33" s="149">
        <f t="shared" si="12"/>
        <v>0</v>
      </c>
      <c r="M33" s="149">
        <f t="shared" si="12"/>
        <v>0</v>
      </c>
      <c r="N33" s="41">
        <f t="shared" si="12"/>
        <v>0</v>
      </c>
      <c r="O33" s="41">
        <f t="shared" si="12"/>
        <v>0</v>
      </c>
    </row>
    <row r="34" spans="1:15" ht="78.75">
      <c r="A34" s="157" t="s">
        <v>165</v>
      </c>
      <c r="B34" s="152" t="s">
        <v>270</v>
      </c>
      <c r="C34" s="147" t="s">
        <v>305</v>
      </c>
      <c r="D34" s="147" t="s">
        <v>306</v>
      </c>
      <c r="E34" s="155" t="s">
        <v>162</v>
      </c>
      <c r="F34" s="142" t="s">
        <v>275</v>
      </c>
      <c r="G34" s="149">
        <f>SUM(H34:I34)</f>
        <v>174</v>
      </c>
      <c r="H34" s="149"/>
      <c r="I34" s="149">
        <v>174</v>
      </c>
      <c r="J34" s="149">
        <f>SUM(K34:L34)</f>
        <v>0</v>
      </c>
      <c r="K34" s="149"/>
      <c r="L34" s="149">
        <v>0</v>
      </c>
      <c r="M34" s="149">
        <f>SUM(N34:O34)</f>
        <v>0</v>
      </c>
      <c r="N34" s="41"/>
      <c r="O34" s="41">
        <v>0</v>
      </c>
    </row>
    <row r="35" spans="1:15" ht="63">
      <c r="A35" s="150" t="s">
        <v>892</v>
      </c>
      <c r="B35" s="152" t="s">
        <v>270</v>
      </c>
      <c r="C35" s="147" t="s">
        <v>305</v>
      </c>
      <c r="D35" s="147" t="s">
        <v>306</v>
      </c>
      <c r="E35" s="153" t="s">
        <v>86</v>
      </c>
      <c r="F35" s="142"/>
      <c r="G35" s="149">
        <f>SUM(G36,G39)</f>
        <v>120</v>
      </c>
      <c r="H35" s="149">
        <f aca="true" t="shared" si="13" ref="H35:O35">SUM(H36,H39)</f>
        <v>0</v>
      </c>
      <c r="I35" s="149">
        <f t="shared" si="13"/>
        <v>120</v>
      </c>
      <c r="J35" s="149">
        <f t="shared" si="13"/>
        <v>0</v>
      </c>
      <c r="K35" s="149">
        <f t="shared" si="13"/>
        <v>0</v>
      </c>
      <c r="L35" s="149">
        <f t="shared" si="13"/>
        <v>0</v>
      </c>
      <c r="M35" s="149">
        <f t="shared" si="13"/>
        <v>0</v>
      </c>
      <c r="N35" s="41">
        <f t="shared" si="13"/>
        <v>0</v>
      </c>
      <c r="O35" s="41">
        <f t="shared" si="13"/>
        <v>0</v>
      </c>
    </row>
    <row r="36" spans="1:15" ht="110.25">
      <c r="A36" s="150" t="s">
        <v>893</v>
      </c>
      <c r="B36" s="152" t="s">
        <v>270</v>
      </c>
      <c r="C36" s="147" t="s">
        <v>305</v>
      </c>
      <c r="D36" s="147" t="s">
        <v>306</v>
      </c>
      <c r="E36" s="153" t="s">
        <v>87</v>
      </c>
      <c r="F36" s="142"/>
      <c r="G36" s="149">
        <f aca="true" t="shared" si="14" ref="G36:O40">G37</f>
        <v>110</v>
      </c>
      <c r="H36" s="149">
        <f t="shared" si="14"/>
        <v>0</v>
      </c>
      <c r="I36" s="149">
        <f t="shared" si="14"/>
        <v>110</v>
      </c>
      <c r="J36" s="149">
        <f t="shared" si="14"/>
        <v>0</v>
      </c>
      <c r="K36" s="149">
        <f t="shared" si="14"/>
        <v>0</v>
      </c>
      <c r="L36" s="149">
        <f t="shared" si="14"/>
        <v>0</v>
      </c>
      <c r="M36" s="149">
        <f t="shared" si="14"/>
        <v>0</v>
      </c>
      <c r="N36" s="41">
        <f t="shared" si="14"/>
        <v>0</v>
      </c>
      <c r="O36" s="41">
        <f t="shared" si="14"/>
        <v>0</v>
      </c>
    </row>
    <row r="37" spans="1:15" ht="47.25">
      <c r="A37" s="150" t="s">
        <v>186</v>
      </c>
      <c r="B37" s="152" t="s">
        <v>270</v>
      </c>
      <c r="C37" s="147" t="s">
        <v>305</v>
      </c>
      <c r="D37" s="147" t="s">
        <v>306</v>
      </c>
      <c r="E37" s="153" t="s">
        <v>88</v>
      </c>
      <c r="F37" s="142"/>
      <c r="G37" s="149">
        <f t="shared" si="14"/>
        <v>110</v>
      </c>
      <c r="H37" s="149">
        <f t="shared" si="14"/>
        <v>0</v>
      </c>
      <c r="I37" s="149">
        <f t="shared" si="14"/>
        <v>110</v>
      </c>
      <c r="J37" s="149">
        <f t="shared" si="14"/>
        <v>0</v>
      </c>
      <c r="K37" s="149">
        <f t="shared" si="14"/>
        <v>0</v>
      </c>
      <c r="L37" s="149">
        <f t="shared" si="14"/>
        <v>0</v>
      </c>
      <c r="M37" s="149">
        <f t="shared" si="14"/>
        <v>0</v>
      </c>
      <c r="N37" s="41">
        <f t="shared" si="14"/>
        <v>0</v>
      </c>
      <c r="O37" s="41">
        <f t="shared" si="14"/>
        <v>0</v>
      </c>
    </row>
    <row r="38" spans="1:15" ht="94.5">
      <c r="A38" s="157" t="s">
        <v>608</v>
      </c>
      <c r="B38" s="152" t="s">
        <v>270</v>
      </c>
      <c r="C38" s="147" t="s">
        <v>305</v>
      </c>
      <c r="D38" s="147" t="s">
        <v>306</v>
      </c>
      <c r="E38" s="155" t="s">
        <v>225</v>
      </c>
      <c r="F38" s="142" t="s">
        <v>275</v>
      </c>
      <c r="G38" s="149">
        <f>SUM(H38:I38)</f>
        <v>110</v>
      </c>
      <c r="H38" s="149">
        <v>0</v>
      </c>
      <c r="I38" s="149">
        <v>110</v>
      </c>
      <c r="J38" s="149">
        <f>SUM(K38:L38)</f>
        <v>0</v>
      </c>
      <c r="K38" s="149">
        <v>0</v>
      </c>
      <c r="L38" s="149">
        <v>0</v>
      </c>
      <c r="M38" s="149">
        <f>SUM(N38:O38)</f>
        <v>0</v>
      </c>
      <c r="N38" s="41">
        <v>0</v>
      </c>
      <c r="O38" s="41">
        <v>0</v>
      </c>
    </row>
    <row r="39" spans="1:15" ht="94.5">
      <c r="A39" s="157" t="s">
        <v>835</v>
      </c>
      <c r="B39" s="152" t="s">
        <v>270</v>
      </c>
      <c r="C39" s="147" t="s">
        <v>305</v>
      </c>
      <c r="D39" s="147" t="s">
        <v>306</v>
      </c>
      <c r="E39" s="153" t="s">
        <v>832</v>
      </c>
      <c r="F39" s="142"/>
      <c r="G39" s="149">
        <f t="shared" si="14"/>
        <v>10</v>
      </c>
      <c r="H39" s="149">
        <f t="shared" si="14"/>
        <v>0</v>
      </c>
      <c r="I39" s="149">
        <f t="shared" si="14"/>
        <v>10</v>
      </c>
      <c r="J39" s="149">
        <f t="shared" si="14"/>
        <v>0</v>
      </c>
      <c r="K39" s="149">
        <f t="shared" si="14"/>
        <v>0</v>
      </c>
      <c r="L39" s="149">
        <f t="shared" si="14"/>
        <v>0</v>
      </c>
      <c r="M39" s="149">
        <f t="shared" si="14"/>
        <v>0</v>
      </c>
      <c r="N39" s="41">
        <f t="shared" si="14"/>
        <v>0</v>
      </c>
      <c r="O39" s="41">
        <f t="shared" si="14"/>
        <v>0</v>
      </c>
    </row>
    <row r="40" spans="1:15" ht="63">
      <c r="A40" s="157" t="s">
        <v>836</v>
      </c>
      <c r="B40" s="152" t="s">
        <v>270</v>
      </c>
      <c r="C40" s="147" t="s">
        <v>305</v>
      </c>
      <c r="D40" s="147" t="s">
        <v>306</v>
      </c>
      <c r="E40" s="153" t="s">
        <v>833</v>
      </c>
      <c r="F40" s="142"/>
      <c r="G40" s="149">
        <f t="shared" si="14"/>
        <v>10</v>
      </c>
      <c r="H40" s="149">
        <f t="shared" si="14"/>
        <v>0</v>
      </c>
      <c r="I40" s="149">
        <f t="shared" si="14"/>
        <v>10</v>
      </c>
      <c r="J40" s="149">
        <f t="shared" si="14"/>
        <v>0</v>
      </c>
      <c r="K40" s="149">
        <f t="shared" si="14"/>
        <v>0</v>
      </c>
      <c r="L40" s="149">
        <f t="shared" si="14"/>
        <v>0</v>
      </c>
      <c r="M40" s="149">
        <f t="shared" si="14"/>
        <v>0</v>
      </c>
      <c r="N40" s="41">
        <f t="shared" si="14"/>
        <v>0</v>
      </c>
      <c r="O40" s="41">
        <f t="shared" si="14"/>
        <v>0</v>
      </c>
    </row>
    <row r="41" spans="1:15" ht="94.5">
      <c r="A41" s="157" t="s">
        <v>837</v>
      </c>
      <c r="B41" s="152" t="s">
        <v>270</v>
      </c>
      <c r="C41" s="147" t="s">
        <v>305</v>
      </c>
      <c r="D41" s="147" t="s">
        <v>306</v>
      </c>
      <c r="E41" s="155" t="s">
        <v>834</v>
      </c>
      <c r="F41" s="142" t="s">
        <v>275</v>
      </c>
      <c r="G41" s="149">
        <f>SUM(H41:I41)</f>
        <v>10</v>
      </c>
      <c r="H41" s="149">
        <v>0</v>
      </c>
      <c r="I41" s="149">
        <v>10</v>
      </c>
      <c r="J41" s="149">
        <f>SUM(K41:L41)</f>
        <v>0</v>
      </c>
      <c r="K41" s="149">
        <v>0</v>
      </c>
      <c r="L41" s="149">
        <v>0</v>
      </c>
      <c r="M41" s="149">
        <f>SUM(N41:O41)</f>
        <v>0</v>
      </c>
      <c r="N41" s="41">
        <v>0</v>
      </c>
      <c r="O41" s="41">
        <v>0</v>
      </c>
    </row>
    <row r="42" spans="1:15" ht="31.5">
      <c r="A42" s="145" t="s">
        <v>42</v>
      </c>
      <c r="B42" s="152" t="s">
        <v>270</v>
      </c>
      <c r="C42" s="147" t="s">
        <v>305</v>
      </c>
      <c r="D42" s="147" t="s">
        <v>306</v>
      </c>
      <c r="E42" s="148" t="s">
        <v>791</v>
      </c>
      <c r="F42" s="142"/>
      <c r="G42" s="149">
        <f aca="true" t="shared" si="15" ref="G42:O42">G43</f>
        <v>43391</v>
      </c>
      <c r="H42" s="149">
        <f t="shared" si="15"/>
        <v>0</v>
      </c>
      <c r="I42" s="149">
        <f t="shared" si="15"/>
        <v>43391</v>
      </c>
      <c r="J42" s="149">
        <f t="shared" si="15"/>
        <v>40333</v>
      </c>
      <c r="K42" s="149">
        <f t="shared" si="15"/>
        <v>0</v>
      </c>
      <c r="L42" s="149">
        <f t="shared" si="15"/>
        <v>40333</v>
      </c>
      <c r="M42" s="149">
        <f t="shared" si="15"/>
        <v>41880</v>
      </c>
      <c r="N42" s="41">
        <f t="shared" si="15"/>
        <v>0</v>
      </c>
      <c r="O42" s="41">
        <f t="shared" si="15"/>
        <v>41880</v>
      </c>
    </row>
    <row r="43" spans="1:15" ht="31.5">
      <c r="A43" s="145" t="s">
        <v>43</v>
      </c>
      <c r="B43" s="152" t="s">
        <v>270</v>
      </c>
      <c r="C43" s="147" t="s">
        <v>305</v>
      </c>
      <c r="D43" s="147" t="s">
        <v>306</v>
      </c>
      <c r="E43" s="148" t="s">
        <v>792</v>
      </c>
      <c r="F43" s="142"/>
      <c r="G43" s="149">
        <f aca="true" t="shared" si="16" ref="G43:O43">SUM(G44:G47)</f>
        <v>43391</v>
      </c>
      <c r="H43" s="149">
        <f t="shared" si="16"/>
        <v>0</v>
      </c>
      <c r="I43" s="149">
        <f t="shared" si="16"/>
        <v>43391</v>
      </c>
      <c r="J43" s="149">
        <f t="shared" si="16"/>
        <v>40333</v>
      </c>
      <c r="K43" s="149">
        <f t="shared" si="16"/>
        <v>0</v>
      </c>
      <c r="L43" s="149">
        <f t="shared" si="16"/>
        <v>40333</v>
      </c>
      <c r="M43" s="149">
        <f t="shared" si="16"/>
        <v>41880</v>
      </c>
      <c r="N43" s="41">
        <f t="shared" si="16"/>
        <v>0</v>
      </c>
      <c r="O43" s="41">
        <f t="shared" si="16"/>
        <v>41880</v>
      </c>
    </row>
    <row r="44" spans="1:15" ht="220.5">
      <c r="A44" s="154" t="s">
        <v>683</v>
      </c>
      <c r="B44" s="152" t="s">
        <v>270</v>
      </c>
      <c r="C44" s="147" t="s">
        <v>305</v>
      </c>
      <c r="D44" s="147" t="s">
        <v>306</v>
      </c>
      <c r="E44" s="142" t="s">
        <v>226</v>
      </c>
      <c r="F44" s="142">
        <v>100</v>
      </c>
      <c r="G44" s="149">
        <f>SUM(H44:I44)</f>
        <v>38111</v>
      </c>
      <c r="H44" s="156"/>
      <c r="I44" s="156">
        <v>38111</v>
      </c>
      <c r="J44" s="149">
        <f>SUM(K44:L44)</f>
        <v>38967</v>
      </c>
      <c r="K44" s="156"/>
      <c r="L44" s="156">
        <v>38967</v>
      </c>
      <c r="M44" s="149">
        <f>SUM(N44:O44)</f>
        <v>40475</v>
      </c>
      <c r="N44" s="42"/>
      <c r="O44" s="42">
        <v>40475</v>
      </c>
    </row>
    <row r="45" spans="1:15" ht="141.75">
      <c r="A45" s="145" t="s">
        <v>527</v>
      </c>
      <c r="B45" s="152" t="s">
        <v>270</v>
      </c>
      <c r="C45" s="147" t="s">
        <v>305</v>
      </c>
      <c r="D45" s="147" t="s">
        <v>306</v>
      </c>
      <c r="E45" s="142" t="s">
        <v>226</v>
      </c>
      <c r="F45" s="142">
        <v>200</v>
      </c>
      <c r="G45" s="149">
        <f>SUM(H45:I45)</f>
        <v>4990</v>
      </c>
      <c r="H45" s="156"/>
      <c r="I45" s="156">
        <v>4990</v>
      </c>
      <c r="J45" s="149">
        <f>SUM(K45:L45)</f>
        <v>1077</v>
      </c>
      <c r="K45" s="156"/>
      <c r="L45" s="156">
        <v>1077</v>
      </c>
      <c r="M45" s="149">
        <f>SUM(N45:O45)</f>
        <v>1116</v>
      </c>
      <c r="N45" s="42"/>
      <c r="O45" s="42">
        <v>1116</v>
      </c>
    </row>
    <row r="46" spans="1:15" ht="126">
      <c r="A46" s="145" t="s">
        <v>71</v>
      </c>
      <c r="B46" s="152" t="s">
        <v>270</v>
      </c>
      <c r="C46" s="147" t="s">
        <v>305</v>
      </c>
      <c r="D46" s="147" t="s">
        <v>306</v>
      </c>
      <c r="E46" s="142" t="s">
        <v>226</v>
      </c>
      <c r="F46" s="142" t="s">
        <v>760</v>
      </c>
      <c r="G46" s="149">
        <f>SUM(H46:I46)</f>
        <v>0</v>
      </c>
      <c r="H46" s="156"/>
      <c r="I46" s="156">
        <v>0</v>
      </c>
      <c r="J46" s="149">
        <f>SUM(K46:L46)</f>
        <v>0</v>
      </c>
      <c r="K46" s="156"/>
      <c r="L46" s="156"/>
      <c r="M46" s="149">
        <f>SUM(N46:O46)</f>
        <v>0</v>
      </c>
      <c r="N46" s="42"/>
      <c r="O46" s="42">
        <v>0</v>
      </c>
    </row>
    <row r="47" spans="1:15" ht="110.25">
      <c r="A47" s="145" t="s">
        <v>528</v>
      </c>
      <c r="B47" s="152" t="s">
        <v>270</v>
      </c>
      <c r="C47" s="147" t="s">
        <v>305</v>
      </c>
      <c r="D47" s="147" t="s">
        <v>306</v>
      </c>
      <c r="E47" s="142" t="s">
        <v>226</v>
      </c>
      <c r="F47" s="142">
        <v>800</v>
      </c>
      <c r="G47" s="149">
        <f>SUM(H47:I47)</f>
        <v>290</v>
      </c>
      <c r="H47" s="156"/>
      <c r="I47" s="156">
        <v>290</v>
      </c>
      <c r="J47" s="149">
        <f>SUM(K47:L47)</f>
        <v>289</v>
      </c>
      <c r="K47" s="156"/>
      <c r="L47" s="156">
        <v>289</v>
      </c>
      <c r="M47" s="149">
        <f>SUM(N47:O47)</f>
        <v>289</v>
      </c>
      <c r="N47" s="42"/>
      <c r="O47" s="42">
        <v>289</v>
      </c>
    </row>
    <row r="48" spans="1:15" s="43" customFormat="1" ht="15.75">
      <c r="A48" s="133" t="s">
        <v>494</v>
      </c>
      <c r="B48" s="140" t="s">
        <v>270</v>
      </c>
      <c r="C48" s="141" t="s">
        <v>305</v>
      </c>
      <c r="D48" s="141" t="s">
        <v>316</v>
      </c>
      <c r="E48" s="144"/>
      <c r="F48" s="144"/>
      <c r="G48" s="143">
        <f>G49</f>
        <v>11.9</v>
      </c>
      <c r="H48" s="143">
        <f aca="true" t="shared" si="17" ref="H48:O50">H49</f>
        <v>11.9</v>
      </c>
      <c r="I48" s="143">
        <f t="shared" si="17"/>
        <v>0</v>
      </c>
      <c r="J48" s="143">
        <f>J49</f>
        <v>12.4</v>
      </c>
      <c r="K48" s="143">
        <f t="shared" si="17"/>
        <v>12.4</v>
      </c>
      <c r="L48" s="143">
        <f t="shared" si="17"/>
        <v>0</v>
      </c>
      <c r="M48" s="143">
        <f>M49</f>
        <v>13</v>
      </c>
      <c r="N48" s="40">
        <f t="shared" si="17"/>
        <v>13</v>
      </c>
      <c r="O48" s="40">
        <f t="shared" si="17"/>
        <v>0</v>
      </c>
    </row>
    <row r="49" spans="1:15" ht="31.5">
      <c r="A49" s="145" t="s">
        <v>42</v>
      </c>
      <c r="B49" s="152" t="s">
        <v>270</v>
      </c>
      <c r="C49" s="147" t="s">
        <v>305</v>
      </c>
      <c r="D49" s="147" t="s">
        <v>316</v>
      </c>
      <c r="E49" s="148" t="s">
        <v>496</v>
      </c>
      <c r="F49" s="142"/>
      <c r="G49" s="149">
        <f>G50</f>
        <v>11.9</v>
      </c>
      <c r="H49" s="149">
        <f t="shared" si="17"/>
        <v>11.9</v>
      </c>
      <c r="I49" s="149">
        <f t="shared" si="17"/>
        <v>0</v>
      </c>
      <c r="J49" s="149">
        <f>J50</f>
        <v>12.4</v>
      </c>
      <c r="K49" s="149">
        <f t="shared" si="17"/>
        <v>12.4</v>
      </c>
      <c r="L49" s="149">
        <f t="shared" si="17"/>
        <v>0</v>
      </c>
      <c r="M49" s="149">
        <f>M50</f>
        <v>13</v>
      </c>
      <c r="N49" s="41">
        <f t="shared" si="17"/>
        <v>13</v>
      </c>
      <c r="O49" s="41">
        <f t="shared" si="17"/>
        <v>0</v>
      </c>
    </row>
    <row r="50" spans="1:15" ht="31.5">
      <c r="A50" s="145" t="s">
        <v>43</v>
      </c>
      <c r="B50" s="152" t="s">
        <v>270</v>
      </c>
      <c r="C50" s="147" t="s">
        <v>305</v>
      </c>
      <c r="D50" s="147" t="s">
        <v>316</v>
      </c>
      <c r="E50" s="148" t="s">
        <v>497</v>
      </c>
      <c r="F50" s="142"/>
      <c r="G50" s="149">
        <f>G51</f>
        <v>11.9</v>
      </c>
      <c r="H50" s="149">
        <f t="shared" si="17"/>
        <v>11.9</v>
      </c>
      <c r="I50" s="149">
        <f t="shared" si="17"/>
        <v>0</v>
      </c>
      <c r="J50" s="149">
        <f>J51</f>
        <v>12.4</v>
      </c>
      <c r="K50" s="149">
        <f t="shared" si="17"/>
        <v>12.4</v>
      </c>
      <c r="L50" s="149">
        <f t="shared" si="17"/>
        <v>0</v>
      </c>
      <c r="M50" s="149">
        <f>M51</f>
        <v>13</v>
      </c>
      <c r="N50" s="41">
        <f t="shared" si="17"/>
        <v>13</v>
      </c>
      <c r="O50" s="41">
        <f t="shared" si="17"/>
        <v>0</v>
      </c>
    </row>
    <row r="51" spans="1:15" ht="126">
      <c r="A51" s="157" t="s">
        <v>136</v>
      </c>
      <c r="B51" s="152" t="s">
        <v>270</v>
      </c>
      <c r="C51" s="147" t="s">
        <v>305</v>
      </c>
      <c r="D51" s="147" t="s">
        <v>316</v>
      </c>
      <c r="E51" s="142" t="s">
        <v>495</v>
      </c>
      <c r="F51" s="142" t="s">
        <v>275</v>
      </c>
      <c r="G51" s="149">
        <f>SUM(H51:I51)</f>
        <v>11.9</v>
      </c>
      <c r="H51" s="156">
        <v>11.9</v>
      </c>
      <c r="I51" s="156"/>
      <c r="J51" s="149">
        <f>SUM(K51:L51)</f>
        <v>12.4</v>
      </c>
      <c r="K51" s="156">
        <v>12.4</v>
      </c>
      <c r="L51" s="156"/>
      <c r="M51" s="149">
        <f>SUM(N51:O51)</f>
        <v>13</v>
      </c>
      <c r="N51" s="42">
        <v>13</v>
      </c>
      <c r="O51" s="42"/>
    </row>
    <row r="52" spans="1:15" s="43" customFormat="1" ht="47.25">
      <c r="A52" s="138" t="s">
        <v>276</v>
      </c>
      <c r="B52" s="140" t="s">
        <v>270</v>
      </c>
      <c r="C52" s="158" t="s">
        <v>113</v>
      </c>
      <c r="D52" s="140"/>
      <c r="E52" s="140"/>
      <c r="F52" s="159"/>
      <c r="G52" s="143">
        <f>SUM(G53,G59,G68)</f>
        <v>5043</v>
      </c>
      <c r="H52" s="143">
        <f aca="true" t="shared" si="18" ref="H52:O52">SUM(H53,H59,H68)</f>
        <v>1213</v>
      </c>
      <c r="I52" s="143">
        <f t="shared" si="18"/>
        <v>3830</v>
      </c>
      <c r="J52" s="143">
        <f t="shared" si="18"/>
        <v>4171</v>
      </c>
      <c r="K52" s="143">
        <f t="shared" si="18"/>
        <v>962</v>
      </c>
      <c r="L52" s="143">
        <f t="shared" si="18"/>
        <v>3209</v>
      </c>
      <c r="M52" s="143">
        <f t="shared" si="18"/>
        <v>4304</v>
      </c>
      <c r="N52" s="40">
        <f t="shared" si="18"/>
        <v>971</v>
      </c>
      <c r="O52" s="40">
        <f t="shared" si="18"/>
        <v>3333</v>
      </c>
    </row>
    <row r="53" spans="1:15" s="43" customFormat="1" ht="15.75">
      <c r="A53" s="138" t="s">
        <v>1003</v>
      </c>
      <c r="B53" s="140" t="s">
        <v>270</v>
      </c>
      <c r="C53" s="140" t="s">
        <v>113</v>
      </c>
      <c r="D53" s="140" t="s">
        <v>306</v>
      </c>
      <c r="E53" s="140"/>
      <c r="F53" s="159"/>
      <c r="G53" s="143">
        <f>G54</f>
        <v>1213</v>
      </c>
      <c r="H53" s="143">
        <f aca="true" t="shared" si="19" ref="H53:O53">H54</f>
        <v>1213</v>
      </c>
      <c r="I53" s="143">
        <f t="shared" si="19"/>
        <v>0</v>
      </c>
      <c r="J53" s="143">
        <f t="shared" si="19"/>
        <v>962</v>
      </c>
      <c r="K53" s="143">
        <f t="shared" si="19"/>
        <v>962</v>
      </c>
      <c r="L53" s="143">
        <f t="shared" si="19"/>
        <v>0</v>
      </c>
      <c r="M53" s="143">
        <f t="shared" si="19"/>
        <v>971</v>
      </c>
      <c r="N53" s="40">
        <f t="shared" si="19"/>
        <v>971</v>
      </c>
      <c r="O53" s="40">
        <f t="shared" si="19"/>
        <v>0</v>
      </c>
    </row>
    <row r="54" spans="1:15" ht="63">
      <c r="A54" s="150" t="s">
        <v>894</v>
      </c>
      <c r="B54" s="160">
        <v>850</v>
      </c>
      <c r="C54" s="142" t="s">
        <v>113</v>
      </c>
      <c r="D54" s="142" t="s">
        <v>306</v>
      </c>
      <c r="E54" s="153" t="s">
        <v>529</v>
      </c>
      <c r="F54" s="142"/>
      <c r="G54" s="149">
        <f aca="true" t="shared" si="20" ref="G54:O55">G55</f>
        <v>1213</v>
      </c>
      <c r="H54" s="149">
        <f t="shared" si="20"/>
        <v>1213</v>
      </c>
      <c r="I54" s="149">
        <f t="shared" si="20"/>
        <v>0</v>
      </c>
      <c r="J54" s="149">
        <f t="shared" si="20"/>
        <v>962</v>
      </c>
      <c r="K54" s="149">
        <f t="shared" si="20"/>
        <v>962</v>
      </c>
      <c r="L54" s="149">
        <f t="shared" si="20"/>
        <v>0</v>
      </c>
      <c r="M54" s="149">
        <f t="shared" si="20"/>
        <v>971</v>
      </c>
      <c r="N54" s="41">
        <f t="shared" si="20"/>
        <v>971</v>
      </c>
      <c r="O54" s="41">
        <f t="shared" si="20"/>
        <v>0</v>
      </c>
    </row>
    <row r="55" spans="1:15" ht="141.75">
      <c r="A55" s="157" t="s">
        <v>895</v>
      </c>
      <c r="B55" s="160">
        <v>850</v>
      </c>
      <c r="C55" s="142" t="s">
        <v>113</v>
      </c>
      <c r="D55" s="142" t="s">
        <v>306</v>
      </c>
      <c r="E55" s="153" t="s">
        <v>530</v>
      </c>
      <c r="F55" s="142"/>
      <c r="G55" s="149">
        <f t="shared" si="20"/>
        <v>1213</v>
      </c>
      <c r="H55" s="149">
        <f t="shared" si="20"/>
        <v>1213</v>
      </c>
      <c r="I55" s="149">
        <f t="shared" si="20"/>
        <v>0</v>
      </c>
      <c r="J55" s="149">
        <f t="shared" si="20"/>
        <v>962</v>
      </c>
      <c r="K55" s="149">
        <f t="shared" si="20"/>
        <v>962</v>
      </c>
      <c r="L55" s="149">
        <f t="shared" si="20"/>
        <v>0</v>
      </c>
      <c r="M55" s="149">
        <f t="shared" si="20"/>
        <v>971</v>
      </c>
      <c r="N55" s="41">
        <f t="shared" si="20"/>
        <v>971</v>
      </c>
      <c r="O55" s="41">
        <f t="shared" si="20"/>
        <v>0</v>
      </c>
    </row>
    <row r="56" spans="1:15" ht="94.5">
      <c r="A56" s="150" t="s">
        <v>526</v>
      </c>
      <c r="B56" s="160">
        <v>850</v>
      </c>
      <c r="C56" s="142" t="s">
        <v>113</v>
      </c>
      <c r="D56" s="142" t="s">
        <v>306</v>
      </c>
      <c r="E56" s="153" t="s">
        <v>531</v>
      </c>
      <c r="F56" s="142"/>
      <c r="G56" s="149">
        <f aca="true" t="shared" si="21" ref="G56:O56">SUM(G57:G58)</f>
        <v>1213</v>
      </c>
      <c r="H56" s="149">
        <f t="shared" si="21"/>
        <v>1213</v>
      </c>
      <c r="I56" s="149">
        <f t="shared" si="21"/>
        <v>0</v>
      </c>
      <c r="J56" s="149">
        <f t="shared" si="21"/>
        <v>962</v>
      </c>
      <c r="K56" s="149">
        <f t="shared" si="21"/>
        <v>962</v>
      </c>
      <c r="L56" s="149">
        <f t="shared" si="21"/>
        <v>0</v>
      </c>
      <c r="M56" s="149">
        <f t="shared" si="21"/>
        <v>971</v>
      </c>
      <c r="N56" s="41">
        <f t="shared" si="21"/>
        <v>971</v>
      </c>
      <c r="O56" s="41">
        <f t="shared" si="21"/>
        <v>0</v>
      </c>
    </row>
    <row r="57" spans="1:15" ht="204.75">
      <c r="A57" s="154" t="s">
        <v>502</v>
      </c>
      <c r="B57" s="160">
        <v>850</v>
      </c>
      <c r="C57" s="142" t="s">
        <v>113</v>
      </c>
      <c r="D57" s="142" t="s">
        <v>306</v>
      </c>
      <c r="E57" s="155" t="s">
        <v>227</v>
      </c>
      <c r="F57" s="142" t="s">
        <v>273</v>
      </c>
      <c r="G57" s="149">
        <f>SUM(H57:I57)</f>
        <v>1213</v>
      </c>
      <c r="H57" s="156">
        <v>1213</v>
      </c>
      <c r="I57" s="156"/>
      <c r="J57" s="149">
        <f>SUM(K57:L57)</f>
        <v>962</v>
      </c>
      <c r="K57" s="156">
        <v>962</v>
      </c>
      <c r="L57" s="156"/>
      <c r="M57" s="149">
        <f>SUM(N57:O57)</f>
        <v>971</v>
      </c>
      <c r="N57" s="42">
        <v>971</v>
      </c>
      <c r="O57" s="42"/>
    </row>
    <row r="58" spans="1:15" ht="110.25">
      <c r="A58" s="145" t="s">
        <v>503</v>
      </c>
      <c r="B58" s="160">
        <v>850</v>
      </c>
      <c r="C58" s="142" t="s">
        <v>113</v>
      </c>
      <c r="D58" s="142" t="s">
        <v>306</v>
      </c>
      <c r="E58" s="155" t="s">
        <v>227</v>
      </c>
      <c r="F58" s="142" t="s">
        <v>275</v>
      </c>
      <c r="G58" s="149">
        <f>SUM(H58:I58)</f>
        <v>0</v>
      </c>
      <c r="H58" s="156"/>
      <c r="I58" s="156"/>
      <c r="J58" s="149">
        <f>SUM(K58:L58)</f>
        <v>0</v>
      </c>
      <c r="K58" s="156"/>
      <c r="L58" s="156"/>
      <c r="M58" s="149">
        <f>SUM(N58:O58)</f>
        <v>0</v>
      </c>
      <c r="N58" s="42"/>
      <c r="O58" s="42"/>
    </row>
    <row r="59" spans="1:15" s="43" customFormat="1" ht="63">
      <c r="A59" s="138" t="s">
        <v>277</v>
      </c>
      <c r="B59" s="140" t="s">
        <v>270</v>
      </c>
      <c r="C59" s="158" t="s">
        <v>113</v>
      </c>
      <c r="D59" s="158" t="s">
        <v>114</v>
      </c>
      <c r="E59" s="140"/>
      <c r="F59" s="159"/>
      <c r="G59" s="143">
        <f aca="true" t="shared" si="22" ref="G59:O59">G60</f>
        <v>3325</v>
      </c>
      <c r="H59" s="143">
        <f t="shared" si="22"/>
        <v>0</v>
      </c>
      <c r="I59" s="143">
        <f t="shared" si="22"/>
        <v>3325</v>
      </c>
      <c r="J59" s="143">
        <f t="shared" si="22"/>
        <v>3209</v>
      </c>
      <c r="K59" s="143">
        <f t="shared" si="22"/>
        <v>0</v>
      </c>
      <c r="L59" s="143">
        <f t="shared" si="22"/>
        <v>3209</v>
      </c>
      <c r="M59" s="143">
        <f t="shared" si="22"/>
        <v>3333</v>
      </c>
      <c r="N59" s="40">
        <f t="shared" si="22"/>
        <v>0</v>
      </c>
      <c r="O59" s="40">
        <f t="shared" si="22"/>
        <v>3333</v>
      </c>
    </row>
    <row r="60" spans="1:15" s="43" customFormat="1" ht="78.75">
      <c r="A60" s="150" t="s">
        <v>888</v>
      </c>
      <c r="B60" s="146" t="s">
        <v>278</v>
      </c>
      <c r="C60" s="161" t="s">
        <v>113</v>
      </c>
      <c r="D60" s="161" t="s">
        <v>114</v>
      </c>
      <c r="E60" s="162" t="s">
        <v>304</v>
      </c>
      <c r="F60" s="159"/>
      <c r="G60" s="149">
        <f aca="true" t="shared" si="23" ref="G60:O60">SUM(G61)</f>
        <v>3325</v>
      </c>
      <c r="H60" s="149">
        <f t="shared" si="23"/>
        <v>0</v>
      </c>
      <c r="I60" s="149">
        <f t="shared" si="23"/>
        <v>3325</v>
      </c>
      <c r="J60" s="149">
        <f t="shared" si="23"/>
        <v>3209</v>
      </c>
      <c r="K60" s="149">
        <f t="shared" si="23"/>
        <v>0</v>
      </c>
      <c r="L60" s="149">
        <f t="shared" si="23"/>
        <v>3209</v>
      </c>
      <c r="M60" s="149">
        <f t="shared" si="23"/>
        <v>3333</v>
      </c>
      <c r="N60" s="41">
        <f t="shared" si="23"/>
        <v>0</v>
      </c>
      <c r="O60" s="41">
        <f t="shared" si="23"/>
        <v>3333</v>
      </c>
    </row>
    <row r="61" spans="1:15" s="43" customFormat="1" ht="173.25">
      <c r="A61" s="157" t="s">
        <v>896</v>
      </c>
      <c r="B61" s="146" t="s">
        <v>278</v>
      </c>
      <c r="C61" s="161" t="s">
        <v>113</v>
      </c>
      <c r="D61" s="161" t="s">
        <v>114</v>
      </c>
      <c r="E61" s="162" t="s">
        <v>614</v>
      </c>
      <c r="F61" s="159"/>
      <c r="G61" s="149">
        <f>SUM(G62,G65,)</f>
        <v>3325</v>
      </c>
      <c r="H61" s="149">
        <f aca="true" t="shared" si="24" ref="H61:O61">SUM(H62,H65,)</f>
        <v>0</v>
      </c>
      <c r="I61" s="149">
        <f t="shared" si="24"/>
        <v>3325</v>
      </c>
      <c r="J61" s="149">
        <f t="shared" si="24"/>
        <v>3209</v>
      </c>
      <c r="K61" s="149">
        <f t="shared" si="24"/>
        <v>0</v>
      </c>
      <c r="L61" s="149">
        <f t="shared" si="24"/>
        <v>3209</v>
      </c>
      <c r="M61" s="149">
        <f t="shared" si="24"/>
        <v>3333</v>
      </c>
      <c r="N61" s="41">
        <f t="shared" si="24"/>
        <v>0</v>
      </c>
      <c r="O61" s="41">
        <f t="shared" si="24"/>
        <v>3333</v>
      </c>
    </row>
    <row r="62" spans="1:15" s="43" customFormat="1" ht="63">
      <c r="A62" s="157" t="s">
        <v>616</v>
      </c>
      <c r="B62" s="146" t="s">
        <v>278</v>
      </c>
      <c r="C62" s="161" t="s">
        <v>113</v>
      </c>
      <c r="D62" s="161" t="s">
        <v>114</v>
      </c>
      <c r="E62" s="162" t="s">
        <v>615</v>
      </c>
      <c r="F62" s="159"/>
      <c r="G62" s="149">
        <f aca="true" t="shared" si="25" ref="G62:O62">SUM(G63:G64)</f>
        <v>3254</v>
      </c>
      <c r="H62" s="149">
        <f t="shared" si="25"/>
        <v>0</v>
      </c>
      <c r="I62" s="149">
        <f t="shared" si="25"/>
        <v>3254</v>
      </c>
      <c r="J62" s="149">
        <f t="shared" si="25"/>
        <v>3209</v>
      </c>
      <c r="K62" s="149">
        <f t="shared" si="25"/>
        <v>0</v>
      </c>
      <c r="L62" s="149">
        <f t="shared" si="25"/>
        <v>3209</v>
      </c>
      <c r="M62" s="149">
        <f t="shared" si="25"/>
        <v>3333</v>
      </c>
      <c r="N62" s="41">
        <f t="shared" si="25"/>
        <v>0</v>
      </c>
      <c r="O62" s="41">
        <f t="shared" si="25"/>
        <v>3333</v>
      </c>
    </row>
    <row r="63" spans="1:15" ht="189">
      <c r="A63" s="157" t="s">
        <v>402</v>
      </c>
      <c r="B63" s="146" t="s">
        <v>278</v>
      </c>
      <c r="C63" s="161" t="s">
        <v>113</v>
      </c>
      <c r="D63" s="161" t="s">
        <v>114</v>
      </c>
      <c r="E63" s="152" t="s">
        <v>228</v>
      </c>
      <c r="F63" s="163">
        <v>100</v>
      </c>
      <c r="G63" s="149">
        <f>SUM(H63:I63)</f>
        <v>3130</v>
      </c>
      <c r="H63" s="149">
        <v>0</v>
      </c>
      <c r="I63" s="149">
        <v>3130</v>
      </c>
      <c r="J63" s="149">
        <f>SUM(K63:L63)</f>
        <v>3209</v>
      </c>
      <c r="K63" s="149">
        <v>0</v>
      </c>
      <c r="L63" s="149">
        <v>3209</v>
      </c>
      <c r="M63" s="149">
        <f>SUM(N63:O63)</f>
        <v>3333</v>
      </c>
      <c r="N63" s="41">
        <v>0</v>
      </c>
      <c r="O63" s="41">
        <v>3333</v>
      </c>
    </row>
    <row r="64" spans="1:15" ht="94.5">
      <c r="A64" s="157" t="s">
        <v>47</v>
      </c>
      <c r="B64" s="146" t="s">
        <v>278</v>
      </c>
      <c r="C64" s="161" t="s">
        <v>113</v>
      </c>
      <c r="D64" s="161" t="s">
        <v>114</v>
      </c>
      <c r="E64" s="152" t="s">
        <v>228</v>
      </c>
      <c r="F64" s="163">
        <v>200</v>
      </c>
      <c r="G64" s="149">
        <f>SUM(H64:I64)</f>
        <v>124</v>
      </c>
      <c r="H64" s="149"/>
      <c r="I64" s="149">
        <v>124</v>
      </c>
      <c r="J64" s="149">
        <f>SUM(K64:L64)</f>
        <v>0</v>
      </c>
      <c r="K64" s="149"/>
      <c r="L64" s="149"/>
      <c r="M64" s="149">
        <f>SUM(N64:O64)</f>
        <v>0</v>
      </c>
      <c r="N64" s="41"/>
      <c r="O64" s="41"/>
    </row>
    <row r="65" spans="1:15" ht="47.25">
      <c r="A65" s="157" t="s">
        <v>593</v>
      </c>
      <c r="B65" s="146" t="s">
        <v>278</v>
      </c>
      <c r="C65" s="161" t="s">
        <v>113</v>
      </c>
      <c r="D65" s="161" t="s">
        <v>114</v>
      </c>
      <c r="E65" s="162" t="s">
        <v>617</v>
      </c>
      <c r="F65" s="163"/>
      <c r="G65" s="149">
        <f>SUM(G66:G67)</f>
        <v>71</v>
      </c>
      <c r="H65" s="149">
        <f>SUM(H66:H67)</f>
        <v>0</v>
      </c>
      <c r="I65" s="149">
        <f>SUM(I66:I67)</f>
        <v>71</v>
      </c>
      <c r="J65" s="149">
        <f aca="true" t="shared" si="26" ref="J65:O65">J66</f>
        <v>0</v>
      </c>
      <c r="K65" s="149">
        <f t="shared" si="26"/>
        <v>0</v>
      </c>
      <c r="L65" s="149">
        <f t="shared" si="26"/>
        <v>0</v>
      </c>
      <c r="M65" s="149">
        <f t="shared" si="26"/>
        <v>0</v>
      </c>
      <c r="N65" s="41">
        <f t="shared" si="26"/>
        <v>0</v>
      </c>
      <c r="O65" s="41">
        <f t="shared" si="26"/>
        <v>0</v>
      </c>
    </row>
    <row r="66" spans="1:15" ht="94.5">
      <c r="A66" s="157" t="s">
        <v>594</v>
      </c>
      <c r="B66" s="146" t="s">
        <v>270</v>
      </c>
      <c r="C66" s="161" t="s">
        <v>113</v>
      </c>
      <c r="D66" s="161" t="s">
        <v>114</v>
      </c>
      <c r="E66" s="152" t="s">
        <v>229</v>
      </c>
      <c r="F66" s="163">
        <v>200</v>
      </c>
      <c r="G66" s="149">
        <f>SUM(H66:I66)</f>
        <v>44</v>
      </c>
      <c r="H66" s="149">
        <v>0</v>
      </c>
      <c r="I66" s="149">
        <v>44</v>
      </c>
      <c r="J66" s="149">
        <f>SUM(K66:L66)</f>
        <v>0</v>
      </c>
      <c r="K66" s="149">
        <v>0</v>
      </c>
      <c r="L66" s="149"/>
      <c r="M66" s="149">
        <f>SUM(N66:O66)</f>
        <v>0</v>
      </c>
      <c r="N66" s="41">
        <v>0</v>
      </c>
      <c r="O66" s="41"/>
    </row>
    <row r="67" spans="1:15" ht="94.5">
      <c r="A67" s="157" t="s">
        <v>594</v>
      </c>
      <c r="B67" s="146" t="s">
        <v>270</v>
      </c>
      <c r="C67" s="161" t="s">
        <v>113</v>
      </c>
      <c r="D67" s="161" t="s">
        <v>114</v>
      </c>
      <c r="E67" s="152" t="s">
        <v>229</v>
      </c>
      <c r="F67" s="163">
        <v>300</v>
      </c>
      <c r="G67" s="149">
        <f>SUM(H67:I67)</f>
        <v>27</v>
      </c>
      <c r="H67" s="149"/>
      <c r="I67" s="149">
        <v>27</v>
      </c>
      <c r="J67" s="149"/>
      <c r="K67" s="149"/>
      <c r="L67" s="149"/>
      <c r="M67" s="149"/>
      <c r="N67" s="41"/>
      <c r="O67" s="41"/>
    </row>
    <row r="68" spans="1:15" ht="63">
      <c r="A68" s="164" t="s">
        <v>775</v>
      </c>
      <c r="B68" s="146" t="s">
        <v>270</v>
      </c>
      <c r="C68" s="158" t="s">
        <v>113</v>
      </c>
      <c r="D68" s="140" t="s">
        <v>189</v>
      </c>
      <c r="E68" s="152"/>
      <c r="F68" s="163"/>
      <c r="G68" s="149">
        <f>G69</f>
        <v>505</v>
      </c>
      <c r="H68" s="149">
        <f aca="true" t="shared" si="27" ref="H68:O71">H69</f>
        <v>0</v>
      </c>
      <c r="I68" s="149">
        <f t="shared" si="27"/>
        <v>505</v>
      </c>
      <c r="J68" s="149">
        <f t="shared" si="27"/>
        <v>0</v>
      </c>
      <c r="K68" s="149">
        <f t="shared" si="27"/>
        <v>0</v>
      </c>
      <c r="L68" s="149">
        <f t="shared" si="27"/>
        <v>0</v>
      </c>
      <c r="M68" s="149">
        <f t="shared" si="27"/>
        <v>0</v>
      </c>
      <c r="N68" s="41">
        <f t="shared" si="27"/>
        <v>0</v>
      </c>
      <c r="O68" s="41">
        <f t="shared" si="27"/>
        <v>0</v>
      </c>
    </row>
    <row r="69" spans="1:15" ht="78.75">
      <c r="A69" s="165" t="s">
        <v>888</v>
      </c>
      <c r="B69" s="146" t="s">
        <v>270</v>
      </c>
      <c r="C69" s="161" t="s">
        <v>113</v>
      </c>
      <c r="D69" s="152" t="s">
        <v>189</v>
      </c>
      <c r="E69" s="162" t="s">
        <v>607</v>
      </c>
      <c r="F69" s="163"/>
      <c r="G69" s="149">
        <f>G70</f>
        <v>505</v>
      </c>
      <c r="H69" s="149">
        <f t="shared" si="27"/>
        <v>0</v>
      </c>
      <c r="I69" s="149">
        <f t="shared" si="27"/>
        <v>505</v>
      </c>
      <c r="J69" s="149">
        <f t="shared" si="27"/>
        <v>0</v>
      </c>
      <c r="K69" s="149">
        <f t="shared" si="27"/>
        <v>0</v>
      </c>
      <c r="L69" s="149">
        <f t="shared" si="27"/>
        <v>0</v>
      </c>
      <c r="M69" s="149">
        <f t="shared" si="27"/>
        <v>0</v>
      </c>
      <c r="N69" s="41">
        <f t="shared" si="27"/>
        <v>0</v>
      </c>
      <c r="O69" s="41">
        <f t="shared" si="27"/>
        <v>0</v>
      </c>
    </row>
    <row r="70" spans="1:15" ht="100.5" customHeight="1">
      <c r="A70" s="166" t="s">
        <v>450</v>
      </c>
      <c r="B70" s="146" t="s">
        <v>270</v>
      </c>
      <c r="C70" s="161" t="s">
        <v>113</v>
      </c>
      <c r="D70" s="152" t="s">
        <v>189</v>
      </c>
      <c r="E70" s="162" t="s">
        <v>776</v>
      </c>
      <c r="F70" s="163"/>
      <c r="G70" s="149">
        <f>G71</f>
        <v>505</v>
      </c>
      <c r="H70" s="149">
        <f t="shared" si="27"/>
        <v>0</v>
      </c>
      <c r="I70" s="149">
        <f t="shared" si="27"/>
        <v>505</v>
      </c>
      <c r="J70" s="149">
        <f t="shared" si="27"/>
        <v>0</v>
      </c>
      <c r="K70" s="149">
        <f t="shared" si="27"/>
        <v>0</v>
      </c>
      <c r="L70" s="149">
        <f t="shared" si="27"/>
        <v>0</v>
      </c>
      <c r="M70" s="149">
        <f t="shared" si="27"/>
        <v>0</v>
      </c>
      <c r="N70" s="41">
        <f t="shared" si="27"/>
        <v>0</v>
      </c>
      <c r="O70" s="41">
        <f t="shared" si="27"/>
        <v>0</v>
      </c>
    </row>
    <row r="71" spans="1:15" ht="63">
      <c r="A71" s="166" t="s">
        <v>779</v>
      </c>
      <c r="B71" s="146" t="s">
        <v>270</v>
      </c>
      <c r="C71" s="161" t="s">
        <v>113</v>
      </c>
      <c r="D71" s="152" t="s">
        <v>189</v>
      </c>
      <c r="E71" s="162" t="s">
        <v>780</v>
      </c>
      <c r="F71" s="163"/>
      <c r="G71" s="149">
        <f>G72</f>
        <v>505</v>
      </c>
      <c r="H71" s="149">
        <f t="shared" si="27"/>
        <v>0</v>
      </c>
      <c r="I71" s="149">
        <f t="shared" si="27"/>
        <v>505</v>
      </c>
      <c r="J71" s="149">
        <f t="shared" si="27"/>
        <v>0</v>
      </c>
      <c r="K71" s="149">
        <f t="shared" si="27"/>
        <v>0</v>
      </c>
      <c r="L71" s="149">
        <f t="shared" si="27"/>
        <v>0</v>
      </c>
      <c r="M71" s="149">
        <f t="shared" si="27"/>
        <v>0</v>
      </c>
      <c r="N71" s="41">
        <f t="shared" si="27"/>
        <v>0</v>
      </c>
      <c r="O71" s="41">
        <f t="shared" si="27"/>
        <v>0</v>
      </c>
    </row>
    <row r="72" spans="1:15" ht="78.75">
      <c r="A72" s="166" t="s">
        <v>777</v>
      </c>
      <c r="B72" s="146" t="s">
        <v>270</v>
      </c>
      <c r="C72" s="161" t="s">
        <v>113</v>
      </c>
      <c r="D72" s="152" t="s">
        <v>189</v>
      </c>
      <c r="E72" s="152" t="s">
        <v>778</v>
      </c>
      <c r="F72" s="163">
        <v>200</v>
      </c>
      <c r="G72" s="149">
        <f>SUM(H72:I72)</f>
        <v>505</v>
      </c>
      <c r="H72" s="149"/>
      <c r="I72" s="149">
        <v>505</v>
      </c>
      <c r="J72" s="149">
        <f>SUM(K72:L72)</f>
        <v>0</v>
      </c>
      <c r="K72" s="149"/>
      <c r="L72" s="149"/>
      <c r="M72" s="149">
        <f>SUM(N72:O72)</f>
        <v>0</v>
      </c>
      <c r="N72" s="41"/>
      <c r="O72" s="41"/>
    </row>
    <row r="73" spans="1:15" ht="15.75">
      <c r="A73" s="133" t="s">
        <v>279</v>
      </c>
      <c r="B73" s="140" t="s">
        <v>270</v>
      </c>
      <c r="C73" s="141" t="s">
        <v>306</v>
      </c>
      <c r="D73" s="142"/>
      <c r="E73" s="142"/>
      <c r="F73" s="142"/>
      <c r="G73" s="143">
        <f aca="true" t="shared" si="28" ref="G73:O73">SUM(G74,G79,G87,G99,G94)</f>
        <v>26582.2</v>
      </c>
      <c r="H73" s="143">
        <f t="shared" si="28"/>
        <v>1989.1999999999998</v>
      </c>
      <c r="I73" s="143">
        <f t="shared" si="28"/>
        <v>24593</v>
      </c>
      <c r="J73" s="143">
        <f t="shared" si="28"/>
        <v>28782.7</v>
      </c>
      <c r="K73" s="143">
        <f t="shared" si="28"/>
        <v>3180.7</v>
      </c>
      <c r="L73" s="143">
        <f t="shared" si="28"/>
        <v>25602</v>
      </c>
      <c r="M73" s="143">
        <f t="shared" si="28"/>
        <v>30543.7</v>
      </c>
      <c r="N73" s="40">
        <f t="shared" si="28"/>
        <v>3494.7</v>
      </c>
      <c r="O73" s="40">
        <f t="shared" si="28"/>
        <v>27049</v>
      </c>
    </row>
    <row r="74" spans="1:15" s="43" customFormat="1" ht="15.75">
      <c r="A74" s="133" t="s">
        <v>280</v>
      </c>
      <c r="B74" s="140" t="s">
        <v>270</v>
      </c>
      <c r="C74" s="141" t="s">
        <v>306</v>
      </c>
      <c r="D74" s="141" t="s">
        <v>305</v>
      </c>
      <c r="E74" s="144"/>
      <c r="F74" s="144"/>
      <c r="G74" s="143">
        <f>G75</f>
        <v>440</v>
      </c>
      <c r="H74" s="143">
        <f>H78</f>
        <v>440</v>
      </c>
      <c r="I74" s="143">
        <f>I78</f>
        <v>0</v>
      </c>
      <c r="J74" s="143">
        <f>J75</f>
        <v>459</v>
      </c>
      <c r="K74" s="143">
        <f>K78</f>
        <v>459</v>
      </c>
      <c r="L74" s="143">
        <f>L78</f>
        <v>0</v>
      </c>
      <c r="M74" s="143">
        <f>M75</f>
        <v>476</v>
      </c>
      <c r="N74" s="40">
        <f>N78</f>
        <v>476</v>
      </c>
      <c r="O74" s="40">
        <f>O78</f>
        <v>0</v>
      </c>
    </row>
    <row r="75" spans="1:15" s="43" customFormat="1" ht="110.25">
      <c r="A75" s="150" t="s">
        <v>897</v>
      </c>
      <c r="B75" s="160">
        <v>850</v>
      </c>
      <c r="C75" s="147" t="s">
        <v>306</v>
      </c>
      <c r="D75" s="147" t="s">
        <v>305</v>
      </c>
      <c r="E75" s="153" t="s">
        <v>371</v>
      </c>
      <c r="F75" s="144"/>
      <c r="G75" s="149">
        <f>G76</f>
        <v>440</v>
      </c>
      <c r="H75" s="149">
        <f aca="true" t="shared" si="29" ref="H75:O77">H76</f>
        <v>440</v>
      </c>
      <c r="I75" s="149">
        <f t="shared" si="29"/>
        <v>0</v>
      </c>
      <c r="J75" s="149">
        <f>J76</f>
        <v>459</v>
      </c>
      <c r="K75" s="149">
        <f t="shared" si="29"/>
        <v>459</v>
      </c>
      <c r="L75" s="149">
        <f t="shared" si="29"/>
        <v>0</v>
      </c>
      <c r="M75" s="149">
        <f>M76</f>
        <v>476</v>
      </c>
      <c r="N75" s="41">
        <f t="shared" si="29"/>
        <v>476</v>
      </c>
      <c r="O75" s="41">
        <f t="shared" si="29"/>
        <v>0</v>
      </c>
    </row>
    <row r="76" spans="1:15" s="43" customFormat="1" ht="141.75">
      <c r="A76" s="150" t="s">
        <v>898</v>
      </c>
      <c r="B76" s="160">
        <v>850</v>
      </c>
      <c r="C76" s="147" t="s">
        <v>306</v>
      </c>
      <c r="D76" s="147" t="s">
        <v>305</v>
      </c>
      <c r="E76" s="153" t="s">
        <v>595</v>
      </c>
      <c r="F76" s="144"/>
      <c r="G76" s="149">
        <f>G77</f>
        <v>440</v>
      </c>
      <c r="H76" s="149">
        <f t="shared" si="29"/>
        <v>440</v>
      </c>
      <c r="I76" s="149">
        <f t="shared" si="29"/>
        <v>0</v>
      </c>
      <c r="J76" s="149">
        <f>J77</f>
        <v>459</v>
      </c>
      <c r="K76" s="149">
        <f t="shared" si="29"/>
        <v>459</v>
      </c>
      <c r="L76" s="149">
        <f t="shared" si="29"/>
        <v>0</v>
      </c>
      <c r="M76" s="149">
        <f>M77</f>
        <v>476</v>
      </c>
      <c r="N76" s="41">
        <f t="shared" si="29"/>
        <v>476</v>
      </c>
      <c r="O76" s="41">
        <f t="shared" si="29"/>
        <v>0</v>
      </c>
    </row>
    <row r="77" spans="1:15" s="43" customFormat="1" ht="47.25">
      <c r="A77" s="150" t="s">
        <v>91</v>
      </c>
      <c r="B77" s="160">
        <v>850</v>
      </c>
      <c r="C77" s="147" t="s">
        <v>306</v>
      </c>
      <c r="D77" s="147" t="s">
        <v>305</v>
      </c>
      <c r="E77" s="153" t="s">
        <v>596</v>
      </c>
      <c r="F77" s="144"/>
      <c r="G77" s="149">
        <f>G78</f>
        <v>440</v>
      </c>
      <c r="H77" s="149">
        <f t="shared" si="29"/>
        <v>440</v>
      </c>
      <c r="I77" s="149">
        <f t="shared" si="29"/>
        <v>0</v>
      </c>
      <c r="J77" s="149">
        <f>J78</f>
        <v>459</v>
      </c>
      <c r="K77" s="149">
        <f t="shared" si="29"/>
        <v>459</v>
      </c>
      <c r="L77" s="149">
        <f t="shared" si="29"/>
        <v>0</v>
      </c>
      <c r="M77" s="149">
        <f>M78</f>
        <v>476</v>
      </c>
      <c r="N77" s="41">
        <f t="shared" si="29"/>
        <v>476</v>
      </c>
      <c r="O77" s="41">
        <f t="shared" si="29"/>
        <v>0</v>
      </c>
    </row>
    <row r="78" spans="1:15" ht="157.5">
      <c r="A78" s="157" t="s">
        <v>92</v>
      </c>
      <c r="B78" s="160">
        <v>850</v>
      </c>
      <c r="C78" s="147" t="s">
        <v>306</v>
      </c>
      <c r="D78" s="147" t="s">
        <v>305</v>
      </c>
      <c r="E78" s="155" t="s">
        <v>230</v>
      </c>
      <c r="F78" s="142" t="s">
        <v>273</v>
      </c>
      <c r="G78" s="149">
        <f>SUM(H78:I78)</f>
        <v>440</v>
      </c>
      <c r="H78" s="149">
        <v>440</v>
      </c>
      <c r="I78" s="149">
        <v>0</v>
      </c>
      <c r="J78" s="149">
        <f>SUM(K78:L78)</f>
        <v>459</v>
      </c>
      <c r="K78" s="149">
        <v>459</v>
      </c>
      <c r="L78" s="149">
        <v>0</v>
      </c>
      <c r="M78" s="149">
        <f>SUM(N78:O78)</f>
        <v>476</v>
      </c>
      <c r="N78" s="41">
        <v>476</v>
      </c>
      <c r="O78" s="41">
        <v>0</v>
      </c>
    </row>
    <row r="79" spans="1:15" ht="31.5">
      <c r="A79" s="133" t="s">
        <v>742</v>
      </c>
      <c r="B79" s="140" t="s">
        <v>270</v>
      </c>
      <c r="C79" s="141" t="s">
        <v>306</v>
      </c>
      <c r="D79" s="141" t="s">
        <v>316</v>
      </c>
      <c r="E79" s="142"/>
      <c r="F79" s="142"/>
      <c r="G79" s="143">
        <f aca="true" t="shared" si="30" ref="G79:O79">SUM(G80,)</f>
        <v>841.8</v>
      </c>
      <c r="H79" s="143">
        <f t="shared" si="30"/>
        <v>841.8</v>
      </c>
      <c r="I79" s="143">
        <f t="shared" si="30"/>
        <v>0</v>
      </c>
      <c r="J79" s="143">
        <f t="shared" si="30"/>
        <v>1521.7</v>
      </c>
      <c r="K79" s="143">
        <f t="shared" si="30"/>
        <v>1521.7</v>
      </c>
      <c r="L79" s="143">
        <f t="shared" si="30"/>
        <v>0</v>
      </c>
      <c r="M79" s="143">
        <f t="shared" si="30"/>
        <v>1538.7</v>
      </c>
      <c r="N79" s="40">
        <f t="shared" si="30"/>
        <v>1538.7</v>
      </c>
      <c r="O79" s="40">
        <f t="shared" si="30"/>
        <v>0</v>
      </c>
    </row>
    <row r="80" spans="1:15" ht="78.75">
      <c r="A80" s="150" t="s">
        <v>899</v>
      </c>
      <c r="B80" s="146" t="s">
        <v>278</v>
      </c>
      <c r="C80" s="147" t="s">
        <v>306</v>
      </c>
      <c r="D80" s="147" t="s">
        <v>316</v>
      </c>
      <c r="E80" s="153" t="s">
        <v>93</v>
      </c>
      <c r="F80" s="142"/>
      <c r="G80" s="149">
        <f>G81</f>
        <v>841.8</v>
      </c>
      <c r="H80" s="149">
        <f aca="true" t="shared" si="31" ref="H80:O80">H81</f>
        <v>841.8</v>
      </c>
      <c r="I80" s="149">
        <f t="shared" si="31"/>
        <v>0</v>
      </c>
      <c r="J80" s="149">
        <f>J81</f>
        <v>1521.7</v>
      </c>
      <c r="K80" s="149">
        <f t="shared" si="31"/>
        <v>1521.7</v>
      </c>
      <c r="L80" s="149">
        <f t="shared" si="31"/>
        <v>0</v>
      </c>
      <c r="M80" s="149">
        <f>M81</f>
        <v>1538.7</v>
      </c>
      <c r="N80" s="41">
        <f t="shared" si="31"/>
        <v>1538.7</v>
      </c>
      <c r="O80" s="41">
        <f t="shared" si="31"/>
        <v>0</v>
      </c>
    </row>
    <row r="81" spans="1:15" ht="126">
      <c r="A81" s="150" t="s">
        <v>900</v>
      </c>
      <c r="B81" s="146" t="s">
        <v>278</v>
      </c>
      <c r="C81" s="147" t="s">
        <v>306</v>
      </c>
      <c r="D81" s="147" t="s">
        <v>316</v>
      </c>
      <c r="E81" s="153" t="s">
        <v>699</v>
      </c>
      <c r="F81" s="142"/>
      <c r="G81" s="149">
        <f>SUM(G82,G85)</f>
        <v>841.8</v>
      </c>
      <c r="H81" s="149">
        <f aca="true" t="shared" si="32" ref="H81:O81">SUM(H82,H85)</f>
        <v>841.8</v>
      </c>
      <c r="I81" s="149">
        <f t="shared" si="32"/>
        <v>0</v>
      </c>
      <c r="J81" s="149">
        <f t="shared" si="32"/>
        <v>1521.7</v>
      </c>
      <c r="K81" s="149">
        <f t="shared" si="32"/>
        <v>1521.7</v>
      </c>
      <c r="L81" s="149">
        <f t="shared" si="32"/>
        <v>0</v>
      </c>
      <c r="M81" s="149">
        <f t="shared" si="32"/>
        <v>1538.7</v>
      </c>
      <c r="N81" s="41">
        <f t="shared" si="32"/>
        <v>1538.7</v>
      </c>
      <c r="O81" s="41">
        <f t="shared" si="32"/>
        <v>0</v>
      </c>
    </row>
    <row r="82" spans="1:15" ht="63">
      <c r="A82" s="150" t="s">
        <v>591</v>
      </c>
      <c r="B82" s="146" t="s">
        <v>278</v>
      </c>
      <c r="C82" s="147" t="s">
        <v>306</v>
      </c>
      <c r="D82" s="147" t="s">
        <v>316</v>
      </c>
      <c r="E82" s="153" t="s">
        <v>94</v>
      </c>
      <c r="F82" s="142"/>
      <c r="G82" s="149">
        <f>SUM(G83:G84)</f>
        <v>401.8</v>
      </c>
      <c r="H82" s="149">
        <f aca="true" t="shared" si="33" ref="H82:O82">SUM(H83:H84)</f>
        <v>401.8</v>
      </c>
      <c r="I82" s="149">
        <f t="shared" si="33"/>
        <v>0</v>
      </c>
      <c r="J82" s="149">
        <f t="shared" si="33"/>
        <v>1062.7</v>
      </c>
      <c r="K82" s="149">
        <f t="shared" si="33"/>
        <v>1062.7</v>
      </c>
      <c r="L82" s="149">
        <f t="shared" si="33"/>
        <v>0</v>
      </c>
      <c r="M82" s="149">
        <f t="shared" si="33"/>
        <v>1062.7</v>
      </c>
      <c r="N82" s="41">
        <f t="shared" si="33"/>
        <v>1062.7</v>
      </c>
      <c r="O82" s="41">
        <f t="shared" si="33"/>
        <v>0</v>
      </c>
    </row>
    <row r="83" spans="1:15" ht="184.5" customHeight="1">
      <c r="A83" s="150" t="s">
        <v>63</v>
      </c>
      <c r="B83" s="146" t="s">
        <v>278</v>
      </c>
      <c r="C83" s="147" t="s">
        <v>306</v>
      </c>
      <c r="D83" s="147" t="s">
        <v>316</v>
      </c>
      <c r="E83" s="155" t="s">
        <v>64</v>
      </c>
      <c r="F83" s="142" t="s">
        <v>744</v>
      </c>
      <c r="G83" s="149">
        <f>SUM(H83:I83)</f>
        <v>0</v>
      </c>
      <c r="H83" s="149"/>
      <c r="I83" s="149"/>
      <c r="J83" s="149">
        <f>SUM(K83:L83)</f>
        <v>0</v>
      </c>
      <c r="K83" s="149"/>
      <c r="L83" s="149"/>
      <c r="M83" s="149">
        <f>SUM(N83:O83)</f>
        <v>0</v>
      </c>
      <c r="N83" s="41"/>
      <c r="O83" s="41"/>
    </row>
    <row r="84" spans="1:15" ht="220.5">
      <c r="A84" s="157" t="s">
        <v>511</v>
      </c>
      <c r="B84" s="146" t="s">
        <v>278</v>
      </c>
      <c r="C84" s="147" t="s">
        <v>306</v>
      </c>
      <c r="D84" s="147" t="s">
        <v>316</v>
      </c>
      <c r="E84" s="155" t="s">
        <v>536</v>
      </c>
      <c r="F84" s="142" t="s">
        <v>744</v>
      </c>
      <c r="G84" s="149">
        <f>SUM(H84:I84)</f>
        <v>401.8</v>
      </c>
      <c r="H84" s="149">
        <v>401.8</v>
      </c>
      <c r="I84" s="149">
        <v>0</v>
      </c>
      <c r="J84" s="149">
        <f>SUM(K84:L84)</f>
        <v>1062.7</v>
      </c>
      <c r="K84" s="149">
        <v>1062.7</v>
      </c>
      <c r="L84" s="149">
        <v>0</v>
      </c>
      <c r="M84" s="149">
        <f>SUM(N84:O84)</f>
        <v>1062.7</v>
      </c>
      <c r="N84" s="41">
        <v>1062.7</v>
      </c>
      <c r="O84" s="41">
        <v>0</v>
      </c>
    </row>
    <row r="85" spans="1:15" ht="78.75">
      <c r="A85" s="157" t="s">
        <v>592</v>
      </c>
      <c r="B85" s="152" t="s">
        <v>270</v>
      </c>
      <c r="C85" s="147" t="s">
        <v>306</v>
      </c>
      <c r="D85" s="147" t="s">
        <v>316</v>
      </c>
      <c r="E85" s="153" t="s">
        <v>700</v>
      </c>
      <c r="F85" s="142"/>
      <c r="G85" s="149">
        <f aca="true" t="shared" si="34" ref="G85:O85">G86</f>
        <v>440</v>
      </c>
      <c r="H85" s="149">
        <f t="shared" si="34"/>
        <v>440</v>
      </c>
      <c r="I85" s="149">
        <f t="shared" si="34"/>
        <v>0</v>
      </c>
      <c r="J85" s="149">
        <f t="shared" si="34"/>
        <v>459</v>
      </c>
      <c r="K85" s="149">
        <f t="shared" si="34"/>
        <v>459</v>
      </c>
      <c r="L85" s="149">
        <f t="shared" si="34"/>
        <v>0</v>
      </c>
      <c r="M85" s="149">
        <f t="shared" si="34"/>
        <v>476</v>
      </c>
      <c r="N85" s="41">
        <f t="shared" si="34"/>
        <v>476</v>
      </c>
      <c r="O85" s="41">
        <f t="shared" si="34"/>
        <v>0</v>
      </c>
    </row>
    <row r="86" spans="1:15" ht="189">
      <c r="A86" s="154" t="s">
        <v>701</v>
      </c>
      <c r="B86" s="152" t="s">
        <v>270</v>
      </c>
      <c r="C86" s="147" t="s">
        <v>306</v>
      </c>
      <c r="D86" s="147" t="s">
        <v>316</v>
      </c>
      <c r="E86" s="155" t="s">
        <v>223</v>
      </c>
      <c r="F86" s="142" t="s">
        <v>273</v>
      </c>
      <c r="G86" s="149">
        <f>SUM(H86:I86)</f>
        <v>440</v>
      </c>
      <c r="H86" s="156">
        <v>440</v>
      </c>
      <c r="I86" s="156"/>
      <c r="J86" s="149">
        <f>SUM(K86:L86)</f>
        <v>459</v>
      </c>
      <c r="K86" s="156">
        <v>459</v>
      </c>
      <c r="L86" s="156"/>
      <c r="M86" s="149">
        <f>SUM(N86:O86)</f>
        <v>476</v>
      </c>
      <c r="N86" s="42">
        <v>476</v>
      </c>
      <c r="O86" s="42"/>
    </row>
    <row r="87" spans="1:15" ht="15.75">
      <c r="A87" s="133" t="s">
        <v>743</v>
      </c>
      <c r="B87" s="140" t="s">
        <v>270</v>
      </c>
      <c r="C87" s="141" t="s">
        <v>306</v>
      </c>
      <c r="D87" s="141" t="s">
        <v>115</v>
      </c>
      <c r="E87" s="142"/>
      <c r="F87" s="142"/>
      <c r="G87" s="143">
        <f aca="true" t="shared" si="35" ref="G87:O88">G88</f>
        <v>3733</v>
      </c>
      <c r="H87" s="143">
        <f t="shared" si="35"/>
        <v>0</v>
      </c>
      <c r="I87" s="143">
        <f t="shared" si="35"/>
        <v>3733</v>
      </c>
      <c r="J87" s="143">
        <f t="shared" si="35"/>
        <v>3414</v>
      </c>
      <c r="K87" s="143">
        <f t="shared" si="35"/>
        <v>0</v>
      </c>
      <c r="L87" s="143">
        <f t="shared" si="35"/>
        <v>3414</v>
      </c>
      <c r="M87" s="143">
        <f t="shared" si="35"/>
        <v>3414</v>
      </c>
      <c r="N87" s="40">
        <f t="shared" si="35"/>
        <v>0</v>
      </c>
      <c r="O87" s="40">
        <f t="shared" si="35"/>
        <v>3414</v>
      </c>
    </row>
    <row r="88" spans="1:15" ht="94.5">
      <c r="A88" s="150" t="s">
        <v>98</v>
      </c>
      <c r="B88" s="152" t="s">
        <v>270</v>
      </c>
      <c r="C88" s="147" t="s">
        <v>306</v>
      </c>
      <c r="D88" s="147" t="s">
        <v>115</v>
      </c>
      <c r="E88" s="153" t="s">
        <v>95</v>
      </c>
      <c r="F88" s="142"/>
      <c r="G88" s="149">
        <f t="shared" si="35"/>
        <v>3733</v>
      </c>
      <c r="H88" s="149">
        <f t="shared" si="35"/>
        <v>0</v>
      </c>
      <c r="I88" s="149">
        <f t="shared" si="35"/>
        <v>3733</v>
      </c>
      <c r="J88" s="149">
        <f t="shared" si="35"/>
        <v>3414</v>
      </c>
      <c r="K88" s="149">
        <f t="shared" si="35"/>
        <v>0</v>
      </c>
      <c r="L88" s="149">
        <f t="shared" si="35"/>
        <v>3414</v>
      </c>
      <c r="M88" s="149">
        <f t="shared" si="35"/>
        <v>3414</v>
      </c>
      <c r="N88" s="41">
        <f t="shared" si="35"/>
        <v>0</v>
      </c>
      <c r="O88" s="41">
        <f t="shared" si="35"/>
        <v>3414</v>
      </c>
    </row>
    <row r="89" spans="1:15" ht="141.75">
      <c r="A89" s="150" t="s">
        <v>901</v>
      </c>
      <c r="B89" s="152" t="s">
        <v>270</v>
      </c>
      <c r="C89" s="147" t="s">
        <v>306</v>
      </c>
      <c r="D89" s="147" t="s">
        <v>115</v>
      </c>
      <c r="E89" s="153" t="s">
        <v>96</v>
      </c>
      <c r="F89" s="142"/>
      <c r="G89" s="149">
        <f aca="true" t="shared" si="36" ref="G89:O89">SUM(G90,)</f>
        <v>3733</v>
      </c>
      <c r="H89" s="149">
        <f t="shared" si="36"/>
        <v>0</v>
      </c>
      <c r="I89" s="149">
        <f t="shared" si="36"/>
        <v>3733</v>
      </c>
      <c r="J89" s="149">
        <f t="shared" si="36"/>
        <v>3414</v>
      </c>
      <c r="K89" s="149">
        <f t="shared" si="36"/>
        <v>0</v>
      </c>
      <c r="L89" s="149">
        <f t="shared" si="36"/>
        <v>3414</v>
      </c>
      <c r="M89" s="149">
        <f t="shared" si="36"/>
        <v>3414</v>
      </c>
      <c r="N89" s="41">
        <f t="shared" si="36"/>
        <v>0</v>
      </c>
      <c r="O89" s="41">
        <f t="shared" si="36"/>
        <v>3414</v>
      </c>
    </row>
    <row r="90" spans="1:15" ht="47.25">
      <c r="A90" s="150" t="s">
        <v>99</v>
      </c>
      <c r="B90" s="152" t="s">
        <v>270</v>
      </c>
      <c r="C90" s="147" t="s">
        <v>306</v>
      </c>
      <c r="D90" s="147" t="s">
        <v>115</v>
      </c>
      <c r="E90" s="153" t="s">
        <v>97</v>
      </c>
      <c r="F90" s="142"/>
      <c r="G90" s="149">
        <f aca="true" t="shared" si="37" ref="G90:O90">SUM(G91:G93)</f>
        <v>3733</v>
      </c>
      <c r="H90" s="149">
        <f t="shared" si="37"/>
        <v>0</v>
      </c>
      <c r="I90" s="149">
        <f>SUM(I91:I93)</f>
        <v>3733</v>
      </c>
      <c r="J90" s="149">
        <f t="shared" si="37"/>
        <v>3414</v>
      </c>
      <c r="K90" s="149">
        <f t="shared" si="37"/>
        <v>0</v>
      </c>
      <c r="L90" s="149">
        <f t="shared" si="37"/>
        <v>3414</v>
      </c>
      <c r="M90" s="149">
        <f t="shared" si="37"/>
        <v>3414</v>
      </c>
      <c r="N90" s="41">
        <f t="shared" si="37"/>
        <v>0</v>
      </c>
      <c r="O90" s="41">
        <f t="shared" si="37"/>
        <v>3414</v>
      </c>
    </row>
    <row r="91" spans="1:15" ht="78.75">
      <c r="A91" s="157" t="s">
        <v>65</v>
      </c>
      <c r="B91" s="152" t="s">
        <v>270</v>
      </c>
      <c r="C91" s="147" t="s">
        <v>306</v>
      </c>
      <c r="D91" s="147" t="s">
        <v>115</v>
      </c>
      <c r="E91" s="155" t="s">
        <v>231</v>
      </c>
      <c r="F91" s="142" t="s">
        <v>275</v>
      </c>
      <c r="G91" s="149">
        <f>SUM(H91:I91)</f>
        <v>2875</v>
      </c>
      <c r="H91" s="149">
        <v>0</v>
      </c>
      <c r="I91" s="149">
        <v>2875</v>
      </c>
      <c r="J91" s="149">
        <f>SUM(K91:L91)</f>
        <v>2556</v>
      </c>
      <c r="K91" s="149">
        <v>0</v>
      </c>
      <c r="L91" s="149">
        <v>2556</v>
      </c>
      <c r="M91" s="149">
        <f>SUM(N91:O91)</f>
        <v>2556</v>
      </c>
      <c r="N91" s="41">
        <v>0</v>
      </c>
      <c r="O91" s="41">
        <v>2556</v>
      </c>
    </row>
    <row r="92" spans="1:15" ht="110.25">
      <c r="A92" s="157" t="s">
        <v>66</v>
      </c>
      <c r="B92" s="152" t="s">
        <v>270</v>
      </c>
      <c r="C92" s="147" t="s">
        <v>306</v>
      </c>
      <c r="D92" s="147" t="s">
        <v>115</v>
      </c>
      <c r="E92" s="155" t="s">
        <v>176</v>
      </c>
      <c r="F92" s="142" t="s">
        <v>275</v>
      </c>
      <c r="G92" s="149">
        <f>SUM(H92:I92)</f>
        <v>858</v>
      </c>
      <c r="H92" s="149"/>
      <c r="I92" s="149">
        <v>858</v>
      </c>
      <c r="J92" s="149">
        <f>SUM(K92:L92)</f>
        <v>858</v>
      </c>
      <c r="K92" s="149"/>
      <c r="L92" s="149">
        <v>858</v>
      </c>
      <c r="M92" s="149">
        <f>SUM(N92:O92)</f>
        <v>858</v>
      </c>
      <c r="N92" s="41"/>
      <c r="O92" s="41">
        <v>858</v>
      </c>
    </row>
    <row r="93" spans="1:15" ht="94.5">
      <c r="A93" s="157" t="s">
        <v>67</v>
      </c>
      <c r="B93" s="152" t="s">
        <v>270</v>
      </c>
      <c r="C93" s="147" t="s">
        <v>306</v>
      </c>
      <c r="D93" s="147" t="s">
        <v>115</v>
      </c>
      <c r="E93" s="155" t="s">
        <v>232</v>
      </c>
      <c r="F93" s="142" t="s">
        <v>275</v>
      </c>
      <c r="G93" s="149">
        <f>SUM(H93:I93)</f>
        <v>0</v>
      </c>
      <c r="H93" s="149"/>
      <c r="I93" s="149">
        <v>0</v>
      </c>
      <c r="J93" s="149">
        <f>SUM(K93:L93)</f>
        <v>0</v>
      </c>
      <c r="K93" s="149"/>
      <c r="L93" s="149">
        <v>0</v>
      </c>
      <c r="M93" s="149">
        <f>SUM(N93:O93)</f>
        <v>0</v>
      </c>
      <c r="N93" s="41"/>
      <c r="O93" s="41">
        <v>0</v>
      </c>
    </row>
    <row r="94" spans="1:15" s="43" customFormat="1" ht="31.5">
      <c r="A94" s="133" t="s">
        <v>20</v>
      </c>
      <c r="B94" s="140" t="s">
        <v>270</v>
      </c>
      <c r="C94" s="141" t="s">
        <v>306</v>
      </c>
      <c r="D94" s="141" t="s">
        <v>114</v>
      </c>
      <c r="E94" s="167"/>
      <c r="F94" s="144"/>
      <c r="G94" s="143">
        <f aca="true" t="shared" si="38" ref="G94:O97">G95</f>
        <v>6835</v>
      </c>
      <c r="H94" s="143">
        <f t="shared" si="38"/>
        <v>0</v>
      </c>
      <c r="I94" s="143">
        <f t="shared" si="38"/>
        <v>6835</v>
      </c>
      <c r="J94" s="143">
        <f t="shared" si="38"/>
        <v>7039</v>
      </c>
      <c r="K94" s="143">
        <f t="shared" si="38"/>
        <v>0</v>
      </c>
      <c r="L94" s="143">
        <f t="shared" si="38"/>
        <v>7039</v>
      </c>
      <c r="M94" s="143">
        <f t="shared" si="38"/>
        <v>7917</v>
      </c>
      <c r="N94" s="40">
        <f t="shared" si="38"/>
        <v>0</v>
      </c>
      <c r="O94" s="40">
        <f t="shared" si="38"/>
        <v>7917</v>
      </c>
    </row>
    <row r="95" spans="1:15" s="43" customFormat="1" ht="94.5">
      <c r="A95" s="150" t="s">
        <v>902</v>
      </c>
      <c r="B95" s="152" t="s">
        <v>270</v>
      </c>
      <c r="C95" s="147" t="s">
        <v>306</v>
      </c>
      <c r="D95" s="147" t="s">
        <v>114</v>
      </c>
      <c r="E95" s="153" t="s">
        <v>95</v>
      </c>
      <c r="F95" s="144"/>
      <c r="G95" s="149">
        <f>G96</f>
        <v>6835</v>
      </c>
      <c r="H95" s="149">
        <f t="shared" si="38"/>
        <v>0</v>
      </c>
      <c r="I95" s="149">
        <f t="shared" si="38"/>
        <v>6835</v>
      </c>
      <c r="J95" s="149">
        <f>J96</f>
        <v>7039</v>
      </c>
      <c r="K95" s="149">
        <f t="shared" si="38"/>
        <v>0</v>
      </c>
      <c r="L95" s="149">
        <f t="shared" si="38"/>
        <v>7039</v>
      </c>
      <c r="M95" s="149">
        <f>M96</f>
        <v>7917</v>
      </c>
      <c r="N95" s="41">
        <f t="shared" si="38"/>
        <v>0</v>
      </c>
      <c r="O95" s="41">
        <f t="shared" si="38"/>
        <v>7917</v>
      </c>
    </row>
    <row r="96" spans="1:15" s="43" customFormat="1" ht="126">
      <c r="A96" s="150" t="s">
        <v>903</v>
      </c>
      <c r="B96" s="152" t="s">
        <v>270</v>
      </c>
      <c r="C96" s="147" t="s">
        <v>306</v>
      </c>
      <c r="D96" s="147" t="s">
        <v>114</v>
      </c>
      <c r="E96" s="153" t="s">
        <v>100</v>
      </c>
      <c r="F96" s="144"/>
      <c r="G96" s="149">
        <f>G97</f>
        <v>6835</v>
      </c>
      <c r="H96" s="149">
        <f t="shared" si="38"/>
        <v>0</v>
      </c>
      <c r="I96" s="149">
        <f t="shared" si="38"/>
        <v>6835</v>
      </c>
      <c r="J96" s="149">
        <f>J97</f>
        <v>7039</v>
      </c>
      <c r="K96" s="149">
        <f t="shared" si="38"/>
        <v>0</v>
      </c>
      <c r="L96" s="149">
        <f t="shared" si="38"/>
        <v>7039</v>
      </c>
      <c r="M96" s="149">
        <f>M97</f>
        <v>7917</v>
      </c>
      <c r="N96" s="41">
        <f t="shared" si="38"/>
        <v>0</v>
      </c>
      <c r="O96" s="41">
        <f t="shared" si="38"/>
        <v>7917</v>
      </c>
    </row>
    <row r="97" spans="1:15" s="43" customFormat="1" ht="63">
      <c r="A97" s="150" t="s">
        <v>102</v>
      </c>
      <c r="B97" s="152" t="s">
        <v>270</v>
      </c>
      <c r="C97" s="147" t="s">
        <v>306</v>
      </c>
      <c r="D97" s="147" t="s">
        <v>114</v>
      </c>
      <c r="E97" s="153" t="s">
        <v>101</v>
      </c>
      <c r="F97" s="144"/>
      <c r="G97" s="149">
        <f>G98</f>
        <v>6835</v>
      </c>
      <c r="H97" s="149">
        <f t="shared" si="38"/>
        <v>0</v>
      </c>
      <c r="I97" s="149">
        <f t="shared" si="38"/>
        <v>6835</v>
      </c>
      <c r="J97" s="149">
        <f>J98</f>
        <v>7039</v>
      </c>
      <c r="K97" s="149">
        <f t="shared" si="38"/>
        <v>0</v>
      </c>
      <c r="L97" s="149">
        <f t="shared" si="38"/>
        <v>7039</v>
      </c>
      <c r="M97" s="149">
        <f>M98</f>
        <v>7917</v>
      </c>
      <c r="N97" s="41">
        <f t="shared" si="38"/>
        <v>0</v>
      </c>
      <c r="O97" s="41">
        <f t="shared" si="38"/>
        <v>7917</v>
      </c>
    </row>
    <row r="98" spans="1:15" ht="110.25">
      <c r="A98" s="157" t="s">
        <v>400</v>
      </c>
      <c r="B98" s="152" t="s">
        <v>270</v>
      </c>
      <c r="C98" s="147" t="s">
        <v>306</v>
      </c>
      <c r="D98" s="147" t="s">
        <v>114</v>
      </c>
      <c r="E98" s="155" t="s">
        <v>233</v>
      </c>
      <c r="F98" s="142" t="s">
        <v>21</v>
      </c>
      <c r="G98" s="149">
        <f>SUM(H98:I98)</f>
        <v>6835</v>
      </c>
      <c r="H98" s="149"/>
      <c r="I98" s="149">
        <v>6835</v>
      </c>
      <c r="J98" s="149">
        <f>SUM(K98:L98)</f>
        <v>7039</v>
      </c>
      <c r="K98" s="149">
        <v>0</v>
      </c>
      <c r="L98" s="149">
        <v>7039</v>
      </c>
      <c r="M98" s="149">
        <f>SUM(N98:O98)</f>
        <v>7917</v>
      </c>
      <c r="N98" s="41">
        <v>0</v>
      </c>
      <c r="O98" s="41">
        <v>7917</v>
      </c>
    </row>
    <row r="99" spans="1:15" ht="31.5">
      <c r="A99" s="133" t="s">
        <v>22</v>
      </c>
      <c r="B99" s="168" t="s">
        <v>270</v>
      </c>
      <c r="C99" s="141" t="s">
        <v>306</v>
      </c>
      <c r="D99" s="144">
        <v>12</v>
      </c>
      <c r="E99" s="142"/>
      <c r="F99" s="142"/>
      <c r="G99" s="143">
        <f>SUM(G100,G109,G113)</f>
        <v>14732.4</v>
      </c>
      <c r="H99" s="143">
        <f aca="true" t="shared" si="39" ref="H99:O99">SUM(H100,H109,H113)</f>
        <v>707.4</v>
      </c>
      <c r="I99" s="143">
        <f t="shared" si="39"/>
        <v>14025</v>
      </c>
      <c r="J99" s="143">
        <f t="shared" si="39"/>
        <v>16349</v>
      </c>
      <c r="K99" s="143">
        <f t="shared" si="39"/>
        <v>1200</v>
      </c>
      <c r="L99" s="143">
        <f t="shared" si="39"/>
        <v>15149</v>
      </c>
      <c r="M99" s="143">
        <f t="shared" si="39"/>
        <v>17198</v>
      </c>
      <c r="N99" s="40">
        <f t="shared" si="39"/>
        <v>1480</v>
      </c>
      <c r="O99" s="40">
        <f t="shared" si="39"/>
        <v>15718</v>
      </c>
    </row>
    <row r="100" spans="1:15" ht="110.25">
      <c r="A100" s="145" t="s">
        <v>897</v>
      </c>
      <c r="B100" s="152" t="s">
        <v>270</v>
      </c>
      <c r="C100" s="147" t="s">
        <v>306</v>
      </c>
      <c r="D100" s="142" t="s">
        <v>23</v>
      </c>
      <c r="E100" s="153" t="s">
        <v>371</v>
      </c>
      <c r="F100" s="142"/>
      <c r="G100" s="149">
        <f>G101</f>
        <v>1074</v>
      </c>
      <c r="H100" s="149">
        <f aca="true" t="shared" si="40" ref="H100:O100">H101</f>
        <v>707.4</v>
      </c>
      <c r="I100" s="149">
        <f t="shared" si="40"/>
        <v>366.6</v>
      </c>
      <c r="J100" s="149">
        <f t="shared" si="40"/>
        <v>1200</v>
      </c>
      <c r="K100" s="149">
        <f t="shared" si="40"/>
        <v>1200</v>
      </c>
      <c r="L100" s="149">
        <f t="shared" si="40"/>
        <v>0</v>
      </c>
      <c r="M100" s="149">
        <f t="shared" si="40"/>
        <v>1480</v>
      </c>
      <c r="N100" s="41">
        <f t="shared" si="40"/>
        <v>1480</v>
      </c>
      <c r="O100" s="41">
        <f t="shared" si="40"/>
        <v>0</v>
      </c>
    </row>
    <row r="101" spans="1:15" ht="141.75">
      <c r="A101" s="145" t="s">
        <v>890</v>
      </c>
      <c r="B101" s="152" t="s">
        <v>270</v>
      </c>
      <c r="C101" s="147" t="s">
        <v>306</v>
      </c>
      <c r="D101" s="142" t="s">
        <v>23</v>
      </c>
      <c r="E101" s="153" t="s">
        <v>823</v>
      </c>
      <c r="F101" s="142"/>
      <c r="G101" s="149">
        <f>SUM(G102,G104,G107)</f>
        <v>1074</v>
      </c>
      <c r="H101" s="149">
        <f aca="true" t="shared" si="41" ref="H101:O101">SUM(H102,H104,H107)</f>
        <v>707.4</v>
      </c>
      <c r="I101" s="149">
        <f t="shared" si="41"/>
        <v>366.6</v>
      </c>
      <c r="J101" s="149">
        <f t="shared" si="41"/>
        <v>1200</v>
      </c>
      <c r="K101" s="149">
        <f t="shared" si="41"/>
        <v>1200</v>
      </c>
      <c r="L101" s="149">
        <f t="shared" si="41"/>
        <v>0</v>
      </c>
      <c r="M101" s="149">
        <f t="shared" si="41"/>
        <v>1480</v>
      </c>
      <c r="N101" s="41">
        <f t="shared" si="41"/>
        <v>1480</v>
      </c>
      <c r="O101" s="41">
        <f t="shared" si="41"/>
        <v>0</v>
      </c>
    </row>
    <row r="102" spans="1:15" ht="94.5">
      <c r="A102" s="145" t="s">
        <v>824</v>
      </c>
      <c r="B102" s="152" t="s">
        <v>270</v>
      </c>
      <c r="C102" s="147" t="s">
        <v>306</v>
      </c>
      <c r="D102" s="142" t="s">
        <v>23</v>
      </c>
      <c r="E102" s="153" t="s">
        <v>336</v>
      </c>
      <c r="F102" s="142"/>
      <c r="G102" s="149">
        <f>G103</f>
        <v>135</v>
      </c>
      <c r="H102" s="149">
        <f aca="true" t="shared" si="42" ref="H102:O102">H103</f>
        <v>0</v>
      </c>
      <c r="I102" s="149">
        <f t="shared" si="42"/>
        <v>135</v>
      </c>
      <c r="J102" s="149">
        <f t="shared" si="42"/>
        <v>0</v>
      </c>
      <c r="K102" s="149">
        <f t="shared" si="42"/>
        <v>0</v>
      </c>
      <c r="L102" s="149">
        <f t="shared" si="42"/>
        <v>0</v>
      </c>
      <c r="M102" s="149">
        <f t="shared" si="42"/>
        <v>0</v>
      </c>
      <c r="N102" s="41">
        <f t="shared" si="42"/>
        <v>0</v>
      </c>
      <c r="O102" s="41">
        <f t="shared" si="42"/>
        <v>0</v>
      </c>
    </row>
    <row r="103" spans="1:15" ht="126">
      <c r="A103" s="145" t="s">
        <v>819</v>
      </c>
      <c r="B103" s="152" t="s">
        <v>270</v>
      </c>
      <c r="C103" s="147" t="s">
        <v>306</v>
      </c>
      <c r="D103" s="142" t="s">
        <v>23</v>
      </c>
      <c r="E103" s="155" t="s">
        <v>221</v>
      </c>
      <c r="F103" s="142" t="s">
        <v>275</v>
      </c>
      <c r="G103" s="149">
        <f>SUM(H103:I103)</f>
        <v>135</v>
      </c>
      <c r="H103" s="156"/>
      <c r="I103" s="156">
        <v>135</v>
      </c>
      <c r="J103" s="149">
        <f>SUM(K103:L103)</f>
        <v>0</v>
      </c>
      <c r="K103" s="156"/>
      <c r="L103" s="156">
        <v>0</v>
      </c>
      <c r="M103" s="149">
        <f>SUM(N103:O103)</f>
        <v>0</v>
      </c>
      <c r="N103" s="42"/>
      <c r="O103" s="42">
        <v>0</v>
      </c>
    </row>
    <row r="104" spans="1:15" ht="47.25">
      <c r="A104" s="145" t="s">
        <v>466</v>
      </c>
      <c r="B104" s="152" t="s">
        <v>270</v>
      </c>
      <c r="C104" s="147" t="s">
        <v>306</v>
      </c>
      <c r="D104" s="142" t="s">
        <v>23</v>
      </c>
      <c r="E104" s="153" t="s">
        <v>40</v>
      </c>
      <c r="F104" s="142"/>
      <c r="G104" s="149">
        <f>SUM(G105:G106)</f>
        <v>786</v>
      </c>
      <c r="H104" s="149">
        <f aca="true" t="shared" si="43" ref="H104:O104">SUM(H105:H106)</f>
        <v>707.4</v>
      </c>
      <c r="I104" s="149">
        <f t="shared" si="43"/>
        <v>78.6</v>
      </c>
      <c r="J104" s="149">
        <f t="shared" si="43"/>
        <v>1200</v>
      </c>
      <c r="K104" s="149">
        <f t="shared" si="43"/>
        <v>1200</v>
      </c>
      <c r="L104" s="149">
        <f t="shared" si="43"/>
        <v>0</v>
      </c>
      <c r="M104" s="149">
        <f t="shared" si="43"/>
        <v>1480</v>
      </c>
      <c r="N104" s="41">
        <f t="shared" si="43"/>
        <v>1480</v>
      </c>
      <c r="O104" s="41">
        <f t="shared" si="43"/>
        <v>0</v>
      </c>
    </row>
    <row r="105" spans="1:15" ht="78.75">
      <c r="A105" s="154" t="s">
        <v>449</v>
      </c>
      <c r="B105" s="152" t="s">
        <v>270</v>
      </c>
      <c r="C105" s="147" t="s">
        <v>306</v>
      </c>
      <c r="D105" s="142" t="s">
        <v>23</v>
      </c>
      <c r="E105" s="142" t="s">
        <v>41</v>
      </c>
      <c r="F105" s="142" t="s">
        <v>275</v>
      </c>
      <c r="G105" s="149">
        <f>SUM(H105:I105)</f>
        <v>78.6</v>
      </c>
      <c r="H105" s="149"/>
      <c r="I105" s="149">
        <v>78.6</v>
      </c>
      <c r="J105" s="149">
        <f>SUM(K105:L105)</f>
        <v>0</v>
      </c>
      <c r="K105" s="149"/>
      <c r="L105" s="149"/>
      <c r="M105" s="149">
        <f>SUM(N105:O105)</f>
        <v>0</v>
      </c>
      <c r="N105" s="41"/>
      <c r="O105" s="41"/>
    </row>
    <row r="106" spans="1:15" ht="78.75">
      <c r="A106" s="154" t="s">
        <v>597</v>
      </c>
      <c r="B106" s="152" t="s">
        <v>270</v>
      </c>
      <c r="C106" s="147" t="s">
        <v>306</v>
      </c>
      <c r="D106" s="142" t="s">
        <v>23</v>
      </c>
      <c r="E106" s="142" t="s">
        <v>464</v>
      </c>
      <c r="F106" s="142" t="s">
        <v>275</v>
      </c>
      <c r="G106" s="149">
        <f>SUM(H106:I106)</f>
        <v>707.4</v>
      </c>
      <c r="H106" s="149">
        <v>707.4</v>
      </c>
      <c r="I106" s="149"/>
      <c r="J106" s="149">
        <f>SUM(K106:L106)</f>
        <v>1200</v>
      </c>
      <c r="K106" s="149">
        <v>1200</v>
      </c>
      <c r="L106" s="149"/>
      <c r="M106" s="149">
        <f>SUM(N106:O106)</f>
        <v>1480</v>
      </c>
      <c r="N106" s="41">
        <v>1480</v>
      </c>
      <c r="O106" s="41"/>
    </row>
    <row r="107" spans="1:15" ht="63">
      <c r="A107" s="145" t="s">
        <v>467</v>
      </c>
      <c r="B107" s="152" t="s">
        <v>270</v>
      </c>
      <c r="C107" s="147" t="s">
        <v>306</v>
      </c>
      <c r="D107" s="142" t="s">
        <v>23</v>
      </c>
      <c r="E107" s="153" t="s">
        <v>465</v>
      </c>
      <c r="F107" s="142"/>
      <c r="G107" s="149">
        <f>G108</f>
        <v>153</v>
      </c>
      <c r="H107" s="149">
        <f aca="true" t="shared" si="44" ref="H107:O107">H108</f>
        <v>0</v>
      </c>
      <c r="I107" s="149">
        <f t="shared" si="44"/>
        <v>153</v>
      </c>
      <c r="J107" s="149">
        <f t="shared" si="44"/>
        <v>0</v>
      </c>
      <c r="K107" s="149">
        <f t="shared" si="44"/>
        <v>0</v>
      </c>
      <c r="L107" s="149">
        <f t="shared" si="44"/>
        <v>0</v>
      </c>
      <c r="M107" s="149">
        <f t="shared" si="44"/>
        <v>0</v>
      </c>
      <c r="N107" s="41">
        <f t="shared" si="44"/>
        <v>0</v>
      </c>
      <c r="O107" s="41">
        <f t="shared" si="44"/>
        <v>0</v>
      </c>
    </row>
    <row r="108" spans="1:15" ht="78.75">
      <c r="A108" s="145" t="s">
        <v>469</v>
      </c>
      <c r="B108" s="152" t="s">
        <v>270</v>
      </c>
      <c r="C108" s="147" t="s">
        <v>306</v>
      </c>
      <c r="D108" s="142" t="s">
        <v>23</v>
      </c>
      <c r="E108" s="142" t="s">
        <v>468</v>
      </c>
      <c r="F108" s="142" t="s">
        <v>275</v>
      </c>
      <c r="G108" s="149">
        <f>SUM(H108:I108)</f>
        <v>153</v>
      </c>
      <c r="H108" s="149"/>
      <c r="I108" s="149">
        <v>153</v>
      </c>
      <c r="J108" s="149">
        <f>SUM(K108:L108)</f>
        <v>0</v>
      </c>
      <c r="K108" s="149"/>
      <c r="L108" s="149"/>
      <c r="M108" s="149">
        <f>SUM(N108:O108)</f>
        <v>0</v>
      </c>
      <c r="N108" s="41"/>
      <c r="O108" s="41"/>
    </row>
    <row r="109" spans="1:15" ht="78.75">
      <c r="A109" s="150" t="s">
        <v>904</v>
      </c>
      <c r="B109" s="152" t="s">
        <v>270</v>
      </c>
      <c r="C109" s="147" t="s">
        <v>306</v>
      </c>
      <c r="D109" s="142" t="s">
        <v>23</v>
      </c>
      <c r="E109" s="153" t="s">
        <v>85</v>
      </c>
      <c r="F109" s="142"/>
      <c r="G109" s="149">
        <f>G110</f>
        <v>537.4</v>
      </c>
      <c r="H109" s="149">
        <f aca="true" t="shared" si="45" ref="H109:O111">H110</f>
        <v>0</v>
      </c>
      <c r="I109" s="149">
        <f t="shared" si="45"/>
        <v>537.4</v>
      </c>
      <c r="J109" s="149">
        <f t="shared" si="45"/>
        <v>0</v>
      </c>
      <c r="K109" s="149">
        <f t="shared" si="45"/>
        <v>0</v>
      </c>
      <c r="L109" s="149">
        <f t="shared" si="45"/>
        <v>0</v>
      </c>
      <c r="M109" s="149">
        <f t="shared" si="45"/>
        <v>0</v>
      </c>
      <c r="N109" s="41">
        <f t="shared" si="45"/>
        <v>0</v>
      </c>
      <c r="O109" s="41">
        <f t="shared" si="45"/>
        <v>0</v>
      </c>
    </row>
    <row r="110" spans="1:15" ht="110.25">
      <c r="A110" s="150" t="s">
        <v>891</v>
      </c>
      <c r="B110" s="152" t="s">
        <v>270</v>
      </c>
      <c r="C110" s="147" t="s">
        <v>306</v>
      </c>
      <c r="D110" s="142" t="s">
        <v>23</v>
      </c>
      <c r="E110" s="153" t="s">
        <v>84</v>
      </c>
      <c r="F110" s="142"/>
      <c r="G110" s="149">
        <f>G111</f>
        <v>537.4</v>
      </c>
      <c r="H110" s="149">
        <f t="shared" si="45"/>
        <v>0</v>
      </c>
      <c r="I110" s="149">
        <f t="shared" si="45"/>
        <v>537.4</v>
      </c>
      <c r="J110" s="149">
        <f t="shared" si="45"/>
        <v>0</v>
      </c>
      <c r="K110" s="149">
        <f t="shared" si="45"/>
        <v>0</v>
      </c>
      <c r="L110" s="149">
        <f t="shared" si="45"/>
        <v>0</v>
      </c>
      <c r="M110" s="149">
        <f t="shared" si="45"/>
        <v>0</v>
      </c>
      <c r="N110" s="41">
        <f t="shared" si="45"/>
        <v>0</v>
      </c>
      <c r="O110" s="41">
        <f t="shared" si="45"/>
        <v>0</v>
      </c>
    </row>
    <row r="111" spans="1:15" ht="110.25">
      <c r="A111" s="145" t="s">
        <v>82</v>
      </c>
      <c r="B111" s="152" t="s">
        <v>270</v>
      </c>
      <c r="C111" s="147" t="s">
        <v>306</v>
      </c>
      <c r="D111" s="142" t="s">
        <v>23</v>
      </c>
      <c r="E111" s="153" t="s">
        <v>83</v>
      </c>
      <c r="F111" s="142"/>
      <c r="G111" s="149">
        <f>G112</f>
        <v>537.4</v>
      </c>
      <c r="H111" s="149">
        <f t="shared" si="45"/>
        <v>0</v>
      </c>
      <c r="I111" s="149">
        <f t="shared" si="45"/>
        <v>537.4</v>
      </c>
      <c r="J111" s="149">
        <f t="shared" si="45"/>
        <v>0</v>
      </c>
      <c r="K111" s="149">
        <f t="shared" si="45"/>
        <v>0</v>
      </c>
      <c r="L111" s="149">
        <f t="shared" si="45"/>
        <v>0</v>
      </c>
      <c r="M111" s="149">
        <f t="shared" si="45"/>
        <v>0</v>
      </c>
      <c r="N111" s="41">
        <f t="shared" si="45"/>
        <v>0</v>
      </c>
      <c r="O111" s="41">
        <f t="shared" si="45"/>
        <v>0</v>
      </c>
    </row>
    <row r="112" spans="1:15" ht="94.5">
      <c r="A112" s="145" t="s">
        <v>39</v>
      </c>
      <c r="B112" s="152" t="s">
        <v>270</v>
      </c>
      <c r="C112" s="147" t="s">
        <v>306</v>
      </c>
      <c r="D112" s="142" t="s">
        <v>23</v>
      </c>
      <c r="E112" s="142" t="s">
        <v>224</v>
      </c>
      <c r="F112" s="142" t="s">
        <v>275</v>
      </c>
      <c r="G112" s="149">
        <f>SUM(H112:I112)</f>
        <v>537.4</v>
      </c>
      <c r="H112" s="149"/>
      <c r="I112" s="149">
        <v>537.4</v>
      </c>
      <c r="J112" s="149">
        <f>SUM(K112:L112)</f>
        <v>0</v>
      </c>
      <c r="K112" s="149"/>
      <c r="L112" s="149"/>
      <c r="M112" s="149">
        <f>SUM(N112:O112)</f>
        <v>0</v>
      </c>
      <c r="N112" s="41"/>
      <c r="O112" s="41"/>
    </row>
    <row r="113" spans="1:15" ht="31.5">
      <c r="A113" s="145" t="s">
        <v>42</v>
      </c>
      <c r="B113" s="152" t="s">
        <v>270</v>
      </c>
      <c r="C113" s="147" t="s">
        <v>306</v>
      </c>
      <c r="D113" s="142" t="s">
        <v>23</v>
      </c>
      <c r="E113" s="148" t="s">
        <v>791</v>
      </c>
      <c r="F113" s="142"/>
      <c r="G113" s="149">
        <f aca="true" t="shared" si="46" ref="G113:O113">G114</f>
        <v>13121</v>
      </c>
      <c r="H113" s="149">
        <f t="shared" si="46"/>
        <v>0</v>
      </c>
      <c r="I113" s="149">
        <f t="shared" si="46"/>
        <v>13121</v>
      </c>
      <c r="J113" s="149">
        <f t="shared" si="46"/>
        <v>15149</v>
      </c>
      <c r="K113" s="149">
        <f t="shared" si="46"/>
        <v>0</v>
      </c>
      <c r="L113" s="149">
        <f t="shared" si="46"/>
        <v>15149</v>
      </c>
      <c r="M113" s="149">
        <f t="shared" si="46"/>
        <v>15718</v>
      </c>
      <c r="N113" s="41">
        <f t="shared" si="46"/>
        <v>0</v>
      </c>
      <c r="O113" s="41">
        <f t="shared" si="46"/>
        <v>15718</v>
      </c>
    </row>
    <row r="114" spans="1:15" ht="31.5">
      <c r="A114" s="145" t="s">
        <v>43</v>
      </c>
      <c r="B114" s="152" t="s">
        <v>270</v>
      </c>
      <c r="C114" s="147" t="s">
        <v>306</v>
      </c>
      <c r="D114" s="142" t="s">
        <v>23</v>
      </c>
      <c r="E114" s="148" t="s">
        <v>792</v>
      </c>
      <c r="F114" s="142"/>
      <c r="G114" s="149">
        <f>SUM(G115:G118)</f>
        <v>13121</v>
      </c>
      <c r="H114" s="149">
        <f aca="true" t="shared" si="47" ref="H114:O114">SUM(H115:H118)</f>
        <v>0</v>
      </c>
      <c r="I114" s="149">
        <f t="shared" si="47"/>
        <v>13121</v>
      </c>
      <c r="J114" s="149">
        <f t="shared" si="47"/>
        <v>15149</v>
      </c>
      <c r="K114" s="149">
        <f t="shared" si="47"/>
        <v>0</v>
      </c>
      <c r="L114" s="149">
        <f t="shared" si="47"/>
        <v>15149</v>
      </c>
      <c r="M114" s="149">
        <f t="shared" si="47"/>
        <v>15718</v>
      </c>
      <c r="N114" s="41">
        <f t="shared" si="47"/>
        <v>0</v>
      </c>
      <c r="O114" s="41">
        <f t="shared" si="47"/>
        <v>15718</v>
      </c>
    </row>
    <row r="115" spans="1:15" ht="189">
      <c r="A115" s="154" t="s">
        <v>402</v>
      </c>
      <c r="B115" s="152" t="s">
        <v>270</v>
      </c>
      <c r="C115" s="147" t="s">
        <v>306</v>
      </c>
      <c r="D115" s="142" t="s">
        <v>23</v>
      </c>
      <c r="E115" s="142" t="s">
        <v>73</v>
      </c>
      <c r="F115" s="142" t="s">
        <v>273</v>
      </c>
      <c r="G115" s="149">
        <f>SUM(H115:I115)</f>
        <v>11497</v>
      </c>
      <c r="H115" s="149"/>
      <c r="I115" s="149">
        <v>11497</v>
      </c>
      <c r="J115" s="149">
        <f>SUM(K115:L115)</f>
        <v>15149</v>
      </c>
      <c r="K115" s="149"/>
      <c r="L115" s="149">
        <v>15149</v>
      </c>
      <c r="M115" s="149">
        <f>SUM(N115:O115)</f>
        <v>15718</v>
      </c>
      <c r="N115" s="41"/>
      <c r="O115" s="41">
        <v>15718</v>
      </c>
    </row>
    <row r="116" spans="1:15" ht="94.5">
      <c r="A116" s="154" t="s">
        <v>47</v>
      </c>
      <c r="B116" s="152" t="s">
        <v>270</v>
      </c>
      <c r="C116" s="147" t="s">
        <v>306</v>
      </c>
      <c r="D116" s="142" t="s">
        <v>23</v>
      </c>
      <c r="E116" s="142" t="s">
        <v>73</v>
      </c>
      <c r="F116" s="142" t="s">
        <v>275</v>
      </c>
      <c r="G116" s="149">
        <f>SUM(H116:I116)</f>
        <v>1622</v>
      </c>
      <c r="H116" s="149"/>
      <c r="I116" s="149">
        <v>1622</v>
      </c>
      <c r="J116" s="149">
        <f>SUM(K116:L116)</f>
        <v>0</v>
      </c>
      <c r="K116" s="149"/>
      <c r="L116" s="149"/>
      <c r="M116" s="149">
        <f>SUM(N116:O116)</f>
        <v>0</v>
      </c>
      <c r="N116" s="41"/>
      <c r="O116" s="41"/>
    </row>
    <row r="117" spans="1:15" ht="78.75">
      <c r="A117" s="154" t="s">
        <v>48</v>
      </c>
      <c r="B117" s="152" t="s">
        <v>270</v>
      </c>
      <c r="C117" s="147" t="s">
        <v>306</v>
      </c>
      <c r="D117" s="142" t="s">
        <v>23</v>
      </c>
      <c r="E117" s="142" t="s">
        <v>73</v>
      </c>
      <c r="F117" s="142" t="s">
        <v>744</v>
      </c>
      <c r="G117" s="149">
        <f>SUM(H117:I117)</f>
        <v>2</v>
      </c>
      <c r="H117" s="149"/>
      <c r="I117" s="149">
        <v>2</v>
      </c>
      <c r="J117" s="149">
        <f>SUM(K117:L117)</f>
        <v>0</v>
      </c>
      <c r="K117" s="149"/>
      <c r="L117" s="149"/>
      <c r="M117" s="149">
        <f>SUM(N117:O117)</f>
        <v>0</v>
      </c>
      <c r="N117" s="41"/>
      <c r="O117" s="41"/>
    </row>
    <row r="118" spans="1:15" ht="78.75">
      <c r="A118" s="154" t="s">
        <v>301</v>
      </c>
      <c r="B118" s="152" t="s">
        <v>270</v>
      </c>
      <c r="C118" s="147" t="s">
        <v>306</v>
      </c>
      <c r="D118" s="142" t="s">
        <v>23</v>
      </c>
      <c r="E118" s="142" t="s">
        <v>68</v>
      </c>
      <c r="F118" s="142" t="s">
        <v>275</v>
      </c>
      <c r="G118" s="149">
        <f>SUM(H118:I118)</f>
        <v>0</v>
      </c>
      <c r="H118" s="149"/>
      <c r="I118" s="149"/>
      <c r="J118" s="149">
        <f>SUM(K118:L118)</f>
        <v>0</v>
      </c>
      <c r="K118" s="149"/>
      <c r="L118" s="149"/>
      <c r="M118" s="149">
        <f>SUM(N118:O118)</f>
        <v>0</v>
      </c>
      <c r="N118" s="41"/>
      <c r="O118" s="41"/>
    </row>
    <row r="119" spans="1:15" ht="31.5">
      <c r="A119" s="133" t="s">
        <v>25</v>
      </c>
      <c r="B119" s="140" t="s">
        <v>270</v>
      </c>
      <c r="C119" s="141" t="s">
        <v>316</v>
      </c>
      <c r="D119" s="142"/>
      <c r="E119" s="142"/>
      <c r="F119" s="142"/>
      <c r="G119" s="143">
        <f aca="true" t="shared" si="48" ref="G119:O119">SUM(G120,G125,G135)</f>
        <v>21736.4</v>
      </c>
      <c r="H119" s="143">
        <f t="shared" si="48"/>
        <v>13585.4</v>
      </c>
      <c r="I119" s="143">
        <f t="shared" si="48"/>
        <v>8151</v>
      </c>
      <c r="J119" s="143">
        <f t="shared" si="48"/>
        <v>10025</v>
      </c>
      <c r="K119" s="143">
        <f t="shared" si="48"/>
        <v>5075</v>
      </c>
      <c r="L119" s="143">
        <f t="shared" si="48"/>
        <v>4950</v>
      </c>
      <c r="M119" s="143">
        <f t="shared" si="48"/>
        <v>10294</v>
      </c>
      <c r="N119" s="40">
        <f t="shared" si="48"/>
        <v>5147</v>
      </c>
      <c r="O119" s="40">
        <f t="shared" si="48"/>
        <v>5147</v>
      </c>
    </row>
    <row r="120" spans="1:15" s="43" customFormat="1" ht="15.75">
      <c r="A120" s="133" t="s">
        <v>74</v>
      </c>
      <c r="B120" s="140" t="s">
        <v>270</v>
      </c>
      <c r="C120" s="141" t="s">
        <v>316</v>
      </c>
      <c r="D120" s="141" t="s">
        <v>305</v>
      </c>
      <c r="E120" s="169"/>
      <c r="F120" s="144"/>
      <c r="G120" s="143">
        <f>G121</f>
        <v>21</v>
      </c>
      <c r="H120" s="143">
        <f aca="true" t="shared" si="49" ref="H120:O123">H121</f>
        <v>0</v>
      </c>
      <c r="I120" s="143">
        <f t="shared" si="49"/>
        <v>21</v>
      </c>
      <c r="J120" s="143">
        <f>J121</f>
        <v>0</v>
      </c>
      <c r="K120" s="143">
        <f t="shared" si="49"/>
        <v>0</v>
      </c>
      <c r="L120" s="143">
        <f t="shared" si="49"/>
        <v>0</v>
      </c>
      <c r="M120" s="143">
        <f>M121</f>
        <v>0</v>
      </c>
      <c r="N120" s="40">
        <f t="shared" si="49"/>
        <v>0</v>
      </c>
      <c r="O120" s="40">
        <f t="shared" si="49"/>
        <v>0</v>
      </c>
    </row>
    <row r="121" spans="1:15" ht="110.25">
      <c r="A121" s="133" t="s">
        <v>906</v>
      </c>
      <c r="B121" s="152" t="s">
        <v>270</v>
      </c>
      <c r="C121" s="147" t="s">
        <v>316</v>
      </c>
      <c r="D121" s="147" t="s">
        <v>305</v>
      </c>
      <c r="E121" s="148" t="s">
        <v>564</v>
      </c>
      <c r="F121" s="142"/>
      <c r="G121" s="149">
        <f>G122</f>
        <v>21</v>
      </c>
      <c r="H121" s="149">
        <f t="shared" si="49"/>
        <v>0</v>
      </c>
      <c r="I121" s="149">
        <f t="shared" si="49"/>
        <v>21</v>
      </c>
      <c r="J121" s="149">
        <f>J122</f>
        <v>0</v>
      </c>
      <c r="K121" s="149">
        <f t="shared" si="49"/>
        <v>0</v>
      </c>
      <c r="L121" s="149">
        <f t="shared" si="49"/>
        <v>0</v>
      </c>
      <c r="M121" s="149">
        <f>M122</f>
        <v>0</v>
      </c>
      <c r="N121" s="41">
        <f t="shared" si="49"/>
        <v>0</v>
      </c>
      <c r="O121" s="41">
        <f t="shared" si="49"/>
        <v>0</v>
      </c>
    </row>
    <row r="122" spans="1:15" ht="126">
      <c r="A122" s="145" t="s">
        <v>905</v>
      </c>
      <c r="B122" s="152" t="s">
        <v>270</v>
      </c>
      <c r="C122" s="147" t="s">
        <v>316</v>
      </c>
      <c r="D122" s="147" t="s">
        <v>305</v>
      </c>
      <c r="E122" s="170" t="s">
        <v>565</v>
      </c>
      <c r="F122" s="142"/>
      <c r="G122" s="149">
        <f>G123</f>
        <v>21</v>
      </c>
      <c r="H122" s="149">
        <f t="shared" si="49"/>
        <v>0</v>
      </c>
      <c r="I122" s="149">
        <f t="shared" si="49"/>
        <v>21</v>
      </c>
      <c r="J122" s="149">
        <f>J123</f>
        <v>0</v>
      </c>
      <c r="K122" s="149">
        <f t="shared" si="49"/>
        <v>0</v>
      </c>
      <c r="L122" s="149"/>
      <c r="M122" s="149">
        <f>M123</f>
        <v>0</v>
      </c>
      <c r="N122" s="41">
        <f t="shared" si="49"/>
        <v>0</v>
      </c>
      <c r="O122" s="41">
        <f t="shared" si="49"/>
        <v>0</v>
      </c>
    </row>
    <row r="123" spans="1:15" ht="47.25">
      <c r="A123" s="145" t="s">
        <v>75</v>
      </c>
      <c r="B123" s="152" t="s">
        <v>270</v>
      </c>
      <c r="C123" s="147" t="s">
        <v>316</v>
      </c>
      <c r="D123" s="147" t="s">
        <v>305</v>
      </c>
      <c r="E123" s="170" t="s">
        <v>566</v>
      </c>
      <c r="F123" s="142"/>
      <c r="G123" s="149">
        <f>G124</f>
        <v>21</v>
      </c>
      <c r="H123" s="149">
        <f t="shared" si="49"/>
        <v>0</v>
      </c>
      <c r="I123" s="149">
        <f t="shared" si="49"/>
        <v>21</v>
      </c>
      <c r="J123" s="149">
        <f>J124</f>
        <v>0</v>
      </c>
      <c r="K123" s="149">
        <f t="shared" si="49"/>
        <v>0</v>
      </c>
      <c r="L123" s="149">
        <f t="shared" si="49"/>
        <v>0</v>
      </c>
      <c r="M123" s="149">
        <f>M124</f>
        <v>0</v>
      </c>
      <c r="N123" s="41">
        <f t="shared" si="49"/>
        <v>0</v>
      </c>
      <c r="O123" s="41">
        <f t="shared" si="49"/>
        <v>0</v>
      </c>
    </row>
    <row r="124" spans="1:15" ht="78.75">
      <c r="A124" s="145" t="s">
        <v>563</v>
      </c>
      <c r="B124" s="152" t="s">
        <v>270</v>
      </c>
      <c r="C124" s="147" t="s">
        <v>316</v>
      </c>
      <c r="D124" s="147" t="s">
        <v>305</v>
      </c>
      <c r="E124" s="170" t="s">
        <v>567</v>
      </c>
      <c r="F124" s="142" t="s">
        <v>275</v>
      </c>
      <c r="G124" s="149">
        <f>SUM(H124:I124)</f>
        <v>21</v>
      </c>
      <c r="H124" s="149"/>
      <c r="I124" s="149">
        <v>21</v>
      </c>
      <c r="J124" s="149">
        <f>SUM(K124:L124)</f>
        <v>0</v>
      </c>
      <c r="K124" s="149"/>
      <c r="L124" s="149"/>
      <c r="M124" s="149">
        <f>SUM(N124:O124)</f>
        <v>0</v>
      </c>
      <c r="N124" s="41"/>
      <c r="O124" s="41"/>
    </row>
    <row r="125" spans="1:15" ht="15.75">
      <c r="A125" s="133" t="s">
        <v>26</v>
      </c>
      <c r="B125" s="140" t="s">
        <v>270</v>
      </c>
      <c r="C125" s="141" t="s">
        <v>316</v>
      </c>
      <c r="D125" s="141" t="s">
        <v>317</v>
      </c>
      <c r="E125" s="144"/>
      <c r="F125" s="144"/>
      <c r="G125" s="143">
        <f>SUM(G126,G132)</f>
        <v>9980</v>
      </c>
      <c r="H125" s="143">
        <f aca="true" t="shared" si="50" ref="H125:O125">SUM(H126,H132)</f>
        <v>6795</v>
      </c>
      <c r="I125" s="143">
        <f t="shared" si="50"/>
        <v>3185</v>
      </c>
      <c r="J125" s="143">
        <f t="shared" si="50"/>
        <v>0</v>
      </c>
      <c r="K125" s="143">
        <f t="shared" si="50"/>
        <v>0</v>
      </c>
      <c r="L125" s="143">
        <f t="shared" si="50"/>
        <v>0</v>
      </c>
      <c r="M125" s="143">
        <f t="shared" si="50"/>
        <v>0</v>
      </c>
      <c r="N125" s="40">
        <f t="shared" si="50"/>
        <v>0</v>
      </c>
      <c r="O125" s="40">
        <f t="shared" si="50"/>
        <v>0</v>
      </c>
    </row>
    <row r="126" spans="1:15" ht="94.5">
      <c r="A126" s="150" t="s">
        <v>906</v>
      </c>
      <c r="B126" s="152" t="s">
        <v>270</v>
      </c>
      <c r="C126" s="147" t="s">
        <v>316</v>
      </c>
      <c r="D126" s="147" t="s">
        <v>317</v>
      </c>
      <c r="E126" s="148" t="s">
        <v>386</v>
      </c>
      <c r="F126" s="144"/>
      <c r="G126" s="149">
        <f>SUM(G127,)</f>
        <v>9684</v>
      </c>
      <c r="H126" s="149">
        <f aca="true" t="shared" si="51" ref="H126:O126">SUM(H127,)</f>
        <v>6795</v>
      </c>
      <c r="I126" s="149">
        <f t="shared" si="51"/>
        <v>2889</v>
      </c>
      <c r="J126" s="149">
        <f t="shared" si="51"/>
        <v>0</v>
      </c>
      <c r="K126" s="149">
        <f t="shared" si="51"/>
        <v>0</v>
      </c>
      <c r="L126" s="149">
        <f t="shared" si="51"/>
        <v>0</v>
      </c>
      <c r="M126" s="149">
        <f t="shared" si="51"/>
        <v>0</v>
      </c>
      <c r="N126" s="41">
        <f t="shared" si="51"/>
        <v>0</v>
      </c>
      <c r="O126" s="41">
        <f t="shared" si="51"/>
        <v>0</v>
      </c>
    </row>
    <row r="127" spans="1:15" ht="157.5">
      <c r="A127" s="157" t="s">
        <v>907</v>
      </c>
      <c r="B127" s="152" t="s">
        <v>270</v>
      </c>
      <c r="C127" s="147" t="s">
        <v>316</v>
      </c>
      <c r="D127" s="147" t="s">
        <v>317</v>
      </c>
      <c r="E127" s="148" t="s">
        <v>387</v>
      </c>
      <c r="F127" s="144"/>
      <c r="G127" s="149">
        <f aca="true" t="shared" si="52" ref="G127:O127">G128</f>
        <v>9684</v>
      </c>
      <c r="H127" s="149">
        <f t="shared" si="52"/>
        <v>6795</v>
      </c>
      <c r="I127" s="149">
        <f t="shared" si="52"/>
        <v>2889</v>
      </c>
      <c r="J127" s="149">
        <f t="shared" si="52"/>
        <v>0</v>
      </c>
      <c r="K127" s="149">
        <f t="shared" si="52"/>
        <v>0</v>
      </c>
      <c r="L127" s="149">
        <f t="shared" si="52"/>
        <v>0</v>
      </c>
      <c r="M127" s="149">
        <f t="shared" si="52"/>
        <v>0</v>
      </c>
      <c r="N127" s="41">
        <f t="shared" si="52"/>
        <v>0</v>
      </c>
      <c r="O127" s="41">
        <f t="shared" si="52"/>
        <v>0</v>
      </c>
    </row>
    <row r="128" spans="1:15" ht="63">
      <c r="A128" s="157" t="s">
        <v>13</v>
      </c>
      <c r="B128" s="152" t="s">
        <v>270</v>
      </c>
      <c r="C128" s="147" t="s">
        <v>316</v>
      </c>
      <c r="D128" s="147" t="s">
        <v>317</v>
      </c>
      <c r="E128" s="148" t="s">
        <v>388</v>
      </c>
      <c r="F128" s="144"/>
      <c r="G128" s="149">
        <f>SUM(G129:G131)</f>
        <v>9684</v>
      </c>
      <c r="H128" s="149">
        <f aca="true" t="shared" si="53" ref="H128:O128">SUM(H129:H131)</f>
        <v>6795</v>
      </c>
      <c r="I128" s="149">
        <f t="shared" si="53"/>
        <v>2889</v>
      </c>
      <c r="J128" s="149">
        <f t="shared" si="53"/>
        <v>0</v>
      </c>
      <c r="K128" s="149">
        <f t="shared" si="53"/>
        <v>0</v>
      </c>
      <c r="L128" s="149">
        <f t="shared" si="53"/>
        <v>0</v>
      </c>
      <c r="M128" s="149">
        <f t="shared" si="53"/>
        <v>0</v>
      </c>
      <c r="N128" s="41">
        <f t="shared" si="53"/>
        <v>0</v>
      </c>
      <c r="O128" s="41">
        <f t="shared" si="53"/>
        <v>0</v>
      </c>
    </row>
    <row r="129" spans="1:15" ht="94.5">
      <c r="A129" s="157" t="s">
        <v>606</v>
      </c>
      <c r="B129" s="152" t="s">
        <v>270</v>
      </c>
      <c r="C129" s="147" t="s">
        <v>316</v>
      </c>
      <c r="D129" s="147" t="s">
        <v>317</v>
      </c>
      <c r="E129" s="142" t="s">
        <v>568</v>
      </c>
      <c r="F129" s="142" t="s">
        <v>27</v>
      </c>
      <c r="G129" s="149">
        <f>SUM(H129:I129)</f>
        <v>2889</v>
      </c>
      <c r="H129" s="149" t="s">
        <v>69</v>
      </c>
      <c r="I129" s="149">
        <v>2889</v>
      </c>
      <c r="J129" s="149">
        <f>SUM(K129:L129)</f>
        <v>0</v>
      </c>
      <c r="K129" s="149"/>
      <c r="L129" s="149"/>
      <c r="M129" s="149">
        <f>SUM(N129:O129)</f>
        <v>0</v>
      </c>
      <c r="N129" s="41"/>
      <c r="O129" s="41"/>
    </row>
    <row r="130" spans="1:15" ht="78.75">
      <c r="A130" s="157" t="s">
        <v>70</v>
      </c>
      <c r="B130" s="152" t="s">
        <v>270</v>
      </c>
      <c r="C130" s="147" t="s">
        <v>316</v>
      </c>
      <c r="D130" s="147" t="s">
        <v>317</v>
      </c>
      <c r="E130" s="142" t="s">
        <v>568</v>
      </c>
      <c r="F130" s="142" t="s">
        <v>275</v>
      </c>
      <c r="G130" s="149">
        <f>SUM(H130:I130)</f>
        <v>0</v>
      </c>
      <c r="H130" s="149"/>
      <c r="I130" s="149">
        <v>0</v>
      </c>
      <c r="J130" s="149"/>
      <c r="K130" s="149"/>
      <c r="L130" s="149"/>
      <c r="M130" s="149"/>
      <c r="N130" s="41"/>
      <c r="O130" s="41"/>
    </row>
    <row r="131" spans="1:15" ht="94.5">
      <c r="A131" s="157" t="s">
        <v>569</v>
      </c>
      <c r="B131" s="152" t="s">
        <v>270</v>
      </c>
      <c r="C131" s="147" t="s">
        <v>316</v>
      </c>
      <c r="D131" s="147" t="s">
        <v>317</v>
      </c>
      <c r="E131" s="142" t="s">
        <v>540</v>
      </c>
      <c r="F131" s="142" t="s">
        <v>27</v>
      </c>
      <c r="G131" s="149">
        <f>SUM(H131:I131)</f>
        <v>6795</v>
      </c>
      <c r="H131" s="149">
        <v>6795</v>
      </c>
      <c r="I131" s="149"/>
      <c r="J131" s="149">
        <f>SUM(K131:L131)</f>
        <v>0</v>
      </c>
      <c r="K131" s="149"/>
      <c r="L131" s="149"/>
      <c r="M131" s="149">
        <f>SUM(N131:O131)</f>
        <v>0</v>
      </c>
      <c r="N131" s="41"/>
      <c r="O131" s="41"/>
    </row>
    <row r="132" spans="1:15" ht="31.5">
      <c r="A132" s="145" t="s">
        <v>42</v>
      </c>
      <c r="B132" s="152" t="s">
        <v>270</v>
      </c>
      <c r="C132" s="147" t="s">
        <v>316</v>
      </c>
      <c r="D132" s="147" t="s">
        <v>317</v>
      </c>
      <c r="E132" s="148" t="s">
        <v>791</v>
      </c>
      <c r="F132" s="142"/>
      <c r="G132" s="149">
        <f>G133</f>
        <v>296</v>
      </c>
      <c r="H132" s="149">
        <f aca="true" t="shared" si="54" ref="H132:O133">H133</f>
        <v>0</v>
      </c>
      <c r="I132" s="149">
        <f t="shared" si="54"/>
        <v>296</v>
      </c>
      <c r="J132" s="149">
        <f t="shared" si="54"/>
        <v>0</v>
      </c>
      <c r="K132" s="149">
        <f t="shared" si="54"/>
        <v>0</v>
      </c>
      <c r="L132" s="149">
        <f t="shared" si="54"/>
        <v>0</v>
      </c>
      <c r="M132" s="149">
        <f t="shared" si="54"/>
        <v>0</v>
      </c>
      <c r="N132" s="41">
        <f t="shared" si="54"/>
        <v>0</v>
      </c>
      <c r="O132" s="41">
        <f t="shared" si="54"/>
        <v>0</v>
      </c>
    </row>
    <row r="133" spans="1:15" ht="31.5">
      <c r="A133" s="145" t="s">
        <v>43</v>
      </c>
      <c r="B133" s="152" t="s">
        <v>270</v>
      </c>
      <c r="C133" s="147" t="s">
        <v>316</v>
      </c>
      <c r="D133" s="147" t="s">
        <v>317</v>
      </c>
      <c r="E133" s="148" t="s">
        <v>792</v>
      </c>
      <c r="F133" s="142"/>
      <c r="G133" s="149">
        <f>G134</f>
        <v>296</v>
      </c>
      <c r="H133" s="149">
        <f t="shared" si="54"/>
        <v>0</v>
      </c>
      <c r="I133" s="149">
        <f t="shared" si="54"/>
        <v>296</v>
      </c>
      <c r="J133" s="149">
        <f t="shared" si="54"/>
        <v>0</v>
      </c>
      <c r="K133" s="149">
        <f t="shared" si="54"/>
        <v>0</v>
      </c>
      <c r="L133" s="149">
        <f t="shared" si="54"/>
        <v>0</v>
      </c>
      <c r="M133" s="149">
        <f t="shared" si="54"/>
        <v>0</v>
      </c>
      <c r="N133" s="41">
        <f t="shared" si="54"/>
        <v>0</v>
      </c>
      <c r="O133" s="41">
        <f t="shared" si="54"/>
        <v>0</v>
      </c>
    </row>
    <row r="134" spans="1:15" ht="78.75">
      <c r="A134" s="157" t="s">
        <v>481</v>
      </c>
      <c r="B134" s="152" t="s">
        <v>270</v>
      </c>
      <c r="C134" s="147" t="s">
        <v>316</v>
      </c>
      <c r="D134" s="147" t="s">
        <v>317</v>
      </c>
      <c r="E134" s="142" t="s">
        <v>479</v>
      </c>
      <c r="F134" s="142" t="s">
        <v>275</v>
      </c>
      <c r="G134" s="149">
        <f>SUM(H134:I134)</f>
        <v>296</v>
      </c>
      <c r="H134" s="149"/>
      <c r="I134" s="149">
        <v>296</v>
      </c>
      <c r="J134" s="149">
        <f>SUM(K134:L134)</f>
        <v>0</v>
      </c>
      <c r="K134" s="149"/>
      <c r="L134" s="149"/>
      <c r="M134" s="149">
        <f>SUM(N134:O134)</f>
        <v>0</v>
      </c>
      <c r="N134" s="41"/>
      <c r="O134" s="41"/>
    </row>
    <row r="135" spans="1:15" ht="15.75">
      <c r="A135" s="133" t="s">
        <v>754</v>
      </c>
      <c r="B135" s="140" t="s">
        <v>270</v>
      </c>
      <c r="C135" s="141" t="s">
        <v>316</v>
      </c>
      <c r="D135" s="141" t="s">
        <v>113</v>
      </c>
      <c r="E135" s="142"/>
      <c r="F135" s="142"/>
      <c r="G135" s="143">
        <f>SUM(G136,G144,G150)</f>
        <v>11735.4</v>
      </c>
      <c r="H135" s="143">
        <f aca="true" t="shared" si="55" ref="H135:O135">SUM(H136,H144,H150)</f>
        <v>6790.4</v>
      </c>
      <c r="I135" s="143">
        <f t="shared" si="55"/>
        <v>4945</v>
      </c>
      <c r="J135" s="143">
        <f t="shared" si="55"/>
        <v>10025</v>
      </c>
      <c r="K135" s="143">
        <f t="shared" si="55"/>
        <v>5075</v>
      </c>
      <c r="L135" s="143">
        <f t="shared" si="55"/>
        <v>4950</v>
      </c>
      <c r="M135" s="143">
        <f>SUM(M136,M144,M150)</f>
        <v>10294</v>
      </c>
      <c r="N135" s="40">
        <f t="shared" si="55"/>
        <v>5147</v>
      </c>
      <c r="O135" s="40">
        <f t="shared" si="55"/>
        <v>5147</v>
      </c>
    </row>
    <row r="136" spans="1:15" ht="94.5">
      <c r="A136" s="150" t="s">
        <v>906</v>
      </c>
      <c r="B136" s="160">
        <v>850</v>
      </c>
      <c r="C136" s="147" t="s">
        <v>316</v>
      </c>
      <c r="D136" s="147" t="s">
        <v>113</v>
      </c>
      <c r="E136" s="171">
        <v>7</v>
      </c>
      <c r="F136" s="142"/>
      <c r="G136" s="149">
        <f>SUM(G137,)</f>
        <v>9537</v>
      </c>
      <c r="H136" s="149">
        <f>SUM(H137,)</f>
        <v>4768</v>
      </c>
      <c r="I136" s="149">
        <f>SUM(I137,)</f>
        <v>4769</v>
      </c>
      <c r="J136" s="149">
        <f aca="true" t="shared" si="56" ref="J136:O136">J137</f>
        <v>9900</v>
      </c>
      <c r="K136" s="149">
        <f t="shared" si="56"/>
        <v>4950</v>
      </c>
      <c r="L136" s="149">
        <f t="shared" si="56"/>
        <v>4950</v>
      </c>
      <c r="M136" s="149">
        <f>M137</f>
        <v>10294</v>
      </c>
      <c r="N136" s="41">
        <f t="shared" si="56"/>
        <v>5147</v>
      </c>
      <c r="O136" s="41">
        <f t="shared" si="56"/>
        <v>5147</v>
      </c>
    </row>
    <row r="137" spans="1:15" ht="157.5">
      <c r="A137" s="157" t="s">
        <v>907</v>
      </c>
      <c r="B137" s="160">
        <v>850</v>
      </c>
      <c r="C137" s="147" t="s">
        <v>316</v>
      </c>
      <c r="D137" s="147" t="s">
        <v>113</v>
      </c>
      <c r="E137" s="171" t="s">
        <v>387</v>
      </c>
      <c r="F137" s="142"/>
      <c r="G137" s="149">
        <f>SUM(G138,G141)</f>
        <v>9537</v>
      </c>
      <c r="H137" s="149">
        <f>SUM(H138,H141)</f>
        <v>4768</v>
      </c>
      <c r="I137" s="149">
        <f>SUM(I138,I141)</f>
        <v>4769</v>
      </c>
      <c r="J137" s="149">
        <f aca="true" t="shared" si="57" ref="J137:O137">SUM(J138,J141)</f>
        <v>9900</v>
      </c>
      <c r="K137" s="149">
        <f t="shared" si="57"/>
        <v>4950</v>
      </c>
      <c r="L137" s="149">
        <f t="shared" si="57"/>
        <v>4950</v>
      </c>
      <c r="M137" s="149">
        <f t="shared" si="57"/>
        <v>10294</v>
      </c>
      <c r="N137" s="41">
        <f t="shared" si="57"/>
        <v>5147</v>
      </c>
      <c r="O137" s="41">
        <f t="shared" si="57"/>
        <v>5147</v>
      </c>
    </row>
    <row r="138" spans="1:15" ht="47.25">
      <c r="A138" s="157" t="s">
        <v>839</v>
      </c>
      <c r="B138" s="160">
        <v>850</v>
      </c>
      <c r="C138" s="147" t="s">
        <v>316</v>
      </c>
      <c r="D138" s="147" t="s">
        <v>113</v>
      </c>
      <c r="E138" s="171" t="s">
        <v>840</v>
      </c>
      <c r="F138" s="142"/>
      <c r="G138" s="149">
        <f>SUM(G139:G140)</f>
        <v>0</v>
      </c>
      <c r="H138" s="149">
        <f>SUM(H139:H140)</f>
        <v>0</v>
      </c>
      <c r="I138" s="149">
        <f>SUM(I139:I140)</f>
        <v>0</v>
      </c>
      <c r="J138" s="149">
        <f>J140</f>
        <v>0</v>
      </c>
      <c r="K138" s="149"/>
      <c r="L138" s="149"/>
      <c r="M138" s="149"/>
      <c r="N138" s="41"/>
      <c r="O138" s="41"/>
    </row>
    <row r="139" spans="1:15" ht="47.25">
      <c r="A139" s="157" t="s">
        <v>841</v>
      </c>
      <c r="B139" s="160">
        <v>850</v>
      </c>
      <c r="C139" s="147" t="s">
        <v>316</v>
      </c>
      <c r="D139" s="147" t="s">
        <v>113</v>
      </c>
      <c r="E139" s="172" t="s">
        <v>842</v>
      </c>
      <c r="F139" s="142" t="s">
        <v>275</v>
      </c>
      <c r="G139" s="149">
        <f>SUM(H139:I139)</f>
        <v>0</v>
      </c>
      <c r="H139" s="149"/>
      <c r="I139" s="149"/>
      <c r="J139" s="149"/>
      <c r="K139" s="149"/>
      <c r="L139" s="149"/>
      <c r="M139" s="149"/>
      <c r="N139" s="41"/>
      <c r="O139" s="41"/>
    </row>
    <row r="140" spans="1:15" ht="78.75">
      <c r="A140" s="157" t="s">
        <v>843</v>
      </c>
      <c r="B140" s="160">
        <v>850</v>
      </c>
      <c r="C140" s="147" t="s">
        <v>316</v>
      </c>
      <c r="D140" s="147" t="s">
        <v>113</v>
      </c>
      <c r="E140" s="171" t="s">
        <v>844</v>
      </c>
      <c r="F140" s="142" t="s">
        <v>275</v>
      </c>
      <c r="G140" s="149">
        <f>SUM(H140:I140)</f>
        <v>0</v>
      </c>
      <c r="H140" s="149"/>
      <c r="I140" s="149"/>
      <c r="J140" s="149">
        <f>SUM(K140:L140)</f>
        <v>0</v>
      </c>
      <c r="K140" s="149"/>
      <c r="L140" s="149"/>
      <c r="M140" s="149"/>
      <c r="N140" s="41"/>
      <c r="O140" s="41"/>
    </row>
    <row r="141" spans="1:15" ht="47.25">
      <c r="A141" s="157" t="s">
        <v>14</v>
      </c>
      <c r="B141" s="160">
        <v>850</v>
      </c>
      <c r="C141" s="147" t="s">
        <v>316</v>
      </c>
      <c r="D141" s="147" t="s">
        <v>113</v>
      </c>
      <c r="E141" s="171" t="s">
        <v>15</v>
      </c>
      <c r="F141" s="142"/>
      <c r="G141" s="149">
        <f>SUM(G142:G143)</f>
        <v>9537</v>
      </c>
      <c r="H141" s="149">
        <f aca="true" t="shared" si="58" ref="H141:O141">SUM(H142:H143)</f>
        <v>4768</v>
      </c>
      <c r="I141" s="149">
        <f t="shared" si="58"/>
        <v>4769</v>
      </c>
      <c r="J141" s="149">
        <f t="shared" si="58"/>
        <v>9900</v>
      </c>
      <c r="K141" s="149">
        <f t="shared" si="58"/>
        <v>4950</v>
      </c>
      <c r="L141" s="149">
        <f t="shared" si="58"/>
        <v>4950</v>
      </c>
      <c r="M141" s="149">
        <f t="shared" si="58"/>
        <v>10294</v>
      </c>
      <c r="N141" s="41">
        <f t="shared" si="58"/>
        <v>5147</v>
      </c>
      <c r="O141" s="41">
        <f t="shared" si="58"/>
        <v>5147</v>
      </c>
    </row>
    <row r="142" spans="1:15" ht="78.75">
      <c r="A142" s="157" t="s">
        <v>16</v>
      </c>
      <c r="B142" s="160">
        <v>850</v>
      </c>
      <c r="C142" s="147" t="s">
        <v>316</v>
      </c>
      <c r="D142" s="147" t="s">
        <v>113</v>
      </c>
      <c r="E142" s="172" t="s">
        <v>552</v>
      </c>
      <c r="F142" s="142" t="s">
        <v>275</v>
      </c>
      <c r="G142" s="149">
        <f>SUM(H142:I142)</f>
        <v>4769</v>
      </c>
      <c r="H142" s="149"/>
      <c r="I142" s="149">
        <v>4769</v>
      </c>
      <c r="J142" s="149">
        <f>SUM(K142:L142)</f>
        <v>4950</v>
      </c>
      <c r="K142" s="149"/>
      <c r="L142" s="149">
        <v>4950</v>
      </c>
      <c r="M142" s="149">
        <f>SUM(N142:O142)</f>
        <v>5147</v>
      </c>
      <c r="N142" s="41"/>
      <c r="O142" s="41">
        <v>5147</v>
      </c>
    </row>
    <row r="143" spans="1:15" ht="94.5">
      <c r="A143" s="157" t="s">
        <v>509</v>
      </c>
      <c r="B143" s="160">
        <v>850</v>
      </c>
      <c r="C143" s="147" t="s">
        <v>316</v>
      </c>
      <c r="D143" s="147" t="s">
        <v>113</v>
      </c>
      <c r="E143" s="172" t="s">
        <v>235</v>
      </c>
      <c r="F143" s="142" t="s">
        <v>275</v>
      </c>
      <c r="G143" s="149">
        <f>SUM(H143:I143)</f>
        <v>4768</v>
      </c>
      <c r="H143" s="149">
        <v>4768</v>
      </c>
      <c r="I143" s="149"/>
      <c r="J143" s="149">
        <f>SUM(K143:L143)</f>
        <v>4950</v>
      </c>
      <c r="K143" s="149">
        <v>4950</v>
      </c>
      <c r="L143" s="149"/>
      <c r="M143" s="149">
        <f>SUM(N143:O143)</f>
        <v>5147</v>
      </c>
      <c r="N143" s="41">
        <v>5147</v>
      </c>
      <c r="O143" s="41"/>
    </row>
    <row r="144" spans="1:15" ht="53.25" customHeight="1">
      <c r="A144" s="150" t="s">
        <v>908</v>
      </c>
      <c r="B144" s="160">
        <v>850</v>
      </c>
      <c r="C144" s="147" t="s">
        <v>316</v>
      </c>
      <c r="D144" s="147" t="s">
        <v>113</v>
      </c>
      <c r="E144" s="171">
        <v>12</v>
      </c>
      <c r="F144" s="142"/>
      <c r="G144" s="149">
        <f>G145</f>
        <v>2198.4</v>
      </c>
      <c r="H144" s="149">
        <f aca="true" t="shared" si="59" ref="H144:O144">H145</f>
        <v>2022.4</v>
      </c>
      <c r="I144" s="149">
        <f t="shared" si="59"/>
        <v>176</v>
      </c>
      <c r="J144" s="149">
        <f t="shared" si="59"/>
        <v>125</v>
      </c>
      <c r="K144" s="149">
        <f t="shared" si="59"/>
        <v>125</v>
      </c>
      <c r="L144" s="149">
        <f t="shared" si="59"/>
        <v>0</v>
      </c>
      <c r="M144" s="149">
        <f t="shared" si="59"/>
        <v>0</v>
      </c>
      <c r="N144" s="41">
        <f t="shared" si="59"/>
        <v>0</v>
      </c>
      <c r="O144" s="41">
        <f t="shared" si="59"/>
        <v>0</v>
      </c>
    </row>
    <row r="145" spans="1:15" ht="78.75">
      <c r="A145" s="150" t="s">
        <v>599</v>
      </c>
      <c r="B145" s="160">
        <v>850</v>
      </c>
      <c r="C145" s="147" t="s">
        <v>316</v>
      </c>
      <c r="D145" s="147" t="s">
        <v>113</v>
      </c>
      <c r="E145" s="171" t="s">
        <v>598</v>
      </c>
      <c r="F145" s="142"/>
      <c r="G145" s="149">
        <f>SUM(G146:G147)</f>
        <v>2198.4</v>
      </c>
      <c r="H145" s="149">
        <f aca="true" t="shared" si="60" ref="H145:O145">SUM(H146:H147)</f>
        <v>2022.4</v>
      </c>
      <c r="I145" s="149">
        <f t="shared" si="60"/>
        <v>176</v>
      </c>
      <c r="J145" s="149">
        <f t="shared" si="60"/>
        <v>125</v>
      </c>
      <c r="K145" s="149">
        <f t="shared" si="60"/>
        <v>125</v>
      </c>
      <c r="L145" s="149">
        <f t="shared" si="60"/>
        <v>0</v>
      </c>
      <c r="M145" s="149">
        <f t="shared" si="60"/>
        <v>0</v>
      </c>
      <c r="N145" s="41">
        <f t="shared" si="60"/>
        <v>0</v>
      </c>
      <c r="O145" s="41">
        <f t="shared" si="60"/>
        <v>0</v>
      </c>
    </row>
    <row r="146" spans="1:15" ht="94.5">
      <c r="A146" s="150" t="s">
        <v>482</v>
      </c>
      <c r="B146" s="160">
        <v>850</v>
      </c>
      <c r="C146" s="147" t="s">
        <v>316</v>
      </c>
      <c r="D146" s="147" t="s">
        <v>113</v>
      </c>
      <c r="E146" s="172" t="s">
        <v>600</v>
      </c>
      <c r="F146" s="142" t="s">
        <v>275</v>
      </c>
      <c r="G146" s="149">
        <f>SUM(H146:I146)</f>
        <v>176</v>
      </c>
      <c r="H146" s="149"/>
      <c r="I146" s="149">
        <v>176</v>
      </c>
      <c r="J146" s="149"/>
      <c r="K146" s="149"/>
      <c r="L146" s="149"/>
      <c r="M146" s="149"/>
      <c r="N146" s="41"/>
      <c r="O146" s="41"/>
    </row>
    <row r="147" spans="1:15" ht="63">
      <c r="A147" s="150" t="s">
        <v>419</v>
      </c>
      <c r="B147" s="160">
        <v>850</v>
      </c>
      <c r="C147" s="147" t="s">
        <v>316</v>
      </c>
      <c r="D147" s="147" t="s">
        <v>113</v>
      </c>
      <c r="E147" s="171" t="s">
        <v>1007</v>
      </c>
      <c r="F147" s="142"/>
      <c r="G147" s="149">
        <f>SUM(G148:G149)</f>
        <v>2022.4</v>
      </c>
      <c r="H147" s="149">
        <f aca="true" t="shared" si="61" ref="H147:O147">SUM(H148:H149)</f>
        <v>2022.4</v>
      </c>
      <c r="I147" s="149">
        <f t="shared" si="61"/>
        <v>0</v>
      </c>
      <c r="J147" s="149">
        <f t="shared" si="61"/>
        <v>125</v>
      </c>
      <c r="K147" s="149">
        <f t="shared" si="61"/>
        <v>125</v>
      </c>
      <c r="L147" s="149">
        <f t="shared" si="61"/>
        <v>0</v>
      </c>
      <c r="M147" s="149">
        <f t="shared" si="61"/>
        <v>0</v>
      </c>
      <c r="N147" s="41">
        <f t="shared" si="61"/>
        <v>0</v>
      </c>
      <c r="O147" s="41">
        <f t="shared" si="61"/>
        <v>0</v>
      </c>
    </row>
    <row r="148" spans="1:15" ht="126">
      <c r="A148" s="173" t="s">
        <v>1008</v>
      </c>
      <c r="B148" s="160">
        <v>850</v>
      </c>
      <c r="C148" s="147" t="s">
        <v>316</v>
      </c>
      <c r="D148" s="147" t="s">
        <v>113</v>
      </c>
      <c r="E148" s="174" t="s">
        <v>815</v>
      </c>
      <c r="F148" s="142" t="s">
        <v>275</v>
      </c>
      <c r="G148" s="149">
        <f>SUM(H148:I148)</f>
        <v>2022.4</v>
      </c>
      <c r="H148" s="149">
        <v>2022.4</v>
      </c>
      <c r="I148" s="149"/>
      <c r="J148" s="149">
        <f>SUM(K148:L148)</f>
        <v>125</v>
      </c>
      <c r="K148" s="149">
        <v>125</v>
      </c>
      <c r="L148" s="149"/>
      <c r="M148" s="149">
        <f>SUM(N148:O148)</f>
        <v>0</v>
      </c>
      <c r="N148" s="41"/>
      <c r="O148" s="41"/>
    </row>
    <row r="149" spans="1:15" ht="47.25">
      <c r="A149" s="150" t="s">
        <v>601</v>
      </c>
      <c r="B149" s="160">
        <v>850</v>
      </c>
      <c r="C149" s="147" t="s">
        <v>316</v>
      </c>
      <c r="D149" s="147" t="s">
        <v>113</v>
      </c>
      <c r="E149" s="174" t="s">
        <v>600</v>
      </c>
      <c r="F149" s="142" t="s">
        <v>275</v>
      </c>
      <c r="G149" s="149">
        <f>SUM(H149:I149)</f>
        <v>0</v>
      </c>
      <c r="H149" s="149"/>
      <c r="I149" s="149"/>
      <c r="J149" s="149">
        <f>SUM(K149:L149)</f>
        <v>0</v>
      </c>
      <c r="K149" s="149"/>
      <c r="L149" s="149"/>
      <c r="M149" s="149">
        <f>SUM(N149:O149)</f>
        <v>0</v>
      </c>
      <c r="N149" s="41"/>
      <c r="O149" s="41"/>
    </row>
    <row r="150" spans="1:15" ht="31.5">
      <c r="A150" s="145" t="s">
        <v>42</v>
      </c>
      <c r="B150" s="160">
        <v>850</v>
      </c>
      <c r="C150" s="147" t="s">
        <v>316</v>
      </c>
      <c r="D150" s="147" t="s">
        <v>113</v>
      </c>
      <c r="E150" s="148" t="s">
        <v>791</v>
      </c>
      <c r="F150" s="142"/>
      <c r="G150" s="149">
        <f>G151</f>
        <v>0</v>
      </c>
      <c r="H150" s="149">
        <f aca="true" t="shared" si="62" ref="H150:O151">H151</f>
        <v>0</v>
      </c>
      <c r="I150" s="149">
        <f t="shared" si="62"/>
        <v>0</v>
      </c>
      <c r="J150" s="149">
        <f t="shared" si="62"/>
        <v>0</v>
      </c>
      <c r="K150" s="149">
        <f t="shared" si="62"/>
        <v>0</v>
      </c>
      <c r="L150" s="149">
        <f t="shared" si="62"/>
        <v>0</v>
      </c>
      <c r="M150" s="149">
        <f t="shared" si="62"/>
        <v>0</v>
      </c>
      <c r="N150" s="41">
        <f t="shared" si="62"/>
        <v>0</v>
      </c>
      <c r="O150" s="41">
        <f t="shared" si="62"/>
        <v>0</v>
      </c>
    </row>
    <row r="151" spans="1:15" ht="31.5">
      <c r="A151" s="145" t="s">
        <v>43</v>
      </c>
      <c r="B151" s="160">
        <v>850</v>
      </c>
      <c r="C151" s="147" t="s">
        <v>316</v>
      </c>
      <c r="D151" s="147" t="s">
        <v>113</v>
      </c>
      <c r="E151" s="148" t="s">
        <v>792</v>
      </c>
      <c r="F151" s="142"/>
      <c r="G151" s="149">
        <f>G152</f>
        <v>0</v>
      </c>
      <c r="H151" s="149">
        <f t="shared" si="62"/>
        <v>0</v>
      </c>
      <c r="I151" s="149">
        <f t="shared" si="62"/>
        <v>0</v>
      </c>
      <c r="J151" s="149">
        <f t="shared" si="62"/>
        <v>0</v>
      </c>
      <c r="K151" s="149">
        <f t="shared" si="62"/>
        <v>0</v>
      </c>
      <c r="L151" s="149">
        <f t="shared" si="62"/>
        <v>0</v>
      </c>
      <c r="M151" s="149">
        <f t="shared" si="62"/>
        <v>0</v>
      </c>
      <c r="N151" s="41">
        <f t="shared" si="62"/>
        <v>0</v>
      </c>
      <c r="O151" s="41">
        <f t="shared" si="62"/>
        <v>0</v>
      </c>
    </row>
    <row r="152" spans="1:15" ht="100.5" customHeight="1">
      <c r="A152" s="150" t="s">
        <v>845</v>
      </c>
      <c r="B152" s="160">
        <v>850</v>
      </c>
      <c r="C152" s="147" t="s">
        <v>316</v>
      </c>
      <c r="D152" s="147" t="s">
        <v>113</v>
      </c>
      <c r="E152" s="174" t="s">
        <v>846</v>
      </c>
      <c r="F152" s="142" t="s">
        <v>21</v>
      </c>
      <c r="G152" s="149">
        <f>SUM(H152:I152)</f>
        <v>0</v>
      </c>
      <c r="H152" s="149"/>
      <c r="I152" s="149"/>
      <c r="J152" s="149">
        <f>SUM(K152:L152)</f>
        <v>0</v>
      </c>
      <c r="K152" s="149"/>
      <c r="L152" s="149"/>
      <c r="M152" s="149">
        <f>SUM(N152:O152)</f>
        <v>0</v>
      </c>
      <c r="N152" s="41"/>
      <c r="O152" s="41"/>
    </row>
    <row r="153" spans="1:15" s="43" customFormat="1" ht="15.75">
      <c r="A153" s="175" t="s">
        <v>45</v>
      </c>
      <c r="B153" s="176">
        <v>850</v>
      </c>
      <c r="C153" s="141" t="s">
        <v>116</v>
      </c>
      <c r="D153" s="141"/>
      <c r="E153" s="177"/>
      <c r="F153" s="144"/>
      <c r="G153" s="143">
        <f>SUM(G154,G159)</f>
        <v>490</v>
      </c>
      <c r="H153" s="143">
        <f aca="true" t="shared" si="63" ref="H153:O153">SUM(H154,H159)</f>
        <v>490</v>
      </c>
      <c r="I153" s="143">
        <f t="shared" si="63"/>
        <v>0</v>
      </c>
      <c r="J153" s="143">
        <f t="shared" si="63"/>
        <v>2317</v>
      </c>
      <c r="K153" s="143">
        <f t="shared" si="63"/>
        <v>2317</v>
      </c>
      <c r="L153" s="143">
        <f t="shared" si="63"/>
        <v>0</v>
      </c>
      <c r="M153" s="143">
        <f t="shared" si="63"/>
        <v>526</v>
      </c>
      <c r="N153" s="40">
        <f t="shared" si="63"/>
        <v>526</v>
      </c>
      <c r="O153" s="40">
        <f t="shared" si="63"/>
        <v>0</v>
      </c>
    </row>
    <row r="154" spans="1:15" s="43" customFormat="1" ht="47.25">
      <c r="A154" s="175" t="s">
        <v>989</v>
      </c>
      <c r="B154" s="176">
        <v>850</v>
      </c>
      <c r="C154" s="141" t="s">
        <v>116</v>
      </c>
      <c r="D154" s="144" t="s">
        <v>113</v>
      </c>
      <c r="E154" s="177"/>
      <c r="F154" s="144"/>
      <c r="G154" s="143">
        <f>G155</f>
        <v>0</v>
      </c>
      <c r="H154" s="143">
        <f aca="true" t="shared" si="64" ref="H154:O157">H155</f>
        <v>0</v>
      </c>
      <c r="I154" s="143">
        <f t="shared" si="64"/>
        <v>0</v>
      </c>
      <c r="J154" s="143">
        <f t="shared" si="64"/>
        <v>1808</v>
      </c>
      <c r="K154" s="143">
        <f t="shared" si="64"/>
        <v>1808</v>
      </c>
      <c r="L154" s="143">
        <f t="shared" si="64"/>
        <v>0</v>
      </c>
      <c r="M154" s="143">
        <f t="shared" si="64"/>
        <v>0</v>
      </c>
      <c r="N154" s="40">
        <f t="shared" si="64"/>
        <v>0</v>
      </c>
      <c r="O154" s="40">
        <f t="shared" si="64"/>
        <v>0</v>
      </c>
    </row>
    <row r="155" spans="1:15" ht="78.75">
      <c r="A155" s="157" t="s">
        <v>899</v>
      </c>
      <c r="B155" s="160">
        <v>850</v>
      </c>
      <c r="C155" s="147" t="s">
        <v>116</v>
      </c>
      <c r="D155" s="142" t="s">
        <v>113</v>
      </c>
      <c r="E155" s="178" t="s">
        <v>986</v>
      </c>
      <c r="F155" s="142"/>
      <c r="G155" s="149">
        <f>G156</f>
        <v>0</v>
      </c>
      <c r="H155" s="149">
        <f t="shared" si="64"/>
        <v>0</v>
      </c>
      <c r="I155" s="149">
        <f t="shared" si="64"/>
        <v>0</v>
      </c>
      <c r="J155" s="149">
        <f t="shared" si="64"/>
        <v>1808</v>
      </c>
      <c r="K155" s="149">
        <f t="shared" si="64"/>
        <v>1808</v>
      </c>
      <c r="L155" s="149">
        <f t="shared" si="64"/>
        <v>0</v>
      </c>
      <c r="M155" s="149">
        <f t="shared" si="64"/>
        <v>0</v>
      </c>
      <c r="N155" s="41">
        <f t="shared" si="64"/>
        <v>0</v>
      </c>
      <c r="O155" s="41">
        <f t="shared" si="64"/>
        <v>0</v>
      </c>
    </row>
    <row r="156" spans="1:15" ht="141.75">
      <c r="A156" s="157" t="s">
        <v>990</v>
      </c>
      <c r="B156" s="160">
        <v>850</v>
      </c>
      <c r="C156" s="147" t="s">
        <v>116</v>
      </c>
      <c r="D156" s="142" t="s">
        <v>113</v>
      </c>
      <c r="E156" s="171" t="s">
        <v>991</v>
      </c>
      <c r="F156" s="142"/>
      <c r="G156" s="149">
        <f>G157</f>
        <v>0</v>
      </c>
      <c r="H156" s="149">
        <f t="shared" si="64"/>
        <v>0</v>
      </c>
      <c r="I156" s="149">
        <f t="shared" si="64"/>
        <v>0</v>
      </c>
      <c r="J156" s="149">
        <f t="shared" si="64"/>
        <v>1808</v>
      </c>
      <c r="K156" s="149">
        <f t="shared" si="64"/>
        <v>1808</v>
      </c>
      <c r="L156" s="149">
        <f t="shared" si="64"/>
        <v>0</v>
      </c>
      <c r="M156" s="149">
        <f t="shared" si="64"/>
        <v>0</v>
      </c>
      <c r="N156" s="41">
        <f t="shared" si="64"/>
        <v>0</v>
      </c>
      <c r="O156" s="41">
        <f t="shared" si="64"/>
        <v>0</v>
      </c>
    </row>
    <row r="157" spans="1:15" ht="94.5">
      <c r="A157" s="157" t="s">
        <v>992</v>
      </c>
      <c r="B157" s="160">
        <v>850</v>
      </c>
      <c r="C157" s="147" t="s">
        <v>116</v>
      </c>
      <c r="D157" s="142" t="s">
        <v>113</v>
      </c>
      <c r="E157" s="178" t="s">
        <v>987</v>
      </c>
      <c r="F157" s="142"/>
      <c r="G157" s="149">
        <f>G158</f>
        <v>0</v>
      </c>
      <c r="H157" s="149">
        <f t="shared" si="64"/>
        <v>0</v>
      </c>
      <c r="I157" s="149">
        <f t="shared" si="64"/>
        <v>0</v>
      </c>
      <c r="J157" s="149">
        <f t="shared" si="64"/>
        <v>1808</v>
      </c>
      <c r="K157" s="149">
        <f t="shared" si="64"/>
        <v>1808</v>
      </c>
      <c r="L157" s="149">
        <f t="shared" si="64"/>
        <v>0</v>
      </c>
      <c r="M157" s="149">
        <f t="shared" si="64"/>
        <v>0</v>
      </c>
      <c r="N157" s="41">
        <f t="shared" si="64"/>
        <v>0</v>
      </c>
      <c r="O157" s="41">
        <f t="shared" si="64"/>
        <v>0</v>
      </c>
    </row>
    <row r="158" spans="1:15" ht="157.5">
      <c r="A158" s="157" t="s">
        <v>993</v>
      </c>
      <c r="B158" s="160">
        <v>850</v>
      </c>
      <c r="C158" s="147" t="s">
        <v>116</v>
      </c>
      <c r="D158" s="142" t="s">
        <v>113</v>
      </c>
      <c r="E158" s="179" t="s">
        <v>988</v>
      </c>
      <c r="F158" s="142" t="s">
        <v>275</v>
      </c>
      <c r="G158" s="149">
        <f>SUM(H158:I158)</f>
        <v>0</v>
      </c>
      <c r="H158" s="149"/>
      <c r="I158" s="149"/>
      <c r="J158" s="149">
        <f>SUM(K158:L158)</f>
        <v>1808</v>
      </c>
      <c r="K158" s="149">
        <v>1808</v>
      </c>
      <c r="L158" s="149"/>
      <c r="M158" s="149">
        <f>SUM(N158:O158)</f>
        <v>0</v>
      </c>
      <c r="N158" s="41"/>
      <c r="O158" s="41"/>
    </row>
    <row r="159" spans="1:15" s="43" customFormat="1" ht="31.5">
      <c r="A159" s="175" t="s">
        <v>46</v>
      </c>
      <c r="B159" s="176">
        <v>850</v>
      </c>
      <c r="C159" s="141" t="s">
        <v>116</v>
      </c>
      <c r="D159" s="141" t="s">
        <v>316</v>
      </c>
      <c r="E159" s="177"/>
      <c r="F159" s="144"/>
      <c r="G159" s="143">
        <f>SUM(G160,G165)</f>
        <v>490</v>
      </c>
      <c r="H159" s="143">
        <f aca="true" t="shared" si="65" ref="H159:O159">SUM(H160,H165)</f>
        <v>490</v>
      </c>
      <c r="I159" s="143">
        <f t="shared" si="65"/>
        <v>0</v>
      </c>
      <c r="J159" s="143">
        <f t="shared" si="65"/>
        <v>509</v>
      </c>
      <c r="K159" s="143">
        <f t="shared" si="65"/>
        <v>509</v>
      </c>
      <c r="L159" s="143">
        <f t="shared" si="65"/>
        <v>0</v>
      </c>
      <c r="M159" s="143">
        <f t="shared" si="65"/>
        <v>526</v>
      </c>
      <c r="N159" s="40">
        <f t="shared" si="65"/>
        <v>526</v>
      </c>
      <c r="O159" s="40">
        <f t="shared" si="65"/>
        <v>0</v>
      </c>
    </row>
    <row r="160" spans="1:15" ht="78.75">
      <c r="A160" s="150" t="s">
        <v>888</v>
      </c>
      <c r="B160" s="152" t="s">
        <v>270</v>
      </c>
      <c r="C160" s="147" t="s">
        <v>116</v>
      </c>
      <c r="D160" s="147" t="s">
        <v>316</v>
      </c>
      <c r="E160" s="153" t="s">
        <v>304</v>
      </c>
      <c r="F160" s="142"/>
      <c r="G160" s="149">
        <f aca="true" t="shared" si="66" ref="G160:O161">G161</f>
        <v>490</v>
      </c>
      <c r="H160" s="149">
        <f t="shared" si="66"/>
        <v>490</v>
      </c>
      <c r="I160" s="149">
        <f t="shared" si="66"/>
        <v>0</v>
      </c>
      <c r="J160" s="149">
        <f t="shared" si="66"/>
        <v>509</v>
      </c>
      <c r="K160" s="149">
        <f t="shared" si="66"/>
        <v>509</v>
      </c>
      <c r="L160" s="149">
        <f t="shared" si="66"/>
        <v>0</v>
      </c>
      <c r="M160" s="149">
        <f t="shared" si="66"/>
        <v>526</v>
      </c>
      <c r="N160" s="41">
        <f t="shared" si="66"/>
        <v>526</v>
      </c>
      <c r="O160" s="41">
        <f t="shared" si="66"/>
        <v>0</v>
      </c>
    </row>
    <row r="161" spans="1:15" ht="141.75">
      <c r="A161" s="157" t="s">
        <v>909</v>
      </c>
      <c r="B161" s="152" t="s">
        <v>270</v>
      </c>
      <c r="C161" s="147" t="s">
        <v>116</v>
      </c>
      <c r="D161" s="147" t="s">
        <v>316</v>
      </c>
      <c r="E161" s="153" t="s">
        <v>148</v>
      </c>
      <c r="F161" s="142"/>
      <c r="G161" s="149">
        <f t="shared" si="66"/>
        <v>490</v>
      </c>
      <c r="H161" s="149">
        <f t="shared" si="66"/>
        <v>490</v>
      </c>
      <c r="I161" s="149">
        <f t="shared" si="66"/>
        <v>0</v>
      </c>
      <c r="J161" s="149">
        <f t="shared" si="66"/>
        <v>509</v>
      </c>
      <c r="K161" s="149">
        <f t="shared" si="66"/>
        <v>509</v>
      </c>
      <c r="L161" s="149">
        <f t="shared" si="66"/>
        <v>0</v>
      </c>
      <c r="M161" s="149">
        <f t="shared" si="66"/>
        <v>526</v>
      </c>
      <c r="N161" s="41">
        <f t="shared" si="66"/>
        <v>526</v>
      </c>
      <c r="O161" s="41">
        <f t="shared" si="66"/>
        <v>0</v>
      </c>
    </row>
    <row r="162" spans="1:15" ht="78.75">
      <c r="A162" s="157" t="s">
        <v>302</v>
      </c>
      <c r="B162" s="152" t="s">
        <v>270</v>
      </c>
      <c r="C162" s="147" t="s">
        <v>116</v>
      </c>
      <c r="D162" s="147" t="s">
        <v>316</v>
      </c>
      <c r="E162" s="153" t="s">
        <v>303</v>
      </c>
      <c r="F162" s="142"/>
      <c r="G162" s="149">
        <f aca="true" t="shared" si="67" ref="G162:O162">SUM(G163:G164)</f>
        <v>490</v>
      </c>
      <c r="H162" s="149">
        <f t="shared" si="67"/>
        <v>490</v>
      </c>
      <c r="I162" s="149">
        <f t="shared" si="67"/>
        <v>0</v>
      </c>
      <c r="J162" s="149">
        <f t="shared" si="67"/>
        <v>509</v>
      </c>
      <c r="K162" s="149">
        <f t="shared" si="67"/>
        <v>509</v>
      </c>
      <c r="L162" s="149">
        <f t="shared" si="67"/>
        <v>0</v>
      </c>
      <c r="M162" s="149">
        <f t="shared" si="67"/>
        <v>526</v>
      </c>
      <c r="N162" s="41">
        <f t="shared" si="67"/>
        <v>526</v>
      </c>
      <c r="O162" s="41">
        <f t="shared" si="67"/>
        <v>0</v>
      </c>
    </row>
    <row r="163" spans="1:15" ht="189">
      <c r="A163" s="154" t="s">
        <v>365</v>
      </c>
      <c r="B163" s="152" t="s">
        <v>270</v>
      </c>
      <c r="C163" s="147" t="s">
        <v>116</v>
      </c>
      <c r="D163" s="147" t="s">
        <v>316</v>
      </c>
      <c r="E163" s="155" t="s">
        <v>220</v>
      </c>
      <c r="F163" s="142" t="s">
        <v>273</v>
      </c>
      <c r="G163" s="149">
        <f>SUM(H163:I163)</f>
        <v>490</v>
      </c>
      <c r="H163" s="156">
        <v>490</v>
      </c>
      <c r="I163" s="156"/>
      <c r="J163" s="149">
        <f>SUM(K163:L163)</f>
        <v>509</v>
      </c>
      <c r="K163" s="156">
        <v>509</v>
      </c>
      <c r="L163" s="156"/>
      <c r="M163" s="149">
        <f>SUM(N163:O163)</f>
        <v>526</v>
      </c>
      <c r="N163" s="42">
        <v>526</v>
      </c>
      <c r="O163" s="42"/>
    </row>
    <row r="164" spans="1:15" ht="94.5">
      <c r="A164" s="145" t="s">
        <v>366</v>
      </c>
      <c r="B164" s="152" t="s">
        <v>270</v>
      </c>
      <c r="C164" s="147" t="s">
        <v>116</v>
      </c>
      <c r="D164" s="147" t="s">
        <v>316</v>
      </c>
      <c r="E164" s="155" t="s">
        <v>220</v>
      </c>
      <c r="F164" s="142" t="s">
        <v>275</v>
      </c>
      <c r="G164" s="149">
        <f>SUM(H164:I164)</f>
        <v>0</v>
      </c>
      <c r="H164" s="156"/>
      <c r="I164" s="156"/>
      <c r="J164" s="149">
        <f>SUM(K164:L164)</f>
        <v>0</v>
      </c>
      <c r="K164" s="156"/>
      <c r="L164" s="156"/>
      <c r="M164" s="149">
        <f>SUM(N164:O164)</f>
        <v>0</v>
      </c>
      <c r="N164" s="42"/>
      <c r="O164" s="42"/>
    </row>
    <row r="165" spans="1:15" ht="78.75">
      <c r="A165" s="157" t="s">
        <v>899</v>
      </c>
      <c r="B165" s="152" t="s">
        <v>270</v>
      </c>
      <c r="C165" s="147" t="s">
        <v>116</v>
      </c>
      <c r="D165" s="147" t="s">
        <v>316</v>
      </c>
      <c r="E165" s="153" t="s">
        <v>93</v>
      </c>
      <c r="F165" s="142"/>
      <c r="G165" s="149">
        <f>G166</f>
        <v>0</v>
      </c>
      <c r="H165" s="149">
        <f aca="true" t="shared" si="68" ref="H165:O167">H166</f>
        <v>0</v>
      </c>
      <c r="I165" s="149">
        <f t="shared" si="68"/>
        <v>0</v>
      </c>
      <c r="J165" s="149">
        <f t="shared" si="68"/>
        <v>0</v>
      </c>
      <c r="K165" s="149">
        <f t="shared" si="68"/>
        <v>0</v>
      </c>
      <c r="L165" s="149">
        <f t="shared" si="68"/>
        <v>0</v>
      </c>
      <c r="M165" s="149">
        <f t="shared" si="68"/>
        <v>0</v>
      </c>
      <c r="N165" s="41">
        <f t="shared" si="68"/>
        <v>0</v>
      </c>
      <c r="O165" s="41">
        <f t="shared" si="68"/>
        <v>0</v>
      </c>
    </row>
    <row r="166" spans="1:15" ht="124.5" customHeight="1">
      <c r="A166" s="157" t="s">
        <v>990</v>
      </c>
      <c r="B166" s="152" t="s">
        <v>270</v>
      </c>
      <c r="C166" s="147" t="s">
        <v>116</v>
      </c>
      <c r="D166" s="147" t="s">
        <v>316</v>
      </c>
      <c r="E166" s="153" t="s">
        <v>995</v>
      </c>
      <c r="F166" s="142"/>
      <c r="G166" s="149">
        <f>G167</f>
        <v>0</v>
      </c>
      <c r="H166" s="149">
        <f t="shared" si="68"/>
        <v>0</v>
      </c>
      <c r="I166" s="149">
        <f t="shared" si="68"/>
        <v>0</v>
      </c>
      <c r="J166" s="149">
        <f t="shared" si="68"/>
        <v>0</v>
      </c>
      <c r="K166" s="149">
        <f t="shared" si="68"/>
        <v>0</v>
      </c>
      <c r="L166" s="149">
        <f t="shared" si="68"/>
        <v>0</v>
      </c>
      <c r="M166" s="149">
        <f t="shared" si="68"/>
        <v>0</v>
      </c>
      <c r="N166" s="41">
        <f t="shared" si="68"/>
        <v>0</v>
      </c>
      <c r="O166" s="41">
        <f t="shared" si="68"/>
        <v>0</v>
      </c>
    </row>
    <row r="167" spans="1:15" ht="58.5" customHeight="1">
      <c r="A167" s="145" t="s">
        <v>813</v>
      </c>
      <c r="B167" s="152" t="s">
        <v>270</v>
      </c>
      <c r="C167" s="147" t="s">
        <v>116</v>
      </c>
      <c r="D167" s="147" t="s">
        <v>316</v>
      </c>
      <c r="E167" s="153" t="s">
        <v>812</v>
      </c>
      <c r="F167" s="142"/>
      <c r="G167" s="149">
        <f>G168</f>
        <v>0</v>
      </c>
      <c r="H167" s="149">
        <f t="shared" si="68"/>
        <v>0</v>
      </c>
      <c r="I167" s="149">
        <f t="shared" si="68"/>
        <v>0</v>
      </c>
      <c r="J167" s="149">
        <f t="shared" si="68"/>
        <v>0</v>
      </c>
      <c r="K167" s="149">
        <f t="shared" si="68"/>
        <v>0</v>
      </c>
      <c r="L167" s="149">
        <f t="shared" si="68"/>
        <v>0</v>
      </c>
      <c r="M167" s="149">
        <f t="shared" si="68"/>
        <v>0</v>
      </c>
      <c r="N167" s="41">
        <f t="shared" si="68"/>
        <v>0</v>
      </c>
      <c r="O167" s="41">
        <f t="shared" si="68"/>
        <v>0</v>
      </c>
    </row>
    <row r="168" spans="1:15" ht="92.25" customHeight="1">
      <c r="A168" s="180" t="s">
        <v>814</v>
      </c>
      <c r="B168" s="152" t="s">
        <v>270</v>
      </c>
      <c r="C168" s="147" t="s">
        <v>116</v>
      </c>
      <c r="D168" s="147" t="s">
        <v>316</v>
      </c>
      <c r="E168" s="153" t="s">
        <v>811</v>
      </c>
      <c r="F168" s="142" t="s">
        <v>275</v>
      </c>
      <c r="G168" s="181">
        <f>SUM(H168:I168)</f>
        <v>0</v>
      </c>
      <c r="H168" s="156"/>
      <c r="I168" s="156"/>
      <c r="J168" s="181">
        <f>SUM(K168:L168)</f>
        <v>0</v>
      </c>
      <c r="K168" s="156"/>
      <c r="L168" s="156"/>
      <c r="M168" s="181">
        <f>SUM(N168:O168)</f>
        <v>0</v>
      </c>
      <c r="N168" s="42"/>
      <c r="O168" s="42"/>
    </row>
    <row r="169" spans="1:15" ht="15.75">
      <c r="A169" s="133" t="s">
        <v>755</v>
      </c>
      <c r="B169" s="140" t="s">
        <v>270</v>
      </c>
      <c r="C169" s="141" t="s">
        <v>375</v>
      </c>
      <c r="D169" s="142"/>
      <c r="E169" s="142"/>
      <c r="F169" s="182"/>
      <c r="G169" s="183">
        <f>SUM(G170,G176,G188,G183)</f>
        <v>13824</v>
      </c>
      <c r="H169" s="183">
        <f aca="true" t="shared" si="69" ref="H169:O169">SUM(H170,H176,H188,H183)</f>
        <v>9206</v>
      </c>
      <c r="I169" s="183">
        <f t="shared" si="69"/>
        <v>4618</v>
      </c>
      <c r="J169" s="183">
        <f t="shared" si="69"/>
        <v>55076</v>
      </c>
      <c r="K169" s="183">
        <f t="shared" si="69"/>
        <v>48323</v>
      </c>
      <c r="L169" s="183">
        <f t="shared" si="69"/>
        <v>6753</v>
      </c>
      <c r="M169" s="183">
        <f t="shared" si="69"/>
        <v>2983</v>
      </c>
      <c r="N169" s="44">
        <f t="shared" si="69"/>
        <v>1391</v>
      </c>
      <c r="O169" s="44">
        <f t="shared" si="69"/>
        <v>1592</v>
      </c>
    </row>
    <row r="170" spans="1:15" s="43" customFormat="1" ht="15.75">
      <c r="A170" s="133" t="s">
        <v>192</v>
      </c>
      <c r="B170" s="140" t="s">
        <v>270</v>
      </c>
      <c r="C170" s="141" t="s">
        <v>375</v>
      </c>
      <c r="D170" s="144" t="s">
        <v>305</v>
      </c>
      <c r="E170" s="144"/>
      <c r="F170" s="184"/>
      <c r="G170" s="183">
        <f>G171</f>
        <v>10341</v>
      </c>
      <c r="H170" s="183">
        <f aca="true" t="shared" si="70" ref="H170:O172">H171</f>
        <v>9206</v>
      </c>
      <c r="I170" s="183">
        <f t="shared" si="70"/>
        <v>1135</v>
      </c>
      <c r="J170" s="183">
        <f t="shared" si="70"/>
        <v>6500</v>
      </c>
      <c r="K170" s="183">
        <f t="shared" si="70"/>
        <v>5850</v>
      </c>
      <c r="L170" s="183">
        <f t="shared" si="70"/>
        <v>650</v>
      </c>
      <c r="M170" s="183">
        <f t="shared" si="70"/>
        <v>0</v>
      </c>
      <c r="N170" s="44">
        <f t="shared" si="70"/>
        <v>0</v>
      </c>
      <c r="O170" s="44">
        <f t="shared" si="70"/>
        <v>0</v>
      </c>
    </row>
    <row r="171" spans="1:15" ht="63">
      <c r="A171" s="145" t="s">
        <v>910</v>
      </c>
      <c r="B171" s="152" t="s">
        <v>270</v>
      </c>
      <c r="C171" s="147" t="s">
        <v>375</v>
      </c>
      <c r="D171" s="142" t="s">
        <v>305</v>
      </c>
      <c r="E171" s="148" t="s">
        <v>7</v>
      </c>
      <c r="F171" s="182"/>
      <c r="G171" s="181">
        <f>G172</f>
        <v>10341</v>
      </c>
      <c r="H171" s="181">
        <f t="shared" si="70"/>
        <v>9206</v>
      </c>
      <c r="I171" s="181">
        <f t="shared" si="70"/>
        <v>1135</v>
      </c>
      <c r="J171" s="181">
        <f t="shared" si="70"/>
        <v>6500</v>
      </c>
      <c r="K171" s="181">
        <f t="shared" si="70"/>
        <v>5850</v>
      </c>
      <c r="L171" s="181">
        <f t="shared" si="70"/>
        <v>650</v>
      </c>
      <c r="M171" s="181">
        <f t="shared" si="70"/>
        <v>0</v>
      </c>
      <c r="N171" s="45">
        <f t="shared" si="70"/>
        <v>0</v>
      </c>
      <c r="O171" s="45">
        <f t="shared" si="70"/>
        <v>0</v>
      </c>
    </row>
    <row r="172" spans="1:15" ht="47.25">
      <c r="A172" s="145" t="s">
        <v>847</v>
      </c>
      <c r="B172" s="152" t="s">
        <v>270</v>
      </c>
      <c r="C172" s="147" t="s">
        <v>375</v>
      </c>
      <c r="D172" s="142" t="s">
        <v>305</v>
      </c>
      <c r="E172" s="148" t="s">
        <v>641</v>
      </c>
      <c r="F172" s="182"/>
      <c r="G172" s="181">
        <f>G173</f>
        <v>10341</v>
      </c>
      <c r="H172" s="181">
        <f t="shared" si="70"/>
        <v>9206</v>
      </c>
      <c r="I172" s="181">
        <f t="shared" si="70"/>
        <v>1135</v>
      </c>
      <c r="J172" s="181">
        <f t="shared" si="70"/>
        <v>6500</v>
      </c>
      <c r="K172" s="181">
        <f t="shared" si="70"/>
        <v>5850</v>
      </c>
      <c r="L172" s="181">
        <f t="shared" si="70"/>
        <v>650</v>
      </c>
      <c r="M172" s="181">
        <f t="shared" si="70"/>
        <v>0</v>
      </c>
      <c r="N172" s="45">
        <f t="shared" si="70"/>
        <v>0</v>
      </c>
      <c r="O172" s="45">
        <f t="shared" si="70"/>
        <v>0</v>
      </c>
    </row>
    <row r="173" spans="1:15" ht="47.25">
      <c r="A173" s="145" t="s">
        <v>847</v>
      </c>
      <c r="B173" s="152" t="s">
        <v>270</v>
      </c>
      <c r="C173" s="147" t="s">
        <v>375</v>
      </c>
      <c r="D173" s="142" t="s">
        <v>305</v>
      </c>
      <c r="E173" s="148" t="s">
        <v>848</v>
      </c>
      <c r="F173" s="182"/>
      <c r="G173" s="181">
        <f>SUM(G174:G175)</f>
        <v>10341</v>
      </c>
      <c r="H173" s="181">
        <f aca="true" t="shared" si="71" ref="H173:O173">SUM(H174:H175)</f>
        <v>9206</v>
      </c>
      <c r="I173" s="181">
        <f t="shared" si="71"/>
        <v>1135</v>
      </c>
      <c r="J173" s="181">
        <f t="shared" si="71"/>
        <v>6500</v>
      </c>
      <c r="K173" s="181">
        <f t="shared" si="71"/>
        <v>5850</v>
      </c>
      <c r="L173" s="181">
        <f t="shared" si="71"/>
        <v>650</v>
      </c>
      <c r="M173" s="181">
        <f t="shared" si="71"/>
        <v>0</v>
      </c>
      <c r="N173" s="45">
        <f t="shared" si="71"/>
        <v>0</v>
      </c>
      <c r="O173" s="45">
        <f t="shared" si="71"/>
        <v>0</v>
      </c>
    </row>
    <row r="174" spans="1:15" ht="78.75">
      <c r="A174" s="145" t="s">
        <v>301</v>
      </c>
      <c r="B174" s="152" t="s">
        <v>270</v>
      </c>
      <c r="C174" s="147" t="s">
        <v>375</v>
      </c>
      <c r="D174" s="142" t="s">
        <v>305</v>
      </c>
      <c r="E174" s="142" t="s">
        <v>849</v>
      </c>
      <c r="F174" s="182" t="s">
        <v>275</v>
      </c>
      <c r="G174" s="181">
        <f>SUM(H174:I174)</f>
        <v>1135</v>
      </c>
      <c r="H174" s="181"/>
      <c r="I174" s="181">
        <v>1135</v>
      </c>
      <c r="J174" s="181">
        <f>SUM(K174:L174)</f>
        <v>650</v>
      </c>
      <c r="K174" s="181"/>
      <c r="L174" s="181">
        <v>650</v>
      </c>
      <c r="M174" s="181">
        <f>SUM(N174:O174)</f>
        <v>0</v>
      </c>
      <c r="N174" s="45"/>
      <c r="O174" s="45"/>
    </row>
    <row r="175" spans="1:15" ht="78.75">
      <c r="A175" s="145" t="s">
        <v>554</v>
      </c>
      <c r="B175" s="152" t="s">
        <v>270</v>
      </c>
      <c r="C175" s="147" t="s">
        <v>375</v>
      </c>
      <c r="D175" s="142" t="s">
        <v>305</v>
      </c>
      <c r="E175" s="142" t="s">
        <v>850</v>
      </c>
      <c r="F175" s="182" t="s">
        <v>275</v>
      </c>
      <c r="G175" s="181">
        <f>SUM(H175:I175)</f>
        <v>9206</v>
      </c>
      <c r="H175" s="181">
        <v>9206</v>
      </c>
      <c r="I175" s="181"/>
      <c r="J175" s="181">
        <f>SUM(K175:L175)</f>
        <v>5850</v>
      </c>
      <c r="K175" s="181">
        <v>5850</v>
      </c>
      <c r="L175" s="181"/>
      <c r="M175" s="181">
        <f>SUM(N175:O175)</f>
        <v>0</v>
      </c>
      <c r="N175" s="45"/>
      <c r="O175" s="45"/>
    </row>
    <row r="176" spans="1:15" ht="15.75">
      <c r="A176" s="133" t="s">
        <v>193</v>
      </c>
      <c r="B176" s="140" t="s">
        <v>270</v>
      </c>
      <c r="C176" s="141" t="s">
        <v>375</v>
      </c>
      <c r="D176" s="144" t="s">
        <v>317</v>
      </c>
      <c r="E176" s="144"/>
      <c r="F176" s="184"/>
      <c r="G176" s="183">
        <f>G177</f>
        <v>1918</v>
      </c>
      <c r="H176" s="183">
        <f aca="true" t="shared" si="72" ref="H176:O178">H177</f>
        <v>0</v>
      </c>
      <c r="I176" s="183">
        <f t="shared" si="72"/>
        <v>1918</v>
      </c>
      <c r="J176" s="183">
        <f>J177</f>
        <v>47192</v>
      </c>
      <c r="K176" s="183">
        <f t="shared" si="72"/>
        <v>42473</v>
      </c>
      <c r="L176" s="183">
        <f t="shared" si="72"/>
        <v>4719</v>
      </c>
      <c r="M176" s="183">
        <f>M177</f>
        <v>1546</v>
      </c>
      <c r="N176" s="44">
        <f t="shared" si="72"/>
        <v>1391</v>
      </c>
      <c r="O176" s="44">
        <f t="shared" si="72"/>
        <v>155</v>
      </c>
    </row>
    <row r="177" spans="1:15" ht="63">
      <c r="A177" s="145" t="s">
        <v>910</v>
      </c>
      <c r="B177" s="152" t="s">
        <v>270</v>
      </c>
      <c r="C177" s="147" t="s">
        <v>375</v>
      </c>
      <c r="D177" s="142" t="s">
        <v>317</v>
      </c>
      <c r="E177" s="148" t="s">
        <v>7</v>
      </c>
      <c r="F177" s="182"/>
      <c r="G177" s="181">
        <f>G178</f>
        <v>1918</v>
      </c>
      <c r="H177" s="181">
        <f t="shared" si="72"/>
        <v>0</v>
      </c>
      <c r="I177" s="181">
        <f t="shared" si="72"/>
        <v>1918</v>
      </c>
      <c r="J177" s="181">
        <f>J178</f>
        <v>47192</v>
      </c>
      <c r="K177" s="181">
        <f t="shared" si="72"/>
        <v>42473</v>
      </c>
      <c r="L177" s="181">
        <f t="shared" si="72"/>
        <v>4719</v>
      </c>
      <c r="M177" s="181">
        <f>M178</f>
        <v>1546</v>
      </c>
      <c r="N177" s="45">
        <f t="shared" si="72"/>
        <v>1391</v>
      </c>
      <c r="O177" s="45">
        <f t="shared" si="72"/>
        <v>155</v>
      </c>
    </row>
    <row r="178" spans="1:15" ht="78.75">
      <c r="A178" s="145" t="s">
        <v>911</v>
      </c>
      <c r="B178" s="152" t="s">
        <v>270</v>
      </c>
      <c r="C178" s="147" t="s">
        <v>375</v>
      </c>
      <c r="D178" s="142" t="s">
        <v>317</v>
      </c>
      <c r="E178" s="148" t="s">
        <v>8</v>
      </c>
      <c r="F178" s="182"/>
      <c r="G178" s="181">
        <f>G179</f>
        <v>1918</v>
      </c>
      <c r="H178" s="181">
        <f t="shared" si="72"/>
        <v>0</v>
      </c>
      <c r="I178" s="181">
        <f t="shared" si="72"/>
        <v>1918</v>
      </c>
      <c r="J178" s="181">
        <f>J179</f>
        <v>47192</v>
      </c>
      <c r="K178" s="181">
        <f t="shared" si="72"/>
        <v>42473</v>
      </c>
      <c r="L178" s="181">
        <f t="shared" si="72"/>
        <v>4719</v>
      </c>
      <c r="M178" s="181">
        <f>M179</f>
        <v>1546</v>
      </c>
      <c r="N178" s="45">
        <f t="shared" si="72"/>
        <v>1391</v>
      </c>
      <c r="O178" s="45">
        <f t="shared" si="72"/>
        <v>155</v>
      </c>
    </row>
    <row r="179" spans="1:15" ht="47.25">
      <c r="A179" s="145" t="s">
        <v>9</v>
      </c>
      <c r="B179" s="152" t="s">
        <v>270</v>
      </c>
      <c r="C179" s="147" t="s">
        <v>375</v>
      </c>
      <c r="D179" s="142" t="s">
        <v>317</v>
      </c>
      <c r="E179" s="148" t="s">
        <v>10</v>
      </c>
      <c r="F179" s="182"/>
      <c r="G179" s="181">
        <f>SUM(G180:G182)</f>
        <v>1918</v>
      </c>
      <c r="H179" s="181">
        <f aca="true" t="shared" si="73" ref="H179:O179">SUM(H180:H182)</f>
        <v>0</v>
      </c>
      <c r="I179" s="181">
        <f t="shared" si="73"/>
        <v>1918</v>
      </c>
      <c r="J179" s="181">
        <f t="shared" si="73"/>
        <v>47192</v>
      </c>
      <c r="K179" s="181">
        <f t="shared" si="73"/>
        <v>42473</v>
      </c>
      <c r="L179" s="181">
        <f t="shared" si="73"/>
        <v>4719</v>
      </c>
      <c r="M179" s="181">
        <f t="shared" si="73"/>
        <v>1546</v>
      </c>
      <c r="N179" s="45">
        <f t="shared" si="73"/>
        <v>1391</v>
      </c>
      <c r="O179" s="45">
        <f t="shared" si="73"/>
        <v>155</v>
      </c>
    </row>
    <row r="180" spans="1:15" ht="78.75">
      <c r="A180" s="145" t="s">
        <v>301</v>
      </c>
      <c r="B180" s="152" t="s">
        <v>270</v>
      </c>
      <c r="C180" s="147" t="s">
        <v>375</v>
      </c>
      <c r="D180" s="142" t="s">
        <v>317</v>
      </c>
      <c r="E180" s="142" t="s">
        <v>623</v>
      </c>
      <c r="F180" s="182" t="s">
        <v>275</v>
      </c>
      <c r="G180" s="181">
        <f>SUM(H180:I180)</f>
        <v>1918</v>
      </c>
      <c r="H180" s="181"/>
      <c r="I180" s="181">
        <v>1918</v>
      </c>
      <c r="J180" s="181">
        <f>SUM(K180:L180)</f>
        <v>4719</v>
      </c>
      <c r="K180" s="181"/>
      <c r="L180" s="181">
        <v>4719</v>
      </c>
      <c r="M180" s="181">
        <f>SUM(N180:O180)</f>
        <v>155</v>
      </c>
      <c r="N180" s="45"/>
      <c r="O180" s="45">
        <v>155</v>
      </c>
    </row>
    <row r="181" spans="1:15" ht="94.5">
      <c r="A181" s="145" t="s">
        <v>851</v>
      </c>
      <c r="B181" s="152" t="s">
        <v>270</v>
      </c>
      <c r="C181" s="147" t="s">
        <v>375</v>
      </c>
      <c r="D181" s="142" t="s">
        <v>317</v>
      </c>
      <c r="E181" s="142" t="s">
        <v>852</v>
      </c>
      <c r="F181" s="182" t="s">
        <v>275</v>
      </c>
      <c r="G181" s="185">
        <f>SUM(H181:I181)</f>
        <v>0</v>
      </c>
      <c r="H181" s="185"/>
      <c r="I181" s="185">
        <v>0</v>
      </c>
      <c r="J181" s="185">
        <f>SUM(K181:L181)</f>
        <v>0</v>
      </c>
      <c r="K181" s="185"/>
      <c r="L181" s="185">
        <v>0</v>
      </c>
      <c r="M181" s="185">
        <f>SUM(N181:O181)</f>
        <v>0</v>
      </c>
      <c r="N181" s="46"/>
      <c r="O181" s="46">
        <v>0</v>
      </c>
    </row>
    <row r="182" spans="1:15" ht="78.75">
      <c r="A182" s="145" t="s">
        <v>554</v>
      </c>
      <c r="B182" s="152" t="s">
        <v>270</v>
      </c>
      <c r="C182" s="147" t="s">
        <v>375</v>
      </c>
      <c r="D182" s="142" t="s">
        <v>317</v>
      </c>
      <c r="E182" s="142" t="s">
        <v>542</v>
      </c>
      <c r="F182" s="182" t="s">
        <v>275</v>
      </c>
      <c r="G182" s="181">
        <f>SUM(H182:I182)</f>
        <v>0</v>
      </c>
      <c r="H182" s="181"/>
      <c r="I182" s="181"/>
      <c r="J182" s="181">
        <f>SUM(K182:L182)</f>
        <v>42473</v>
      </c>
      <c r="K182" s="181">
        <v>42473</v>
      </c>
      <c r="L182" s="181"/>
      <c r="M182" s="181">
        <f>SUM(N182:O182)</f>
        <v>1391</v>
      </c>
      <c r="N182" s="45">
        <v>1391</v>
      </c>
      <c r="O182" s="45"/>
    </row>
    <row r="183" spans="1:15" s="43" customFormat="1" ht="31.5">
      <c r="A183" s="133" t="s">
        <v>284</v>
      </c>
      <c r="B183" s="140" t="s">
        <v>270</v>
      </c>
      <c r="C183" s="141" t="s">
        <v>375</v>
      </c>
      <c r="D183" s="144" t="s">
        <v>113</v>
      </c>
      <c r="E183" s="144"/>
      <c r="F183" s="184"/>
      <c r="G183" s="183">
        <f>G184</f>
        <v>0</v>
      </c>
      <c r="H183" s="183">
        <f aca="true" t="shared" si="74" ref="H183:O186">H184</f>
        <v>0</v>
      </c>
      <c r="I183" s="183">
        <f t="shared" si="74"/>
        <v>0</v>
      </c>
      <c r="J183" s="183">
        <f t="shared" si="74"/>
        <v>0</v>
      </c>
      <c r="K183" s="183">
        <f t="shared" si="74"/>
        <v>0</v>
      </c>
      <c r="L183" s="183">
        <f t="shared" si="74"/>
        <v>0</v>
      </c>
      <c r="M183" s="183">
        <f t="shared" si="74"/>
        <v>0</v>
      </c>
      <c r="N183" s="44">
        <f t="shared" si="74"/>
        <v>0</v>
      </c>
      <c r="O183" s="44">
        <f t="shared" si="74"/>
        <v>0</v>
      </c>
    </row>
    <row r="184" spans="1:15" ht="63">
      <c r="A184" s="145" t="s">
        <v>910</v>
      </c>
      <c r="B184" s="152" t="s">
        <v>270</v>
      </c>
      <c r="C184" s="147" t="s">
        <v>375</v>
      </c>
      <c r="D184" s="142" t="s">
        <v>113</v>
      </c>
      <c r="E184" s="148" t="s">
        <v>640</v>
      </c>
      <c r="F184" s="182"/>
      <c r="G184" s="181">
        <f>G185</f>
        <v>0</v>
      </c>
      <c r="H184" s="181">
        <f t="shared" si="74"/>
        <v>0</v>
      </c>
      <c r="I184" s="181">
        <f t="shared" si="74"/>
        <v>0</v>
      </c>
      <c r="J184" s="181">
        <f t="shared" si="74"/>
        <v>0</v>
      </c>
      <c r="K184" s="181">
        <f t="shared" si="74"/>
        <v>0</v>
      </c>
      <c r="L184" s="181">
        <f t="shared" si="74"/>
        <v>0</v>
      </c>
      <c r="M184" s="181">
        <f t="shared" si="74"/>
        <v>0</v>
      </c>
      <c r="N184" s="45">
        <f t="shared" si="74"/>
        <v>0</v>
      </c>
      <c r="O184" s="45">
        <f t="shared" si="74"/>
        <v>0</v>
      </c>
    </row>
    <row r="185" spans="1:15" ht="94.5">
      <c r="A185" s="145" t="s">
        <v>940</v>
      </c>
      <c r="B185" s="152" t="s">
        <v>270</v>
      </c>
      <c r="C185" s="147" t="s">
        <v>375</v>
      </c>
      <c r="D185" s="142" t="s">
        <v>113</v>
      </c>
      <c r="E185" s="148" t="s">
        <v>746</v>
      </c>
      <c r="F185" s="182"/>
      <c r="G185" s="181">
        <f>G186</f>
        <v>0</v>
      </c>
      <c r="H185" s="181">
        <f t="shared" si="74"/>
        <v>0</v>
      </c>
      <c r="I185" s="181">
        <f t="shared" si="74"/>
        <v>0</v>
      </c>
      <c r="J185" s="181">
        <f t="shared" si="74"/>
        <v>0</v>
      </c>
      <c r="K185" s="181">
        <f t="shared" si="74"/>
        <v>0</v>
      </c>
      <c r="L185" s="181">
        <f t="shared" si="74"/>
        <v>0</v>
      </c>
      <c r="M185" s="181">
        <f t="shared" si="74"/>
        <v>0</v>
      </c>
      <c r="N185" s="45">
        <f t="shared" si="74"/>
        <v>0</v>
      </c>
      <c r="O185" s="45">
        <f t="shared" si="74"/>
        <v>0</v>
      </c>
    </row>
    <row r="186" spans="1:15" ht="47.25">
      <c r="A186" s="145" t="s">
        <v>830</v>
      </c>
      <c r="B186" s="152" t="s">
        <v>270</v>
      </c>
      <c r="C186" s="147" t="s">
        <v>375</v>
      </c>
      <c r="D186" s="142" t="s">
        <v>113</v>
      </c>
      <c r="E186" s="148" t="s">
        <v>486</v>
      </c>
      <c r="F186" s="182"/>
      <c r="G186" s="181">
        <f>G187</f>
        <v>0</v>
      </c>
      <c r="H186" s="181">
        <f t="shared" si="74"/>
        <v>0</v>
      </c>
      <c r="I186" s="181">
        <f t="shared" si="74"/>
        <v>0</v>
      </c>
      <c r="J186" s="181">
        <f t="shared" si="74"/>
        <v>0</v>
      </c>
      <c r="K186" s="181">
        <f t="shared" si="74"/>
        <v>0</v>
      </c>
      <c r="L186" s="181">
        <f t="shared" si="74"/>
        <v>0</v>
      </c>
      <c r="M186" s="181">
        <f t="shared" si="74"/>
        <v>0</v>
      </c>
      <c r="N186" s="45">
        <f t="shared" si="74"/>
        <v>0</v>
      </c>
      <c r="O186" s="45">
        <f t="shared" si="74"/>
        <v>0</v>
      </c>
    </row>
    <row r="187" spans="1:15" ht="78.75">
      <c r="A187" s="145" t="s">
        <v>301</v>
      </c>
      <c r="B187" s="152" t="s">
        <v>270</v>
      </c>
      <c r="C187" s="147" t="s">
        <v>375</v>
      </c>
      <c r="D187" s="142" t="s">
        <v>113</v>
      </c>
      <c r="E187" s="142" t="s">
        <v>485</v>
      </c>
      <c r="F187" s="182" t="s">
        <v>275</v>
      </c>
      <c r="G187" s="181">
        <f>SUM(H187:I187)</f>
        <v>0</v>
      </c>
      <c r="H187" s="181"/>
      <c r="I187" s="186"/>
      <c r="J187" s="181">
        <f>SUM(K187:L187)</f>
        <v>0</v>
      </c>
      <c r="K187" s="181"/>
      <c r="L187" s="181"/>
      <c r="M187" s="181">
        <f>SUM(N187:O187)</f>
        <v>0</v>
      </c>
      <c r="N187" s="45"/>
      <c r="O187" s="45"/>
    </row>
    <row r="188" spans="1:15" ht="15.75">
      <c r="A188" s="133" t="s">
        <v>265</v>
      </c>
      <c r="B188" s="140" t="s">
        <v>270</v>
      </c>
      <c r="C188" s="141" t="s">
        <v>375</v>
      </c>
      <c r="D188" s="141" t="s">
        <v>375</v>
      </c>
      <c r="E188" s="142"/>
      <c r="F188" s="182"/>
      <c r="G188" s="183">
        <f aca="true" t="shared" si="75" ref="G188:O188">G189</f>
        <v>1565</v>
      </c>
      <c r="H188" s="183">
        <f t="shared" si="75"/>
        <v>0</v>
      </c>
      <c r="I188" s="183">
        <f t="shared" si="75"/>
        <v>1565</v>
      </c>
      <c r="J188" s="183">
        <f t="shared" si="75"/>
        <v>1384</v>
      </c>
      <c r="K188" s="183">
        <f t="shared" si="75"/>
        <v>0</v>
      </c>
      <c r="L188" s="183">
        <f t="shared" si="75"/>
        <v>1384</v>
      </c>
      <c r="M188" s="183">
        <f t="shared" si="75"/>
        <v>1437</v>
      </c>
      <c r="N188" s="44">
        <f t="shared" si="75"/>
        <v>0</v>
      </c>
      <c r="O188" s="44">
        <f t="shared" si="75"/>
        <v>1437</v>
      </c>
    </row>
    <row r="189" spans="1:15" ht="78.75">
      <c r="A189" s="150" t="s">
        <v>912</v>
      </c>
      <c r="B189" s="152" t="s">
        <v>270</v>
      </c>
      <c r="C189" s="147" t="s">
        <v>375</v>
      </c>
      <c r="D189" s="147" t="s">
        <v>375</v>
      </c>
      <c r="E189" s="148" t="s">
        <v>17</v>
      </c>
      <c r="F189" s="182"/>
      <c r="G189" s="181">
        <f>SUM(G190,G193,G200,G204)</f>
        <v>1565</v>
      </c>
      <c r="H189" s="181">
        <f aca="true" t="shared" si="76" ref="H189:O189">SUM(H190,H193,H200,H204)</f>
        <v>0</v>
      </c>
      <c r="I189" s="181">
        <f t="shared" si="76"/>
        <v>1565</v>
      </c>
      <c r="J189" s="181">
        <f t="shared" si="76"/>
        <v>1384</v>
      </c>
      <c r="K189" s="181">
        <f t="shared" si="76"/>
        <v>0</v>
      </c>
      <c r="L189" s="181">
        <f t="shared" si="76"/>
        <v>1384</v>
      </c>
      <c r="M189" s="181">
        <f t="shared" si="76"/>
        <v>1437</v>
      </c>
      <c r="N189" s="45">
        <f t="shared" si="76"/>
        <v>0</v>
      </c>
      <c r="O189" s="45">
        <f t="shared" si="76"/>
        <v>1437</v>
      </c>
    </row>
    <row r="190" spans="1:15" ht="126">
      <c r="A190" s="150" t="s">
        <v>913</v>
      </c>
      <c r="B190" s="152" t="s">
        <v>270</v>
      </c>
      <c r="C190" s="147" t="s">
        <v>375</v>
      </c>
      <c r="D190" s="147" t="s">
        <v>375</v>
      </c>
      <c r="E190" s="148" t="s">
        <v>19</v>
      </c>
      <c r="F190" s="182"/>
      <c r="G190" s="181">
        <f aca="true" t="shared" si="77" ref="G190:O191">G191</f>
        <v>0</v>
      </c>
      <c r="H190" s="181">
        <f t="shared" si="77"/>
        <v>0</v>
      </c>
      <c r="I190" s="181">
        <f t="shared" si="77"/>
        <v>0</v>
      </c>
      <c r="J190" s="181">
        <f t="shared" si="77"/>
        <v>0</v>
      </c>
      <c r="K190" s="181">
        <f t="shared" si="77"/>
        <v>0</v>
      </c>
      <c r="L190" s="181">
        <f t="shared" si="77"/>
        <v>0</v>
      </c>
      <c r="M190" s="181">
        <f t="shared" si="77"/>
        <v>0</v>
      </c>
      <c r="N190" s="45">
        <f t="shared" si="77"/>
        <v>0</v>
      </c>
      <c r="O190" s="45">
        <f t="shared" si="77"/>
        <v>0</v>
      </c>
    </row>
    <row r="191" spans="1:15" ht="78.75">
      <c r="A191" s="150" t="s">
        <v>389</v>
      </c>
      <c r="B191" s="152" t="s">
        <v>270</v>
      </c>
      <c r="C191" s="147" t="s">
        <v>375</v>
      </c>
      <c r="D191" s="147" t="s">
        <v>375</v>
      </c>
      <c r="E191" s="148" t="s">
        <v>18</v>
      </c>
      <c r="F191" s="182"/>
      <c r="G191" s="181">
        <f t="shared" si="77"/>
        <v>0</v>
      </c>
      <c r="H191" s="181">
        <f t="shared" si="77"/>
        <v>0</v>
      </c>
      <c r="I191" s="181">
        <f t="shared" si="77"/>
        <v>0</v>
      </c>
      <c r="J191" s="181">
        <f t="shared" si="77"/>
        <v>0</v>
      </c>
      <c r="K191" s="181">
        <f t="shared" si="77"/>
        <v>0</v>
      </c>
      <c r="L191" s="181">
        <f t="shared" si="77"/>
        <v>0</v>
      </c>
      <c r="M191" s="181">
        <f t="shared" si="77"/>
        <v>0</v>
      </c>
      <c r="N191" s="45">
        <f t="shared" si="77"/>
        <v>0</v>
      </c>
      <c r="O191" s="45">
        <f t="shared" si="77"/>
        <v>0</v>
      </c>
    </row>
    <row r="192" spans="1:15" ht="110.25">
      <c r="A192" s="150" t="s">
        <v>416</v>
      </c>
      <c r="B192" s="152" t="s">
        <v>270</v>
      </c>
      <c r="C192" s="147" t="s">
        <v>375</v>
      </c>
      <c r="D192" s="147" t="s">
        <v>375</v>
      </c>
      <c r="E192" s="142" t="s">
        <v>238</v>
      </c>
      <c r="F192" s="142" t="s">
        <v>756</v>
      </c>
      <c r="G192" s="149">
        <f>SUM(H192:I192)</f>
        <v>0</v>
      </c>
      <c r="H192" s="149">
        <v>0</v>
      </c>
      <c r="I192" s="149"/>
      <c r="J192" s="149">
        <f>SUM(K192:L192)</f>
        <v>0</v>
      </c>
      <c r="K192" s="149">
        <v>0</v>
      </c>
      <c r="L192" s="149"/>
      <c r="M192" s="149">
        <f>SUM(N192:O192)</f>
        <v>0</v>
      </c>
      <c r="N192" s="41">
        <v>0</v>
      </c>
      <c r="O192" s="41"/>
    </row>
    <row r="193" spans="1:15" ht="110.25">
      <c r="A193" s="150" t="s">
        <v>914</v>
      </c>
      <c r="B193" s="152" t="s">
        <v>270</v>
      </c>
      <c r="C193" s="147" t="s">
        <v>375</v>
      </c>
      <c r="D193" s="147" t="s">
        <v>375</v>
      </c>
      <c r="E193" s="148" t="s">
        <v>343</v>
      </c>
      <c r="F193" s="142"/>
      <c r="G193" s="149">
        <f>SUM(G194,)</f>
        <v>1480</v>
      </c>
      <c r="H193" s="149">
        <f aca="true" t="shared" si="78" ref="H193:O193">SUM(H194,)</f>
        <v>0</v>
      </c>
      <c r="I193" s="149">
        <f t="shared" si="78"/>
        <v>1480</v>
      </c>
      <c r="J193" s="149">
        <f t="shared" si="78"/>
        <v>1384</v>
      </c>
      <c r="K193" s="149">
        <f t="shared" si="78"/>
        <v>0</v>
      </c>
      <c r="L193" s="149">
        <f t="shared" si="78"/>
        <v>1384</v>
      </c>
      <c r="M193" s="149">
        <f t="shared" si="78"/>
        <v>1437</v>
      </c>
      <c r="N193" s="41">
        <f t="shared" si="78"/>
        <v>0</v>
      </c>
      <c r="O193" s="41">
        <f t="shared" si="78"/>
        <v>1437</v>
      </c>
    </row>
    <row r="194" spans="1:15" ht="53.25" customHeight="1">
      <c r="A194" s="150" t="s">
        <v>346</v>
      </c>
      <c r="B194" s="152" t="s">
        <v>270</v>
      </c>
      <c r="C194" s="147" t="s">
        <v>375</v>
      </c>
      <c r="D194" s="147" t="s">
        <v>375</v>
      </c>
      <c r="E194" s="148" t="s">
        <v>344</v>
      </c>
      <c r="F194" s="142"/>
      <c r="G194" s="149">
        <f>SUM(G195:G199)</f>
        <v>1480</v>
      </c>
      <c r="H194" s="149">
        <f aca="true" t="shared" si="79" ref="H194:O194">SUM(H195:H199)</f>
        <v>0</v>
      </c>
      <c r="I194" s="149">
        <f t="shared" si="79"/>
        <v>1480</v>
      </c>
      <c r="J194" s="149">
        <f t="shared" si="79"/>
        <v>1384</v>
      </c>
      <c r="K194" s="149">
        <f t="shared" si="79"/>
        <v>0</v>
      </c>
      <c r="L194" s="149">
        <f t="shared" si="79"/>
        <v>1384</v>
      </c>
      <c r="M194" s="149">
        <f t="shared" si="79"/>
        <v>1437</v>
      </c>
      <c r="N194" s="41">
        <f t="shared" si="79"/>
        <v>0</v>
      </c>
      <c r="O194" s="41">
        <f t="shared" si="79"/>
        <v>1437</v>
      </c>
    </row>
    <row r="195" spans="1:15" ht="189">
      <c r="A195" s="150" t="s">
        <v>402</v>
      </c>
      <c r="B195" s="152" t="s">
        <v>270</v>
      </c>
      <c r="C195" s="147" t="s">
        <v>375</v>
      </c>
      <c r="D195" s="147" t="s">
        <v>375</v>
      </c>
      <c r="E195" s="142" t="s">
        <v>624</v>
      </c>
      <c r="F195" s="142" t="s">
        <v>273</v>
      </c>
      <c r="G195" s="149">
        <f>SUM(H195:I195)</f>
        <v>1329</v>
      </c>
      <c r="H195" s="149"/>
      <c r="I195" s="149">
        <v>1329</v>
      </c>
      <c r="J195" s="149">
        <f>SUM(K195:L195)</f>
        <v>1384</v>
      </c>
      <c r="K195" s="149"/>
      <c r="L195" s="149">
        <v>1384</v>
      </c>
      <c r="M195" s="149">
        <f>SUM(N195:O195)</f>
        <v>1437</v>
      </c>
      <c r="N195" s="41"/>
      <c r="O195" s="41">
        <v>1437</v>
      </c>
    </row>
    <row r="196" spans="1:15" ht="94.5">
      <c r="A196" s="150" t="s">
        <v>47</v>
      </c>
      <c r="B196" s="152" t="s">
        <v>270</v>
      </c>
      <c r="C196" s="147" t="s">
        <v>375</v>
      </c>
      <c r="D196" s="147" t="s">
        <v>375</v>
      </c>
      <c r="E196" s="142" t="s">
        <v>624</v>
      </c>
      <c r="F196" s="142" t="s">
        <v>275</v>
      </c>
      <c r="G196" s="149">
        <f>SUM(H196:I196)</f>
        <v>52</v>
      </c>
      <c r="H196" s="149"/>
      <c r="I196" s="149">
        <v>52</v>
      </c>
      <c r="J196" s="149">
        <f>SUM(K196:L196)</f>
        <v>0</v>
      </c>
      <c r="K196" s="149"/>
      <c r="L196" s="149"/>
      <c r="M196" s="149">
        <f>SUM(N196:O196)</f>
        <v>0</v>
      </c>
      <c r="N196" s="41"/>
      <c r="O196" s="41"/>
    </row>
    <row r="197" spans="1:15" ht="78.75">
      <c r="A197" s="187" t="s">
        <v>48</v>
      </c>
      <c r="B197" s="152" t="s">
        <v>270</v>
      </c>
      <c r="C197" s="147" t="s">
        <v>375</v>
      </c>
      <c r="D197" s="147" t="s">
        <v>375</v>
      </c>
      <c r="E197" s="142" t="s">
        <v>624</v>
      </c>
      <c r="F197" s="142" t="s">
        <v>744</v>
      </c>
      <c r="G197" s="149">
        <f>SUM(H197:I197)</f>
        <v>0</v>
      </c>
      <c r="H197" s="149"/>
      <c r="I197" s="149"/>
      <c r="J197" s="149">
        <f>SUM(K197:L197)</f>
        <v>0</v>
      </c>
      <c r="K197" s="149"/>
      <c r="L197" s="149"/>
      <c r="M197" s="149">
        <f>SUM(N197:O197)</f>
        <v>0</v>
      </c>
      <c r="N197" s="41"/>
      <c r="O197" s="41"/>
    </row>
    <row r="198" spans="1:15" ht="141.75">
      <c r="A198" s="150" t="s">
        <v>145</v>
      </c>
      <c r="B198" s="152" t="s">
        <v>270</v>
      </c>
      <c r="C198" s="147" t="s">
        <v>375</v>
      </c>
      <c r="D198" s="147" t="s">
        <v>375</v>
      </c>
      <c r="E198" s="148" t="s">
        <v>345</v>
      </c>
      <c r="F198" s="142" t="s">
        <v>273</v>
      </c>
      <c r="G198" s="149">
        <f>SUM(H198:I198)</f>
        <v>20</v>
      </c>
      <c r="H198" s="149"/>
      <c r="I198" s="149">
        <v>20</v>
      </c>
      <c r="J198" s="149">
        <f>SUM(K198:L198)</f>
        <v>0</v>
      </c>
      <c r="K198" s="149"/>
      <c r="L198" s="149"/>
      <c r="M198" s="149">
        <f>SUM(N198:O198)</f>
        <v>0</v>
      </c>
      <c r="N198" s="41"/>
      <c r="O198" s="41"/>
    </row>
    <row r="199" spans="1:15" ht="47.25">
      <c r="A199" s="150" t="s">
        <v>729</v>
      </c>
      <c r="B199" s="152" t="s">
        <v>270</v>
      </c>
      <c r="C199" s="147" t="s">
        <v>375</v>
      </c>
      <c r="D199" s="147" t="s">
        <v>375</v>
      </c>
      <c r="E199" s="148" t="s">
        <v>345</v>
      </c>
      <c r="F199" s="142" t="s">
        <v>275</v>
      </c>
      <c r="G199" s="149">
        <f>SUM(H199:I199)</f>
        <v>79</v>
      </c>
      <c r="H199" s="149"/>
      <c r="I199" s="149">
        <v>79</v>
      </c>
      <c r="J199" s="149">
        <f>SUM(K199:L199)</f>
        <v>0</v>
      </c>
      <c r="K199" s="149"/>
      <c r="L199" s="149"/>
      <c r="M199" s="149">
        <f>SUM(N199:O199)</f>
        <v>0</v>
      </c>
      <c r="N199" s="41"/>
      <c r="O199" s="41"/>
    </row>
    <row r="200" spans="1:15" ht="126">
      <c r="A200" s="138" t="s">
        <v>421</v>
      </c>
      <c r="B200" s="152" t="s">
        <v>270</v>
      </c>
      <c r="C200" s="147" t="s">
        <v>375</v>
      </c>
      <c r="D200" s="147" t="s">
        <v>375</v>
      </c>
      <c r="E200" s="169" t="s">
        <v>425</v>
      </c>
      <c r="F200" s="144"/>
      <c r="G200" s="143">
        <f>SUM(G201)</f>
        <v>70</v>
      </c>
      <c r="H200" s="143">
        <f aca="true" t="shared" si="80" ref="H200:O200">SUM(H201)</f>
        <v>0</v>
      </c>
      <c r="I200" s="143">
        <f t="shared" si="80"/>
        <v>70</v>
      </c>
      <c r="J200" s="143">
        <f t="shared" si="80"/>
        <v>0</v>
      </c>
      <c r="K200" s="143">
        <f t="shared" si="80"/>
        <v>0</v>
      </c>
      <c r="L200" s="143">
        <f t="shared" si="80"/>
        <v>0</v>
      </c>
      <c r="M200" s="143">
        <f t="shared" si="80"/>
        <v>0</v>
      </c>
      <c r="N200" s="40">
        <f t="shared" si="80"/>
        <v>0</v>
      </c>
      <c r="O200" s="40">
        <f t="shared" si="80"/>
        <v>0</v>
      </c>
    </row>
    <row r="201" spans="1:15" ht="47.25">
      <c r="A201" s="150" t="s">
        <v>423</v>
      </c>
      <c r="B201" s="152" t="s">
        <v>270</v>
      </c>
      <c r="C201" s="147" t="s">
        <v>375</v>
      </c>
      <c r="D201" s="147" t="s">
        <v>375</v>
      </c>
      <c r="E201" s="148" t="s">
        <v>422</v>
      </c>
      <c r="F201" s="142"/>
      <c r="G201" s="149">
        <f>SUM(G202:G203)</f>
        <v>70</v>
      </c>
      <c r="H201" s="149">
        <f aca="true" t="shared" si="81" ref="H201:O201">SUM(H202:H203)</f>
        <v>0</v>
      </c>
      <c r="I201" s="149">
        <f t="shared" si="81"/>
        <v>70</v>
      </c>
      <c r="J201" s="149">
        <f t="shared" si="81"/>
        <v>0</v>
      </c>
      <c r="K201" s="149">
        <f t="shared" si="81"/>
        <v>0</v>
      </c>
      <c r="L201" s="149">
        <f t="shared" si="81"/>
        <v>0</v>
      </c>
      <c r="M201" s="149">
        <f t="shared" si="81"/>
        <v>0</v>
      </c>
      <c r="N201" s="41">
        <f t="shared" si="81"/>
        <v>0</v>
      </c>
      <c r="O201" s="41">
        <f t="shared" si="81"/>
        <v>0</v>
      </c>
    </row>
    <row r="202" spans="1:15" ht="141.75">
      <c r="A202" s="165" t="s">
        <v>145</v>
      </c>
      <c r="B202" s="152" t="s">
        <v>270</v>
      </c>
      <c r="C202" s="147" t="s">
        <v>375</v>
      </c>
      <c r="D202" s="147" t="s">
        <v>375</v>
      </c>
      <c r="E202" s="148" t="s">
        <v>424</v>
      </c>
      <c r="F202" s="142" t="s">
        <v>273</v>
      </c>
      <c r="G202" s="149">
        <f>SUM(H202:I202)</f>
        <v>30</v>
      </c>
      <c r="H202" s="149"/>
      <c r="I202" s="149">
        <v>30</v>
      </c>
      <c r="J202" s="149"/>
      <c r="K202" s="149"/>
      <c r="L202" s="149"/>
      <c r="M202" s="149"/>
      <c r="N202" s="58"/>
      <c r="O202" s="41"/>
    </row>
    <row r="203" spans="1:15" ht="47.25">
      <c r="A203" s="165" t="s">
        <v>729</v>
      </c>
      <c r="B203" s="152" t="s">
        <v>270</v>
      </c>
      <c r="C203" s="147" t="s">
        <v>375</v>
      </c>
      <c r="D203" s="147" t="s">
        <v>375</v>
      </c>
      <c r="E203" s="148" t="s">
        <v>424</v>
      </c>
      <c r="F203" s="142" t="s">
        <v>275</v>
      </c>
      <c r="G203" s="149">
        <f>SUM(H203:I203)</f>
        <v>40</v>
      </c>
      <c r="H203" s="156"/>
      <c r="I203" s="156">
        <v>40</v>
      </c>
      <c r="J203" s="149">
        <f>SUM(K203:L203)</f>
        <v>0</v>
      </c>
      <c r="K203" s="156"/>
      <c r="L203" s="156"/>
      <c r="M203" s="149">
        <f>SUM(N203:O203)</f>
        <v>0</v>
      </c>
      <c r="N203" s="59"/>
      <c r="O203" s="42"/>
    </row>
    <row r="204" spans="1:15" ht="141.75">
      <c r="A204" s="138" t="s">
        <v>429</v>
      </c>
      <c r="B204" s="152" t="s">
        <v>270</v>
      </c>
      <c r="C204" s="147" t="s">
        <v>375</v>
      </c>
      <c r="D204" s="147" t="s">
        <v>375</v>
      </c>
      <c r="E204" s="169" t="s">
        <v>426</v>
      </c>
      <c r="F204" s="144"/>
      <c r="G204" s="143">
        <f>G205</f>
        <v>15</v>
      </c>
      <c r="H204" s="143">
        <f aca="true" t="shared" si="82" ref="H204:O204">H205</f>
        <v>0</v>
      </c>
      <c r="I204" s="143">
        <f t="shared" si="82"/>
        <v>15</v>
      </c>
      <c r="J204" s="143">
        <f t="shared" si="82"/>
        <v>0</v>
      </c>
      <c r="K204" s="143">
        <f t="shared" si="82"/>
        <v>0</v>
      </c>
      <c r="L204" s="143">
        <f t="shared" si="82"/>
        <v>0</v>
      </c>
      <c r="M204" s="143">
        <f t="shared" si="82"/>
        <v>0</v>
      </c>
      <c r="N204" s="40">
        <f t="shared" si="82"/>
        <v>0</v>
      </c>
      <c r="O204" s="40">
        <f t="shared" si="82"/>
        <v>0</v>
      </c>
    </row>
    <row r="205" spans="1:15" ht="47.25">
      <c r="A205" s="150" t="s">
        <v>430</v>
      </c>
      <c r="B205" s="152" t="s">
        <v>270</v>
      </c>
      <c r="C205" s="147" t="s">
        <v>375</v>
      </c>
      <c r="D205" s="147" t="s">
        <v>375</v>
      </c>
      <c r="E205" s="148" t="s">
        <v>427</v>
      </c>
      <c r="F205" s="142"/>
      <c r="G205" s="149">
        <f>G206</f>
        <v>15</v>
      </c>
      <c r="H205" s="149">
        <f aca="true" t="shared" si="83" ref="H205:O205">H206</f>
        <v>0</v>
      </c>
      <c r="I205" s="149">
        <f t="shared" si="83"/>
        <v>15</v>
      </c>
      <c r="J205" s="149">
        <f t="shared" si="83"/>
        <v>0</v>
      </c>
      <c r="K205" s="149">
        <f t="shared" si="83"/>
        <v>0</v>
      </c>
      <c r="L205" s="149">
        <f t="shared" si="83"/>
        <v>0</v>
      </c>
      <c r="M205" s="149">
        <f t="shared" si="83"/>
        <v>0</v>
      </c>
      <c r="N205" s="41">
        <f t="shared" si="83"/>
        <v>0</v>
      </c>
      <c r="O205" s="41">
        <f t="shared" si="83"/>
        <v>0</v>
      </c>
    </row>
    <row r="206" spans="1:15" ht="47.25">
      <c r="A206" s="165" t="s">
        <v>729</v>
      </c>
      <c r="B206" s="152" t="s">
        <v>270</v>
      </c>
      <c r="C206" s="147" t="s">
        <v>375</v>
      </c>
      <c r="D206" s="147" t="s">
        <v>375</v>
      </c>
      <c r="E206" s="148" t="s">
        <v>428</v>
      </c>
      <c r="F206" s="142" t="s">
        <v>275</v>
      </c>
      <c r="G206" s="149">
        <f>SUM(H206:I206)</f>
        <v>15</v>
      </c>
      <c r="H206" s="156"/>
      <c r="I206" s="156">
        <v>15</v>
      </c>
      <c r="J206" s="149">
        <f>SUM(K206:L206)</f>
        <v>0</v>
      </c>
      <c r="K206" s="156"/>
      <c r="L206" s="156"/>
      <c r="M206" s="149">
        <f>SUM(N206:O206)</f>
        <v>0</v>
      </c>
      <c r="N206" s="59"/>
      <c r="O206" s="42"/>
    </row>
    <row r="207" spans="1:15" s="43" customFormat="1" ht="15.75">
      <c r="A207" s="188" t="s">
        <v>198</v>
      </c>
      <c r="B207" s="140" t="s">
        <v>270</v>
      </c>
      <c r="C207" s="144" t="s">
        <v>115</v>
      </c>
      <c r="D207" s="144"/>
      <c r="E207" s="169"/>
      <c r="F207" s="144"/>
      <c r="G207" s="143">
        <f aca="true" t="shared" si="84" ref="G207:O207">SUM(G208,G215)</f>
        <v>29886</v>
      </c>
      <c r="H207" s="143">
        <f t="shared" si="84"/>
        <v>26615</v>
      </c>
      <c r="I207" s="143">
        <f t="shared" si="84"/>
        <v>3271</v>
      </c>
      <c r="J207" s="143">
        <f t="shared" si="84"/>
        <v>22882</v>
      </c>
      <c r="K207" s="143">
        <f t="shared" si="84"/>
        <v>20594</v>
      </c>
      <c r="L207" s="143">
        <f t="shared" si="84"/>
        <v>2288</v>
      </c>
      <c r="M207" s="143">
        <f t="shared" si="84"/>
        <v>38660</v>
      </c>
      <c r="N207" s="40">
        <f t="shared" si="84"/>
        <v>34794</v>
      </c>
      <c r="O207" s="40">
        <f t="shared" si="84"/>
        <v>3866</v>
      </c>
    </row>
    <row r="208" spans="1:15" s="43" customFormat="1" ht="15.75">
      <c r="A208" s="133" t="s">
        <v>199</v>
      </c>
      <c r="B208" s="140" t="s">
        <v>270</v>
      </c>
      <c r="C208" s="144" t="s">
        <v>115</v>
      </c>
      <c r="D208" s="144" t="s">
        <v>305</v>
      </c>
      <c r="E208" s="141"/>
      <c r="F208" s="144"/>
      <c r="G208" s="143">
        <f>G209</f>
        <v>517</v>
      </c>
      <c r="H208" s="143">
        <f aca="true" t="shared" si="85" ref="H208:O210">H209</f>
        <v>0</v>
      </c>
      <c r="I208" s="143">
        <f t="shared" si="85"/>
        <v>517</v>
      </c>
      <c r="J208" s="143">
        <f t="shared" si="85"/>
        <v>22882</v>
      </c>
      <c r="K208" s="143">
        <f t="shared" si="85"/>
        <v>20594</v>
      </c>
      <c r="L208" s="143">
        <f t="shared" si="85"/>
        <v>2288</v>
      </c>
      <c r="M208" s="143">
        <f t="shared" si="85"/>
        <v>38660</v>
      </c>
      <c r="N208" s="40">
        <f t="shared" si="85"/>
        <v>34794</v>
      </c>
      <c r="O208" s="40">
        <f t="shared" si="85"/>
        <v>3866</v>
      </c>
    </row>
    <row r="209" spans="1:15" ht="63">
      <c r="A209" s="150" t="s">
        <v>915</v>
      </c>
      <c r="B209" s="152" t="s">
        <v>270</v>
      </c>
      <c r="C209" s="142" t="s">
        <v>115</v>
      </c>
      <c r="D209" s="142" t="s">
        <v>305</v>
      </c>
      <c r="E209" s="148" t="s">
        <v>556</v>
      </c>
      <c r="F209" s="142"/>
      <c r="G209" s="149">
        <f>G210</f>
        <v>517</v>
      </c>
      <c r="H209" s="149">
        <f t="shared" si="85"/>
        <v>0</v>
      </c>
      <c r="I209" s="149">
        <f t="shared" si="85"/>
        <v>517</v>
      </c>
      <c r="J209" s="149">
        <f t="shared" si="85"/>
        <v>22882</v>
      </c>
      <c r="K209" s="149">
        <f t="shared" si="85"/>
        <v>20594</v>
      </c>
      <c r="L209" s="149">
        <f t="shared" si="85"/>
        <v>2288</v>
      </c>
      <c r="M209" s="149">
        <f t="shared" si="85"/>
        <v>38660</v>
      </c>
      <c r="N209" s="41">
        <f t="shared" si="85"/>
        <v>34794</v>
      </c>
      <c r="O209" s="41">
        <f t="shared" si="85"/>
        <v>3866</v>
      </c>
    </row>
    <row r="210" spans="1:15" ht="110.25">
      <c r="A210" s="150" t="s">
        <v>916</v>
      </c>
      <c r="B210" s="152" t="s">
        <v>270</v>
      </c>
      <c r="C210" s="142" t="s">
        <v>115</v>
      </c>
      <c r="D210" s="142" t="s">
        <v>305</v>
      </c>
      <c r="E210" s="148" t="s">
        <v>347</v>
      </c>
      <c r="F210" s="142"/>
      <c r="G210" s="149">
        <f>G211</f>
        <v>517</v>
      </c>
      <c r="H210" s="149">
        <f t="shared" si="85"/>
        <v>0</v>
      </c>
      <c r="I210" s="149">
        <f t="shared" si="85"/>
        <v>517</v>
      </c>
      <c r="J210" s="149">
        <f t="shared" si="85"/>
        <v>22882</v>
      </c>
      <c r="K210" s="149">
        <f t="shared" si="85"/>
        <v>20594</v>
      </c>
      <c r="L210" s="149">
        <f t="shared" si="85"/>
        <v>2288</v>
      </c>
      <c r="M210" s="149">
        <f t="shared" si="85"/>
        <v>38660</v>
      </c>
      <c r="N210" s="41">
        <f t="shared" si="85"/>
        <v>34794</v>
      </c>
      <c r="O210" s="41">
        <f t="shared" si="85"/>
        <v>3866</v>
      </c>
    </row>
    <row r="211" spans="1:15" ht="31.5">
      <c r="A211" s="150" t="s">
        <v>298</v>
      </c>
      <c r="B211" s="152" t="s">
        <v>270</v>
      </c>
      <c r="C211" s="142" t="s">
        <v>115</v>
      </c>
      <c r="D211" s="142" t="s">
        <v>305</v>
      </c>
      <c r="E211" s="148" t="s">
        <v>853</v>
      </c>
      <c r="F211" s="142"/>
      <c r="G211" s="149">
        <f>SUM(G212:G214)</f>
        <v>517</v>
      </c>
      <c r="H211" s="149">
        <f aca="true" t="shared" si="86" ref="H211:O211">SUM(H212:H214)</f>
        <v>0</v>
      </c>
      <c r="I211" s="149">
        <f t="shared" si="86"/>
        <v>517</v>
      </c>
      <c r="J211" s="149">
        <f t="shared" si="86"/>
        <v>22882</v>
      </c>
      <c r="K211" s="149">
        <f t="shared" si="86"/>
        <v>20594</v>
      </c>
      <c r="L211" s="149">
        <f t="shared" si="86"/>
        <v>2288</v>
      </c>
      <c r="M211" s="149">
        <f t="shared" si="86"/>
        <v>38660</v>
      </c>
      <c r="N211" s="41">
        <f t="shared" si="86"/>
        <v>34794</v>
      </c>
      <c r="O211" s="41">
        <f t="shared" si="86"/>
        <v>3866</v>
      </c>
    </row>
    <row r="212" spans="1:15" ht="78.75">
      <c r="A212" s="150" t="s">
        <v>301</v>
      </c>
      <c r="B212" s="152" t="s">
        <v>270</v>
      </c>
      <c r="C212" s="142" t="s">
        <v>115</v>
      </c>
      <c r="D212" s="142" t="s">
        <v>305</v>
      </c>
      <c r="E212" s="147" t="s">
        <v>854</v>
      </c>
      <c r="F212" s="142" t="s">
        <v>275</v>
      </c>
      <c r="G212" s="149">
        <f>SUM(H212:I212)</f>
        <v>490</v>
      </c>
      <c r="H212" s="149"/>
      <c r="I212" s="149">
        <v>490</v>
      </c>
      <c r="J212" s="149">
        <f>SUM(K212:L212)</f>
        <v>2288</v>
      </c>
      <c r="K212" s="149"/>
      <c r="L212" s="149">
        <v>2288</v>
      </c>
      <c r="M212" s="149">
        <f>SUM(N212:O212)</f>
        <v>3866</v>
      </c>
      <c r="N212" s="41"/>
      <c r="O212" s="41">
        <v>3866</v>
      </c>
    </row>
    <row r="213" spans="1:15" ht="47.25">
      <c r="A213" s="150" t="s">
        <v>831</v>
      </c>
      <c r="B213" s="152" t="s">
        <v>270</v>
      </c>
      <c r="C213" s="142" t="s">
        <v>115</v>
      </c>
      <c r="D213" s="142" t="s">
        <v>305</v>
      </c>
      <c r="E213" s="147" t="s">
        <v>854</v>
      </c>
      <c r="F213" s="142" t="s">
        <v>744</v>
      </c>
      <c r="G213" s="149">
        <f>SUM(H213:I213)</f>
        <v>27</v>
      </c>
      <c r="H213" s="149"/>
      <c r="I213" s="149">
        <v>27</v>
      </c>
      <c r="J213" s="149"/>
      <c r="K213" s="149"/>
      <c r="L213" s="149"/>
      <c r="M213" s="149"/>
      <c r="N213" s="41"/>
      <c r="O213" s="41"/>
    </row>
    <row r="214" spans="1:15" ht="94.5">
      <c r="A214" s="150" t="s">
        <v>855</v>
      </c>
      <c r="B214" s="152" t="s">
        <v>270</v>
      </c>
      <c r="C214" s="142" t="s">
        <v>115</v>
      </c>
      <c r="D214" s="142" t="s">
        <v>305</v>
      </c>
      <c r="E214" s="147" t="s">
        <v>856</v>
      </c>
      <c r="F214" s="142" t="s">
        <v>275</v>
      </c>
      <c r="G214" s="149">
        <f>SUM(H214:I214)</f>
        <v>0</v>
      </c>
      <c r="H214" s="149"/>
      <c r="I214" s="149"/>
      <c r="J214" s="149">
        <f>SUM(K214:L214)</f>
        <v>20594</v>
      </c>
      <c r="K214" s="149">
        <v>20594</v>
      </c>
      <c r="L214" s="149"/>
      <c r="M214" s="149">
        <f>SUM(N214:O214)</f>
        <v>34794</v>
      </c>
      <c r="N214" s="41">
        <v>34794</v>
      </c>
      <c r="O214" s="41"/>
    </row>
    <row r="215" spans="1:15" s="43" customFormat="1" ht="31.5">
      <c r="A215" s="133" t="s">
        <v>200</v>
      </c>
      <c r="B215" s="140" t="s">
        <v>270</v>
      </c>
      <c r="C215" s="144" t="s">
        <v>115</v>
      </c>
      <c r="D215" s="144" t="s">
        <v>306</v>
      </c>
      <c r="E215" s="141"/>
      <c r="F215" s="144"/>
      <c r="G215" s="143">
        <f>G216</f>
        <v>29369</v>
      </c>
      <c r="H215" s="143">
        <f aca="true" t="shared" si="87" ref="H215:O216">H216</f>
        <v>26615</v>
      </c>
      <c r="I215" s="143">
        <f t="shared" si="87"/>
        <v>2754</v>
      </c>
      <c r="J215" s="143">
        <f t="shared" si="87"/>
        <v>0</v>
      </c>
      <c r="K215" s="143">
        <f t="shared" si="87"/>
        <v>0</v>
      </c>
      <c r="L215" s="143">
        <f t="shared" si="87"/>
        <v>0</v>
      </c>
      <c r="M215" s="143">
        <f t="shared" si="87"/>
        <v>0</v>
      </c>
      <c r="N215" s="40">
        <f t="shared" si="87"/>
        <v>0</v>
      </c>
      <c r="O215" s="40">
        <f t="shared" si="87"/>
        <v>0</v>
      </c>
    </row>
    <row r="216" spans="1:15" ht="63">
      <c r="A216" s="150" t="s">
        <v>915</v>
      </c>
      <c r="B216" s="152" t="s">
        <v>270</v>
      </c>
      <c r="C216" s="142" t="s">
        <v>115</v>
      </c>
      <c r="D216" s="142" t="s">
        <v>306</v>
      </c>
      <c r="E216" s="148" t="s">
        <v>556</v>
      </c>
      <c r="F216" s="142"/>
      <c r="G216" s="149">
        <f>G217</f>
        <v>29369</v>
      </c>
      <c r="H216" s="149">
        <f t="shared" si="87"/>
        <v>26615</v>
      </c>
      <c r="I216" s="149">
        <f t="shared" si="87"/>
        <v>2754</v>
      </c>
      <c r="J216" s="149">
        <f t="shared" si="87"/>
        <v>0</v>
      </c>
      <c r="K216" s="149">
        <f t="shared" si="87"/>
        <v>0</v>
      </c>
      <c r="L216" s="149">
        <f t="shared" si="87"/>
        <v>0</v>
      </c>
      <c r="M216" s="149">
        <f t="shared" si="87"/>
        <v>0</v>
      </c>
      <c r="N216" s="41">
        <f t="shared" si="87"/>
        <v>0</v>
      </c>
      <c r="O216" s="41">
        <f t="shared" si="87"/>
        <v>0</v>
      </c>
    </row>
    <row r="217" spans="1:15" ht="141.75">
      <c r="A217" s="150" t="s">
        <v>459</v>
      </c>
      <c r="B217" s="152" t="s">
        <v>270</v>
      </c>
      <c r="C217" s="142" t="s">
        <v>115</v>
      </c>
      <c r="D217" s="142" t="s">
        <v>306</v>
      </c>
      <c r="E217" s="148" t="s">
        <v>452</v>
      </c>
      <c r="F217" s="142"/>
      <c r="G217" s="149">
        <f>G218</f>
        <v>29369</v>
      </c>
      <c r="H217" s="149">
        <f aca="true" t="shared" si="88" ref="H217:O217">H218</f>
        <v>26615</v>
      </c>
      <c r="I217" s="149">
        <f t="shared" si="88"/>
        <v>2754</v>
      </c>
      <c r="J217" s="149">
        <f t="shared" si="88"/>
        <v>0</v>
      </c>
      <c r="K217" s="149">
        <f t="shared" si="88"/>
        <v>0</v>
      </c>
      <c r="L217" s="149">
        <f t="shared" si="88"/>
        <v>0</v>
      </c>
      <c r="M217" s="149">
        <f t="shared" si="88"/>
        <v>0</v>
      </c>
      <c r="N217" s="41">
        <f t="shared" si="88"/>
        <v>0</v>
      </c>
      <c r="O217" s="41">
        <f t="shared" si="88"/>
        <v>0</v>
      </c>
    </row>
    <row r="218" spans="1:15" ht="47.25">
      <c r="A218" s="150" t="s">
        <v>458</v>
      </c>
      <c r="B218" s="152" t="s">
        <v>270</v>
      </c>
      <c r="C218" s="142" t="s">
        <v>115</v>
      </c>
      <c r="D218" s="142" t="s">
        <v>306</v>
      </c>
      <c r="E218" s="148" t="s">
        <v>453</v>
      </c>
      <c r="F218" s="142"/>
      <c r="G218" s="149">
        <f>SUM(G219:G220)</f>
        <v>29369</v>
      </c>
      <c r="H218" s="149">
        <f aca="true" t="shared" si="89" ref="H218:O218">SUM(H219:H220)</f>
        <v>26615</v>
      </c>
      <c r="I218" s="149">
        <f t="shared" si="89"/>
        <v>2754</v>
      </c>
      <c r="J218" s="149">
        <f t="shared" si="89"/>
        <v>0</v>
      </c>
      <c r="K218" s="149">
        <f t="shared" si="89"/>
        <v>0</v>
      </c>
      <c r="L218" s="149">
        <f t="shared" si="89"/>
        <v>0</v>
      </c>
      <c r="M218" s="149">
        <f t="shared" si="89"/>
        <v>0</v>
      </c>
      <c r="N218" s="41">
        <f t="shared" si="89"/>
        <v>0</v>
      </c>
      <c r="O218" s="41">
        <f t="shared" si="89"/>
        <v>0</v>
      </c>
    </row>
    <row r="219" spans="1:15" ht="78.75">
      <c r="A219" s="150" t="s">
        <v>456</v>
      </c>
      <c r="B219" s="152" t="s">
        <v>270</v>
      </c>
      <c r="C219" s="142" t="s">
        <v>115</v>
      </c>
      <c r="D219" s="142" t="s">
        <v>306</v>
      </c>
      <c r="E219" s="147" t="s">
        <v>455</v>
      </c>
      <c r="F219" s="142" t="s">
        <v>275</v>
      </c>
      <c r="G219" s="149">
        <f>SUM(H219:I219)</f>
        <v>2754</v>
      </c>
      <c r="H219" s="149"/>
      <c r="I219" s="149">
        <v>2754</v>
      </c>
      <c r="J219" s="149">
        <f>SUM(K219:L219)</f>
        <v>0</v>
      </c>
      <c r="K219" s="149"/>
      <c r="L219" s="149"/>
      <c r="M219" s="149">
        <f>SUM(N219:O219)</f>
        <v>0</v>
      </c>
      <c r="N219" s="41"/>
      <c r="O219" s="41"/>
    </row>
    <row r="220" spans="1:15" ht="110.25">
      <c r="A220" s="150" t="s">
        <v>457</v>
      </c>
      <c r="B220" s="152" t="s">
        <v>270</v>
      </c>
      <c r="C220" s="142" t="s">
        <v>115</v>
      </c>
      <c r="D220" s="142" t="s">
        <v>306</v>
      </c>
      <c r="E220" s="147" t="s">
        <v>454</v>
      </c>
      <c r="F220" s="142" t="s">
        <v>275</v>
      </c>
      <c r="G220" s="149">
        <f>SUM(H220:I220)</f>
        <v>26615</v>
      </c>
      <c r="H220" s="149">
        <v>26615</v>
      </c>
      <c r="I220" s="149"/>
      <c r="J220" s="149">
        <f>SUM(K220:L220)</f>
        <v>0</v>
      </c>
      <c r="K220" s="149"/>
      <c r="L220" s="149"/>
      <c r="M220" s="149">
        <f>SUM(N220:O220)</f>
        <v>0</v>
      </c>
      <c r="N220" s="41"/>
      <c r="O220" s="41"/>
    </row>
    <row r="221" spans="1:15" ht="15.75">
      <c r="A221" s="133" t="s">
        <v>757</v>
      </c>
      <c r="B221" s="140" t="s">
        <v>270</v>
      </c>
      <c r="C221" s="144">
        <v>10</v>
      </c>
      <c r="D221" s="142"/>
      <c r="E221" s="142"/>
      <c r="F221" s="142"/>
      <c r="G221" s="143">
        <f aca="true" t="shared" si="90" ref="G221:O221">SUM(G222,G235)</f>
        <v>6782.8</v>
      </c>
      <c r="H221" s="143">
        <f t="shared" si="90"/>
        <v>6165.8</v>
      </c>
      <c r="I221" s="143">
        <f t="shared" si="90"/>
        <v>617</v>
      </c>
      <c r="J221" s="143">
        <f t="shared" si="90"/>
        <v>5436</v>
      </c>
      <c r="K221" s="143">
        <f t="shared" si="90"/>
        <v>5372</v>
      </c>
      <c r="L221" s="143">
        <f t="shared" si="90"/>
        <v>64</v>
      </c>
      <c r="M221" s="143">
        <f t="shared" si="90"/>
        <v>5372</v>
      </c>
      <c r="N221" s="40">
        <f t="shared" si="90"/>
        <v>5372</v>
      </c>
      <c r="O221" s="40">
        <f t="shared" si="90"/>
        <v>0</v>
      </c>
    </row>
    <row r="222" spans="1:15" ht="31.5">
      <c r="A222" s="133" t="s">
        <v>758</v>
      </c>
      <c r="B222" s="140" t="s">
        <v>270</v>
      </c>
      <c r="C222" s="144">
        <v>10</v>
      </c>
      <c r="D222" s="141" t="s">
        <v>113</v>
      </c>
      <c r="E222" s="142"/>
      <c r="F222" s="142"/>
      <c r="G222" s="143">
        <f>SUM(G223,G228,)</f>
        <v>2802.8</v>
      </c>
      <c r="H222" s="143">
        <f aca="true" t="shared" si="91" ref="H222:O222">SUM(H223,H228,)</f>
        <v>2185.8</v>
      </c>
      <c r="I222" s="143">
        <f t="shared" si="91"/>
        <v>617</v>
      </c>
      <c r="J222" s="143">
        <f t="shared" si="91"/>
        <v>129</v>
      </c>
      <c r="K222" s="143">
        <f t="shared" si="91"/>
        <v>65</v>
      </c>
      <c r="L222" s="143">
        <f t="shared" si="91"/>
        <v>64</v>
      </c>
      <c r="M222" s="143">
        <f t="shared" si="91"/>
        <v>65</v>
      </c>
      <c r="N222" s="40">
        <f t="shared" si="91"/>
        <v>65</v>
      </c>
      <c r="O222" s="40">
        <f t="shared" si="91"/>
        <v>0</v>
      </c>
    </row>
    <row r="223" spans="1:15" ht="63">
      <c r="A223" s="150" t="s">
        <v>894</v>
      </c>
      <c r="B223" s="152" t="s">
        <v>270</v>
      </c>
      <c r="C223" s="142">
        <v>10</v>
      </c>
      <c r="D223" s="147" t="s">
        <v>113</v>
      </c>
      <c r="E223" s="153" t="s">
        <v>529</v>
      </c>
      <c r="F223" s="142"/>
      <c r="G223" s="149">
        <f aca="true" t="shared" si="92" ref="G223:O224">G224</f>
        <v>32</v>
      </c>
      <c r="H223" s="149">
        <f t="shared" si="92"/>
        <v>10</v>
      </c>
      <c r="I223" s="149">
        <f t="shared" si="92"/>
        <v>22</v>
      </c>
      <c r="J223" s="149">
        <f t="shared" si="92"/>
        <v>32</v>
      </c>
      <c r="K223" s="149">
        <f t="shared" si="92"/>
        <v>10</v>
      </c>
      <c r="L223" s="149">
        <f t="shared" si="92"/>
        <v>22</v>
      </c>
      <c r="M223" s="149">
        <f t="shared" si="92"/>
        <v>10</v>
      </c>
      <c r="N223" s="41">
        <f t="shared" si="92"/>
        <v>10</v>
      </c>
      <c r="O223" s="41">
        <f t="shared" si="92"/>
        <v>0</v>
      </c>
    </row>
    <row r="224" spans="1:15" ht="110.25">
      <c r="A224" s="150" t="s">
        <v>917</v>
      </c>
      <c r="B224" s="152" t="s">
        <v>270</v>
      </c>
      <c r="C224" s="142">
        <v>10</v>
      </c>
      <c r="D224" s="147" t="s">
        <v>113</v>
      </c>
      <c r="E224" s="153" t="s">
        <v>390</v>
      </c>
      <c r="F224" s="142"/>
      <c r="G224" s="149">
        <f t="shared" si="92"/>
        <v>32</v>
      </c>
      <c r="H224" s="149">
        <f t="shared" si="92"/>
        <v>10</v>
      </c>
      <c r="I224" s="149">
        <f t="shared" si="92"/>
        <v>22</v>
      </c>
      <c r="J224" s="149">
        <f t="shared" si="92"/>
        <v>32</v>
      </c>
      <c r="K224" s="149">
        <f t="shared" si="92"/>
        <v>10</v>
      </c>
      <c r="L224" s="149">
        <f t="shared" si="92"/>
        <v>22</v>
      </c>
      <c r="M224" s="149">
        <f t="shared" si="92"/>
        <v>10</v>
      </c>
      <c r="N224" s="41">
        <f t="shared" si="92"/>
        <v>10</v>
      </c>
      <c r="O224" s="41">
        <f t="shared" si="92"/>
        <v>0</v>
      </c>
    </row>
    <row r="225" spans="1:15" ht="47.25">
      <c r="A225" s="157" t="s">
        <v>392</v>
      </c>
      <c r="B225" s="152" t="s">
        <v>270</v>
      </c>
      <c r="C225" s="142">
        <v>10</v>
      </c>
      <c r="D225" s="147" t="s">
        <v>113</v>
      </c>
      <c r="E225" s="153" t="s">
        <v>391</v>
      </c>
      <c r="F225" s="142"/>
      <c r="G225" s="149">
        <f aca="true" t="shared" si="93" ref="G225:O225">SUM(G226:G227)</f>
        <v>32</v>
      </c>
      <c r="H225" s="149">
        <f t="shared" si="93"/>
        <v>10</v>
      </c>
      <c r="I225" s="149">
        <f t="shared" si="93"/>
        <v>22</v>
      </c>
      <c r="J225" s="149">
        <f t="shared" si="93"/>
        <v>32</v>
      </c>
      <c r="K225" s="149">
        <f t="shared" si="93"/>
        <v>10</v>
      </c>
      <c r="L225" s="149">
        <f t="shared" si="93"/>
        <v>22</v>
      </c>
      <c r="M225" s="149">
        <f t="shared" si="93"/>
        <v>10</v>
      </c>
      <c r="N225" s="41">
        <f t="shared" si="93"/>
        <v>10</v>
      </c>
      <c r="O225" s="41">
        <f t="shared" si="93"/>
        <v>0</v>
      </c>
    </row>
    <row r="226" spans="1:15" ht="94.5">
      <c r="A226" s="157" t="s">
        <v>393</v>
      </c>
      <c r="B226" s="152" t="s">
        <v>270</v>
      </c>
      <c r="C226" s="142">
        <v>10</v>
      </c>
      <c r="D226" s="147" t="s">
        <v>113</v>
      </c>
      <c r="E226" s="155" t="s">
        <v>236</v>
      </c>
      <c r="F226" s="142" t="s">
        <v>760</v>
      </c>
      <c r="G226" s="149">
        <f>SUM(H226:I226)</f>
        <v>22</v>
      </c>
      <c r="H226" s="149">
        <v>0</v>
      </c>
      <c r="I226" s="149">
        <v>22</v>
      </c>
      <c r="J226" s="149">
        <f>SUM(K226:L226)</f>
        <v>22</v>
      </c>
      <c r="K226" s="149">
        <v>0</v>
      </c>
      <c r="L226" s="149">
        <v>22</v>
      </c>
      <c r="M226" s="149">
        <f>SUM(N226:O226)</f>
        <v>0</v>
      </c>
      <c r="N226" s="41">
        <v>0</v>
      </c>
      <c r="O226" s="41">
        <v>0</v>
      </c>
    </row>
    <row r="227" spans="1:15" ht="157.5">
      <c r="A227" s="157" t="s">
        <v>374</v>
      </c>
      <c r="B227" s="152" t="s">
        <v>270</v>
      </c>
      <c r="C227" s="142">
        <v>10</v>
      </c>
      <c r="D227" s="147" t="s">
        <v>113</v>
      </c>
      <c r="E227" s="155" t="s">
        <v>237</v>
      </c>
      <c r="F227" s="142" t="s">
        <v>760</v>
      </c>
      <c r="G227" s="149">
        <f>SUM(H227:I227)</f>
        <v>10</v>
      </c>
      <c r="H227" s="149">
        <v>10</v>
      </c>
      <c r="I227" s="149">
        <v>0</v>
      </c>
      <c r="J227" s="149">
        <f>SUM(K227:L227)</f>
        <v>10</v>
      </c>
      <c r="K227" s="149">
        <v>10</v>
      </c>
      <c r="L227" s="149">
        <v>0</v>
      </c>
      <c r="M227" s="149">
        <f>SUM(N227:O227)</f>
        <v>10</v>
      </c>
      <c r="N227" s="41">
        <v>10</v>
      </c>
      <c r="O227" s="41"/>
    </row>
    <row r="228" spans="1:15" ht="94.5">
      <c r="A228" s="150" t="s">
        <v>918</v>
      </c>
      <c r="B228" s="160">
        <v>850</v>
      </c>
      <c r="C228" s="142">
        <v>10</v>
      </c>
      <c r="D228" s="147" t="s">
        <v>113</v>
      </c>
      <c r="E228" s="178" t="s">
        <v>376</v>
      </c>
      <c r="F228" s="142"/>
      <c r="G228" s="149">
        <f aca="true" t="shared" si="94" ref="G228:O228">G229</f>
        <v>2770.8</v>
      </c>
      <c r="H228" s="149">
        <f t="shared" si="94"/>
        <v>2175.8</v>
      </c>
      <c r="I228" s="149">
        <f t="shared" si="94"/>
        <v>595</v>
      </c>
      <c r="J228" s="149">
        <f t="shared" si="94"/>
        <v>97</v>
      </c>
      <c r="K228" s="149">
        <f t="shared" si="94"/>
        <v>55</v>
      </c>
      <c r="L228" s="149">
        <f t="shared" si="94"/>
        <v>42</v>
      </c>
      <c r="M228" s="149">
        <f t="shared" si="94"/>
        <v>55</v>
      </c>
      <c r="N228" s="41">
        <f t="shared" si="94"/>
        <v>55</v>
      </c>
      <c r="O228" s="41">
        <f t="shared" si="94"/>
        <v>0</v>
      </c>
    </row>
    <row r="229" spans="1:15" ht="126">
      <c r="A229" s="150" t="s">
        <v>905</v>
      </c>
      <c r="B229" s="160">
        <v>850</v>
      </c>
      <c r="C229" s="142">
        <v>10</v>
      </c>
      <c r="D229" s="147" t="s">
        <v>113</v>
      </c>
      <c r="E229" s="171" t="s">
        <v>377</v>
      </c>
      <c r="F229" s="142"/>
      <c r="G229" s="149">
        <f>SUM(G230,G233)</f>
        <v>2770.8</v>
      </c>
      <c r="H229" s="149">
        <f aca="true" t="shared" si="95" ref="H229:O229">SUM(H230,H233)</f>
        <v>2175.8</v>
      </c>
      <c r="I229" s="149">
        <f t="shared" si="95"/>
        <v>595</v>
      </c>
      <c r="J229" s="149">
        <f t="shared" si="95"/>
        <v>97</v>
      </c>
      <c r="K229" s="149">
        <f t="shared" si="95"/>
        <v>55</v>
      </c>
      <c r="L229" s="149">
        <f t="shared" si="95"/>
        <v>42</v>
      </c>
      <c r="M229" s="149">
        <f t="shared" si="95"/>
        <v>55</v>
      </c>
      <c r="N229" s="41">
        <f t="shared" si="95"/>
        <v>55</v>
      </c>
      <c r="O229" s="41">
        <f t="shared" si="95"/>
        <v>0</v>
      </c>
    </row>
    <row r="230" spans="1:15" ht="47.25">
      <c r="A230" s="150" t="s">
        <v>643</v>
      </c>
      <c r="B230" s="160">
        <v>850</v>
      </c>
      <c r="C230" s="142">
        <v>10</v>
      </c>
      <c r="D230" s="147" t="s">
        <v>113</v>
      </c>
      <c r="E230" s="171" t="s">
        <v>378</v>
      </c>
      <c r="F230" s="142"/>
      <c r="G230" s="149">
        <f>SUM(G231:G232)</f>
        <v>1250.8</v>
      </c>
      <c r="H230" s="149">
        <f aca="true" t="shared" si="96" ref="H230:O230">SUM(H231:H232)</f>
        <v>655.8</v>
      </c>
      <c r="I230" s="149">
        <f t="shared" si="96"/>
        <v>595</v>
      </c>
      <c r="J230" s="149">
        <f t="shared" si="96"/>
        <v>97</v>
      </c>
      <c r="K230" s="149">
        <f t="shared" si="96"/>
        <v>55</v>
      </c>
      <c r="L230" s="149">
        <f t="shared" si="96"/>
        <v>42</v>
      </c>
      <c r="M230" s="149">
        <f t="shared" si="96"/>
        <v>55</v>
      </c>
      <c r="N230" s="41">
        <f t="shared" si="96"/>
        <v>55</v>
      </c>
      <c r="O230" s="41">
        <f t="shared" si="96"/>
        <v>0</v>
      </c>
    </row>
    <row r="231" spans="1:15" ht="126">
      <c r="A231" s="150" t="s">
        <v>919</v>
      </c>
      <c r="B231" s="160">
        <v>850</v>
      </c>
      <c r="C231" s="142">
        <v>10</v>
      </c>
      <c r="D231" s="147" t="s">
        <v>113</v>
      </c>
      <c r="E231" s="172" t="s">
        <v>857</v>
      </c>
      <c r="F231" s="142" t="s">
        <v>760</v>
      </c>
      <c r="G231" s="149">
        <f>SUM(H231:I231)</f>
        <v>655.8</v>
      </c>
      <c r="H231" s="149">
        <v>655.8</v>
      </c>
      <c r="I231" s="149"/>
      <c r="J231" s="149">
        <f>SUM(K231:L231)</f>
        <v>55</v>
      </c>
      <c r="K231" s="149">
        <v>55</v>
      </c>
      <c r="L231" s="149"/>
      <c r="M231" s="149">
        <f>SUM(N231:O231)</f>
        <v>55</v>
      </c>
      <c r="N231" s="41">
        <v>55</v>
      </c>
      <c r="O231" s="41"/>
    </row>
    <row r="232" spans="1:15" ht="47.25">
      <c r="A232" s="157" t="s">
        <v>858</v>
      </c>
      <c r="B232" s="160">
        <v>850</v>
      </c>
      <c r="C232" s="142">
        <v>10</v>
      </c>
      <c r="D232" s="147" t="s">
        <v>113</v>
      </c>
      <c r="E232" s="172" t="s">
        <v>859</v>
      </c>
      <c r="F232" s="142" t="s">
        <v>760</v>
      </c>
      <c r="G232" s="149">
        <f>SUM(H232:I232)</f>
        <v>595</v>
      </c>
      <c r="H232" s="149"/>
      <c r="I232" s="149">
        <v>595</v>
      </c>
      <c r="J232" s="149">
        <f>SUM(K232:L232)</f>
        <v>42</v>
      </c>
      <c r="K232" s="149"/>
      <c r="L232" s="149">
        <v>42</v>
      </c>
      <c r="M232" s="149">
        <f>SUM(N232:O232)</f>
        <v>0</v>
      </c>
      <c r="N232" s="41"/>
      <c r="O232" s="41">
        <v>0</v>
      </c>
    </row>
    <row r="233" spans="1:15" ht="47.25">
      <c r="A233" s="157" t="s">
        <v>547</v>
      </c>
      <c r="B233" s="160">
        <v>850</v>
      </c>
      <c r="C233" s="142">
        <v>10</v>
      </c>
      <c r="D233" s="147" t="s">
        <v>113</v>
      </c>
      <c r="E233" s="171" t="s">
        <v>549</v>
      </c>
      <c r="F233" s="142"/>
      <c r="G233" s="149">
        <f aca="true" t="shared" si="97" ref="G233:O233">G234</f>
        <v>1520</v>
      </c>
      <c r="H233" s="149">
        <f t="shared" si="97"/>
        <v>1520</v>
      </c>
      <c r="I233" s="149">
        <f t="shared" si="97"/>
        <v>0</v>
      </c>
      <c r="J233" s="149">
        <f t="shared" si="97"/>
        <v>0</v>
      </c>
      <c r="K233" s="149">
        <f t="shared" si="97"/>
        <v>0</v>
      </c>
      <c r="L233" s="149">
        <f t="shared" si="97"/>
        <v>0</v>
      </c>
      <c r="M233" s="149">
        <f t="shared" si="97"/>
        <v>0</v>
      </c>
      <c r="N233" s="41">
        <f t="shared" si="97"/>
        <v>0</v>
      </c>
      <c r="O233" s="41">
        <f t="shared" si="97"/>
        <v>0</v>
      </c>
    </row>
    <row r="234" spans="1:15" ht="204.75">
      <c r="A234" s="157" t="s">
        <v>548</v>
      </c>
      <c r="B234" s="160">
        <v>850</v>
      </c>
      <c r="C234" s="142">
        <v>10</v>
      </c>
      <c r="D234" s="147" t="s">
        <v>113</v>
      </c>
      <c r="E234" s="172" t="s">
        <v>550</v>
      </c>
      <c r="F234" s="142" t="s">
        <v>760</v>
      </c>
      <c r="G234" s="149">
        <f>SUM(H234:I234)</f>
        <v>1520</v>
      </c>
      <c r="H234" s="149">
        <v>1520</v>
      </c>
      <c r="I234" s="149"/>
      <c r="J234" s="149">
        <f>SUM(K234:L234)</f>
        <v>0</v>
      </c>
      <c r="K234" s="149"/>
      <c r="L234" s="149"/>
      <c r="M234" s="149">
        <f>SUM(N234:O234)</f>
        <v>0</v>
      </c>
      <c r="N234" s="41"/>
      <c r="O234" s="41"/>
    </row>
    <row r="235" spans="1:15" ht="15.75">
      <c r="A235" s="133" t="s">
        <v>761</v>
      </c>
      <c r="B235" s="140" t="s">
        <v>270</v>
      </c>
      <c r="C235" s="144">
        <v>10</v>
      </c>
      <c r="D235" s="141" t="s">
        <v>306</v>
      </c>
      <c r="E235" s="182"/>
      <c r="F235" s="182"/>
      <c r="G235" s="183">
        <f aca="true" t="shared" si="98" ref="G235:O238">G236</f>
        <v>3980</v>
      </c>
      <c r="H235" s="183">
        <f t="shared" si="98"/>
        <v>3980</v>
      </c>
      <c r="I235" s="183">
        <f t="shared" si="98"/>
        <v>0</v>
      </c>
      <c r="J235" s="183">
        <f t="shared" si="98"/>
        <v>5307</v>
      </c>
      <c r="K235" s="183">
        <f t="shared" si="98"/>
        <v>5307</v>
      </c>
      <c r="L235" s="183">
        <f t="shared" si="98"/>
        <v>0</v>
      </c>
      <c r="M235" s="183">
        <f t="shared" si="98"/>
        <v>5307</v>
      </c>
      <c r="N235" s="44">
        <f t="shared" si="98"/>
        <v>5307</v>
      </c>
      <c r="O235" s="44">
        <f t="shared" si="98"/>
        <v>0</v>
      </c>
    </row>
    <row r="236" spans="1:15" ht="94.5">
      <c r="A236" s="150" t="s">
        <v>906</v>
      </c>
      <c r="B236" s="146" t="s">
        <v>270</v>
      </c>
      <c r="C236" s="142">
        <v>10</v>
      </c>
      <c r="D236" s="147" t="s">
        <v>306</v>
      </c>
      <c r="E236" s="153" t="s">
        <v>386</v>
      </c>
      <c r="F236" s="182"/>
      <c r="G236" s="181">
        <f>G237</f>
        <v>3980</v>
      </c>
      <c r="H236" s="181">
        <f t="shared" si="98"/>
        <v>3980</v>
      </c>
      <c r="I236" s="181">
        <f t="shared" si="98"/>
        <v>0</v>
      </c>
      <c r="J236" s="181">
        <f>J237</f>
        <v>5307</v>
      </c>
      <c r="K236" s="181">
        <f t="shared" si="98"/>
        <v>5307</v>
      </c>
      <c r="L236" s="181">
        <f t="shared" si="98"/>
        <v>0</v>
      </c>
      <c r="M236" s="181">
        <f>M237</f>
        <v>5307</v>
      </c>
      <c r="N236" s="45">
        <f t="shared" si="98"/>
        <v>5307</v>
      </c>
      <c r="O236" s="45">
        <f t="shared" si="98"/>
        <v>0</v>
      </c>
    </row>
    <row r="237" spans="1:15" ht="126">
      <c r="A237" s="150" t="s">
        <v>905</v>
      </c>
      <c r="B237" s="146" t="s">
        <v>270</v>
      </c>
      <c r="C237" s="142">
        <v>10</v>
      </c>
      <c r="D237" s="147" t="s">
        <v>306</v>
      </c>
      <c r="E237" s="153" t="s">
        <v>377</v>
      </c>
      <c r="F237" s="182"/>
      <c r="G237" s="181">
        <f>G238</f>
        <v>3980</v>
      </c>
      <c r="H237" s="181">
        <f t="shared" si="98"/>
        <v>3980</v>
      </c>
      <c r="I237" s="181">
        <f t="shared" si="98"/>
        <v>0</v>
      </c>
      <c r="J237" s="181">
        <f>J238</f>
        <v>5307</v>
      </c>
      <c r="K237" s="181">
        <f t="shared" si="98"/>
        <v>5307</v>
      </c>
      <c r="L237" s="181">
        <f t="shared" si="98"/>
        <v>0</v>
      </c>
      <c r="M237" s="181">
        <f>M238</f>
        <v>5307</v>
      </c>
      <c r="N237" s="45">
        <f t="shared" si="98"/>
        <v>5307</v>
      </c>
      <c r="O237" s="45">
        <f t="shared" si="98"/>
        <v>0</v>
      </c>
    </row>
    <row r="238" spans="1:15" ht="63">
      <c r="A238" s="157" t="s">
        <v>444</v>
      </c>
      <c r="B238" s="146" t="s">
        <v>270</v>
      </c>
      <c r="C238" s="142">
        <v>10</v>
      </c>
      <c r="D238" s="147" t="s">
        <v>306</v>
      </c>
      <c r="E238" s="153" t="s">
        <v>644</v>
      </c>
      <c r="F238" s="182"/>
      <c r="G238" s="181">
        <f>G239</f>
        <v>3980</v>
      </c>
      <c r="H238" s="181">
        <f t="shared" si="98"/>
        <v>3980</v>
      </c>
      <c r="I238" s="181">
        <f t="shared" si="98"/>
        <v>0</v>
      </c>
      <c r="J238" s="181">
        <f>J239</f>
        <v>5307</v>
      </c>
      <c r="K238" s="181">
        <f t="shared" si="98"/>
        <v>5307</v>
      </c>
      <c r="L238" s="181">
        <f t="shared" si="98"/>
        <v>0</v>
      </c>
      <c r="M238" s="181">
        <f>M239</f>
        <v>5307</v>
      </c>
      <c r="N238" s="45">
        <f t="shared" si="98"/>
        <v>5307</v>
      </c>
      <c r="O238" s="45">
        <f t="shared" si="98"/>
        <v>0</v>
      </c>
    </row>
    <row r="239" spans="1:15" ht="126">
      <c r="A239" s="157" t="s">
        <v>545</v>
      </c>
      <c r="B239" s="146" t="s">
        <v>270</v>
      </c>
      <c r="C239" s="142">
        <v>10</v>
      </c>
      <c r="D239" s="147" t="s">
        <v>306</v>
      </c>
      <c r="E239" s="155" t="s">
        <v>525</v>
      </c>
      <c r="F239" s="142" t="s">
        <v>27</v>
      </c>
      <c r="G239" s="149">
        <f>SUM(H239:I239)</f>
        <v>3980</v>
      </c>
      <c r="H239" s="149">
        <v>3980</v>
      </c>
      <c r="I239" s="149">
        <v>0</v>
      </c>
      <c r="J239" s="149">
        <f>SUM(K239:L239)</f>
        <v>5307</v>
      </c>
      <c r="K239" s="149">
        <v>5307</v>
      </c>
      <c r="L239" s="149">
        <v>0</v>
      </c>
      <c r="M239" s="149">
        <f>SUM(N239:O239)</f>
        <v>5307</v>
      </c>
      <c r="N239" s="41">
        <v>5307</v>
      </c>
      <c r="O239" s="41">
        <v>0</v>
      </c>
    </row>
    <row r="240" spans="1:15" ht="15.75">
      <c r="A240" s="133" t="s">
        <v>763</v>
      </c>
      <c r="B240" s="189">
        <v>850</v>
      </c>
      <c r="C240" s="144">
        <v>11</v>
      </c>
      <c r="D240" s="142"/>
      <c r="E240" s="142"/>
      <c r="F240" s="142"/>
      <c r="G240" s="143">
        <f>SUM(G241,G248)</f>
        <v>33550</v>
      </c>
      <c r="H240" s="143">
        <f aca="true" t="shared" si="99" ref="H240:O240">SUM(H241,H248)</f>
        <v>0</v>
      </c>
      <c r="I240" s="143">
        <f t="shared" si="99"/>
        <v>33550</v>
      </c>
      <c r="J240" s="143">
        <f t="shared" si="99"/>
        <v>65647</v>
      </c>
      <c r="K240" s="143">
        <f t="shared" si="99"/>
        <v>31500</v>
      </c>
      <c r="L240" s="143">
        <f t="shared" si="99"/>
        <v>34147</v>
      </c>
      <c r="M240" s="143">
        <f t="shared" si="99"/>
        <v>31567</v>
      </c>
      <c r="N240" s="40">
        <f t="shared" si="99"/>
        <v>0</v>
      </c>
      <c r="O240" s="40">
        <f t="shared" si="99"/>
        <v>31567</v>
      </c>
    </row>
    <row r="241" spans="1:15" ht="15.75">
      <c r="A241" s="133" t="s">
        <v>764</v>
      </c>
      <c r="B241" s="189">
        <v>850</v>
      </c>
      <c r="C241" s="144">
        <v>11</v>
      </c>
      <c r="D241" s="141" t="s">
        <v>305</v>
      </c>
      <c r="E241" s="142"/>
      <c r="F241" s="142"/>
      <c r="G241" s="143">
        <f aca="true" t="shared" si="100" ref="G241:O243">G242</f>
        <v>33550</v>
      </c>
      <c r="H241" s="143">
        <f t="shared" si="100"/>
        <v>0</v>
      </c>
      <c r="I241" s="143">
        <f t="shared" si="100"/>
        <v>33550</v>
      </c>
      <c r="J241" s="143">
        <f t="shared" si="100"/>
        <v>30647</v>
      </c>
      <c r="K241" s="143">
        <f t="shared" si="100"/>
        <v>0</v>
      </c>
      <c r="L241" s="143">
        <f t="shared" si="100"/>
        <v>30647</v>
      </c>
      <c r="M241" s="143">
        <f t="shared" si="100"/>
        <v>31567</v>
      </c>
      <c r="N241" s="40">
        <f t="shared" si="100"/>
        <v>0</v>
      </c>
      <c r="O241" s="40">
        <f t="shared" si="100"/>
        <v>31567</v>
      </c>
    </row>
    <row r="242" spans="1:15" ht="78.75">
      <c r="A242" s="150" t="s">
        <v>912</v>
      </c>
      <c r="B242" s="146" t="s">
        <v>278</v>
      </c>
      <c r="C242" s="142" t="s">
        <v>765</v>
      </c>
      <c r="D242" s="147" t="s">
        <v>305</v>
      </c>
      <c r="E242" s="148" t="s">
        <v>17</v>
      </c>
      <c r="F242" s="142"/>
      <c r="G242" s="149">
        <f>G243</f>
        <v>33550</v>
      </c>
      <c r="H242" s="149">
        <f t="shared" si="100"/>
        <v>0</v>
      </c>
      <c r="I242" s="149">
        <f t="shared" si="100"/>
        <v>33550</v>
      </c>
      <c r="J242" s="149">
        <f>J243</f>
        <v>30647</v>
      </c>
      <c r="K242" s="149">
        <f t="shared" si="100"/>
        <v>0</v>
      </c>
      <c r="L242" s="149">
        <f t="shared" si="100"/>
        <v>30647</v>
      </c>
      <c r="M242" s="149">
        <f>M243</f>
        <v>31567</v>
      </c>
      <c r="N242" s="41">
        <f t="shared" si="100"/>
        <v>0</v>
      </c>
      <c r="O242" s="41">
        <f t="shared" si="100"/>
        <v>31567</v>
      </c>
    </row>
    <row r="243" spans="1:15" ht="126">
      <c r="A243" s="150" t="s">
        <v>920</v>
      </c>
      <c r="B243" s="146" t="s">
        <v>278</v>
      </c>
      <c r="C243" s="142" t="s">
        <v>765</v>
      </c>
      <c r="D243" s="147" t="s">
        <v>305</v>
      </c>
      <c r="E243" s="148" t="s">
        <v>19</v>
      </c>
      <c r="F243" s="142"/>
      <c r="G243" s="149">
        <f>G244</f>
        <v>33550</v>
      </c>
      <c r="H243" s="149">
        <f t="shared" si="100"/>
        <v>0</v>
      </c>
      <c r="I243" s="149">
        <f t="shared" si="100"/>
        <v>33550</v>
      </c>
      <c r="J243" s="149">
        <f>J244</f>
        <v>30647</v>
      </c>
      <c r="K243" s="149">
        <f t="shared" si="100"/>
        <v>0</v>
      </c>
      <c r="L243" s="149">
        <f t="shared" si="100"/>
        <v>30647</v>
      </c>
      <c r="M243" s="149">
        <f>M244</f>
        <v>31567</v>
      </c>
      <c r="N243" s="41">
        <f t="shared" si="100"/>
        <v>0</v>
      </c>
      <c r="O243" s="41">
        <f t="shared" si="100"/>
        <v>31567</v>
      </c>
    </row>
    <row r="244" spans="1:15" ht="78.75">
      <c r="A244" s="150" t="s">
        <v>389</v>
      </c>
      <c r="B244" s="146" t="s">
        <v>278</v>
      </c>
      <c r="C244" s="142" t="s">
        <v>765</v>
      </c>
      <c r="D244" s="147" t="s">
        <v>305</v>
      </c>
      <c r="E244" s="148" t="s">
        <v>18</v>
      </c>
      <c r="F244" s="142"/>
      <c r="G244" s="149">
        <f>SUM(G245:G247)</f>
        <v>33550</v>
      </c>
      <c r="H244" s="149">
        <f aca="true" t="shared" si="101" ref="H244:O244">SUM(H245:H247)</f>
        <v>0</v>
      </c>
      <c r="I244" s="149">
        <f t="shared" si="101"/>
        <v>33550</v>
      </c>
      <c r="J244" s="149">
        <f t="shared" si="101"/>
        <v>30647</v>
      </c>
      <c r="K244" s="149">
        <f t="shared" si="101"/>
        <v>0</v>
      </c>
      <c r="L244" s="149">
        <f t="shared" si="101"/>
        <v>30647</v>
      </c>
      <c r="M244" s="149">
        <f t="shared" si="101"/>
        <v>31567</v>
      </c>
      <c r="N244" s="41">
        <f t="shared" si="101"/>
        <v>0</v>
      </c>
      <c r="O244" s="41">
        <f t="shared" si="101"/>
        <v>31567</v>
      </c>
    </row>
    <row r="245" spans="1:15" ht="110.25">
      <c r="A245" s="157" t="s">
        <v>416</v>
      </c>
      <c r="B245" s="146" t="s">
        <v>278</v>
      </c>
      <c r="C245" s="142" t="s">
        <v>765</v>
      </c>
      <c r="D245" s="147" t="s">
        <v>305</v>
      </c>
      <c r="E245" s="142" t="s">
        <v>238</v>
      </c>
      <c r="F245" s="142" t="s">
        <v>756</v>
      </c>
      <c r="G245" s="149">
        <f>SUM(H245:I245)</f>
        <v>33550</v>
      </c>
      <c r="H245" s="149">
        <v>0</v>
      </c>
      <c r="I245" s="149">
        <v>33550</v>
      </c>
      <c r="J245" s="149">
        <f>SUM(K245:L245)</f>
        <v>30647</v>
      </c>
      <c r="K245" s="149">
        <v>0</v>
      </c>
      <c r="L245" s="149">
        <v>30647</v>
      </c>
      <c r="M245" s="149">
        <f>SUM(N245:O245)</f>
        <v>31567</v>
      </c>
      <c r="N245" s="41">
        <v>0</v>
      </c>
      <c r="O245" s="41">
        <v>31567</v>
      </c>
    </row>
    <row r="246" spans="1:15" ht="78.75">
      <c r="A246" s="187" t="s">
        <v>860</v>
      </c>
      <c r="B246" s="146" t="s">
        <v>278</v>
      </c>
      <c r="C246" s="142" t="s">
        <v>765</v>
      </c>
      <c r="D246" s="147" t="s">
        <v>305</v>
      </c>
      <c r="E246" s="142" t="s">
        <v>238</v>
      </c>
      <c r="F246" s="142" t="s">
        <v>275</v>
      </c>
      <c r="G246" s="149">
        <f>SUM(H246:I246)</f>
        <v>0</v>
      </c>
      <c r="H246" s="149"/>
      <c r="I246" s="149"/>
      <c r="J246" s="149">
        <f>SUM(K246:L246)</f>
        <v>0</v>
      </c>
      <c r="K246" s="149"/>
      <c r="L246" s="149"/>
      <c r="M246" s="149">
        <f>SUM(N246:O246)</f>
        <v>0</v>
      </c>
      <c r="N246" s="41"/>
      <c r="O246" s="41"/>
    </row>
    <row r="247" spans="1:15" ht="141.75">
      <c r="A247" s="187" t="s">
        <v>861</v>
      </c>
      <c r="B247" s="146" t="s">
        <v>278</v>
      </c>
      <c r="C247" s="142" t="s">
        <v>765</v>
      </c>
      <c r="D247" s="147" t="s">
        <v>305</v>
      </c>
      <c r="E247" s="142" t="s">
        <v>238</v>
      </c>
      <c r="F247" s="142" t="s">
        <v>27</v>
      </c>
      <c r="G247" s="149">
        <f>SUM(H247:I247)</f>
        <v>0</v>
      </c>
      <c r="H247" s="149"/>
      <c r="I247" s="149"/>
      <c r="J247" s="149">
        <f>SUM(K247:L247)</f>
        <v>0</v>
      </c>
      <c r="K247" s="149"/>
      <c r="L247" s="149"/>
      <c r="M247" s="149">
        <f>SUM(N247:O247)</f>
        <v>0</v>
      </c>
      <c r="N247" s="41"/>
      <c r="O247" s="41"/>
    </row>
    <row r="248" spans="1:15" s="43" customFormat="1" ht="31.5">
      <c r="A248" s="190" t="s">
        <v>1002</v>
      </c>
      <c r="B248" s="168" t="s">
        <v>278</v>
      </c>
      <c r="C248" s="144" t="s">
        <v>765</v>
      </c>
      <c r="D248" s="141" t="s">
        <v>316</v>
      </c>
      <c r="E248" s="144"/>
      <c r="F248" s="144"/>
      <c r="G248" s="143">
        <f>G249</f>
        <v>0</v>
      </c>
      <c r="H248" s="143">
        <f aca="true" t="shared" si="102" ref="H248:O250">H249</f>
        <v>0</v>
      </c>
      <c r="I248" s="143">
        <f t="shared" si="102"/>
        <v>0</v>
      </c>
      <c r="J248" s="143">
        <f t="shared" si="102"/>
        <v>35000</v>
      </c>
      <c r="K248" s="143">
        <f t="shared" si="102"/>
        <v>31500</v>
      </c>
      <c r="L248" s="143">
        <f t="shared" si="102"/>
        <v>3500</v>
      </c>
      <c r="M248" s="143">
        <f t="shared" si="102"/>
        <v>0</v>
      </c>
      <c r="N248" s="40">
        <f t="shared" si="102"/>
        <v>0</v>
      </c>
      <c r="O248" s="40">
        <f t="shared" si="102"/>
        <v>0</v>
      </c>
    </row>
    <row r="249" spans="1:15" ht="78.75">
      <c r="A249" s="150" t="s">
        <v>912</v>
      </c>
      <c r="B249" s="146" t="s">
        <v>278</v>
      </c>
      <c r="C249" s="142" t="s">
        <v>765</v>
      </c>
      <c r="D249" s="147" t="s">
        <v>316</v>
      </c>
      <c r="E249" s="148" t="s">
        <v>1000</v>
      </c>
      <c r="F249" s="142"/>
      <c r="G249" s="149">
        <f>G250</f>
        <v>0</v>
      </c>
      <c r="H249" s="149">
        <f t="shared" si="102"/>
        <v>0</v>
      </c>
      <c r="I249" s="149">
        <f t="shared" si="102"/>
        <v>0</v>
      </c>
      <c r="J249" s="149">
        <f t="shared" si="102"/>
        <v>35000</v>
      </c>
      <c r="K249" s="149">
        <f t="shared" si="102"/>
        <v>31500</v>
      </c>
      <c r="L249" s="149">
        <f t="shared" si="102"/>
        <v>3500</v>
      </c>
      <c r="M249" s="149">
        <f t="shared" si="102"/>
        <v>0</v>
      </c>
      <c r="N249" s="41">
        <f t="shared" si="102"/>
        <v>0</v>
      </c>
      <c r="O249" s="41">
        <f t="shared" si="102"/>
        <v>0</v>
      </c>
    </row>
    <row r="250" spans="1:15" ht="126">
      <c r="A250" s="150" t="s">
        <v>920</v>
      </c>
      <c r="B250" s="146" t="s">
        <v>278</v>
      </c>
      <c r="C250" s="142" t="s">
        <v>765</v>
      </c>
      <c r="D250" s="147" t="s">
        <v>316</v>
      </c>
      <c r="E250" s="148" t="s">
        <v>999</v>
      </c>
      <c r="F250" s="142"/>
      <c r="G250" s="149">
        <f>G251</f>
        <v>0</v>
      </c>
      <c r="H250" s="149">
        <f t="shared" si="102"/>
        <v>0</v>
      </c>
      <c r="I250" s="149">
        <f t="shared" si="102"/>
        <v>0</v>
      </c>
      <c r="J250" s="149">
        <f t="shared" si="102"/>
        <v>35000</v>
      </c>
      <c r="K250" s="149">
        <f t="shared" si="102"/>
        <v>31500</v>
      </c>
      <c r="L250" s="149">
        <f t="shared" si="102"/>
        <v>3500</v>
      </c>
      <c r="M250" s="149">
        <f t="shared" si="102"/>
        <v>0</v>
      </c>
      <c r="N250" s="41">
        <f t="shared" si="102"/>
        <v>0</v>
      </c>
      <c r="O250" s="41">
        <f t="shared" si="102"/>
        <v>0</v>
      </c>
    </row>
    <row r="251" spans="1:15" ht="47.25">
      <c r="A251" s="187" t="s">
        <v>1001</v>
      </c>
      <c r="B251" s="146" t="s">
        <v>278</v>
      </c>
      <c r="C251" s="142" t="s">
        <v>765</v>
      </c>
      <c r="D251" s="147" t="s">
        <v>316</v>
      </c>
      <c r="E251" s="148" t="s">
        <v>998</v>
      </c>
      <c r="F251" s="142"/>
      <c r="G251" s="149">
        <f>SUM(G252:G253)</f>
        <v>0</v>
      </c>
      <c r="H251" s="149">
        <f aca="true" t="shared" si="103" ref="H251:O251">SUM(H252:H253)</f>
        <v>0</v>
      </c>
      <c r="I251" s="149">
        <f t="shared" si="103"/>
        <v>0</v>
      </c>
      <c r="J251" s="149">
        <f t="shared" si="103"/>
        <v>35000</v>
      </c>
      <c r="K251" s="149">
        <f t="shared" si="103"/>
        <v>31500</v>
      </c>
      <c r="L251" s="149">
        <f t="shared" si="103"/>
        <v>3500</v>
      </c>
      <c r="M251" s="149">
        <f t="shared" si="103"/>
        <v>0</v>
      </c>
      <c r="N251" s="41">
        <f t="shared" si="103"/>
        <v>0</v>
      </c>
      <c r="O251" s="41">
        <f t="shared" si="103"/>
        <v>0</v>
      </c>
    </row>
    <row r="252" spans="1:15" ht="78.75">
      <c r="A252" s="187" t="s">
        <v>1004</v>
      </c>
      <c r="B252" s="146" t="s">
        <v>278</v>
      </c>
      <c r="C252" s="142" t="s">
        <v>765</v>
      </c>
      <c r="D252" s="147" t="s">
        <v>316</v>
      </c>
      <c r="E252" s="142" t="s">
        <v>997</v>
      </c>
      <c r="F252" s="142" t="s">
        <v>275</v>
      </c>
      <c r="G252" s="181">
        <f>SUM(H252:I252)</f>
        <v>0</v>
      </c>
      <c r="H252" s="191"/>
      <c r="I252" s="156"/>
      <c r="J252" s="181">
        <f>SUM(K252:L252)</f>
        <v>31500</v>
      </c>
      <c r="K252" s="156">
        <v>31500</v>
      </c>
      <c r="L252" s="156"/>
      <c r="M252" s="181">
        <f>SUM(N252:O252)</f>
        <v>0</v>
      </c>
      <c r="N252" s="47"/>
      <c r="O252" s="42"/>
    </row>
    <row r="253" spans="1:15" ht="78.75">
      <c r="A253" s="187" t="s">
        <v>301</v>
      </c>
      <c r="B253" s="146" t="s">
        <v>278</v>
      </c>
      <c r="C253" s="142" t="s">
        <v>765</v>
      </c>
      <c r="D253" s="147" t="s">
        <v>316</v>
      </c>
      <c r="E253" s="142" t="s">
        <v>996</v>
      </c>
      <c r="F253" s="142" t="s">
        <v>275</v>
      </c>
      <c r="G253" s="181">
        <f>SUM(H253:I253)</f>
        <v>0</v>
      </c>
      <c r="H253" s="191"/>
      <c r="I253" s="156"/>
      <c r="J253" s="181">
        <f>SUM(K253:L253)</f>
        <v>3500</v>
      </c>
      <c r="K253" s="191"/>
      <c r="L253" s="156">
        <v>3500</v>
      </c>
      <c r="M253" s="181">
        <f>SUM(N253:O253)</f>
        <v>0</v>
      </c>
      <c r="N253" s="47"/>
      <c r="O253" s="42"/>
    </row>
    <row r="254" spans="1:15" s="43" customFormat="1" ht="15.75">
      <c r="A254" s="192" t="s">
        <v>771</v>
      </c>
      <c r="B254" s="168" t="s">
        <v>278</v>
      </c>
      <c r="C254" s="184" t="s">
        <v>23</v>
      </c>
      <c r="D254" s="184"/>
      <c r="E254" s="184"/>
      <c r="F254" s="184"/>
      <c r="G254" s="183">
        <f>G255</f>
        <v>494</v>
      </c>
      <c r="H254" s="183">
        <f aca="true" t="shared" si="104" ref="H254:O257">H255</f>
        <v>0</v>
      </c>
      <c r="I254" s="183">
        <f t="shared" si="104"/>
        <v>494</v>
      </c>
      <c r="J254" s="183">
        <f>J255</f>
        <v>494</v>
      </c>
      <c r="K254" s="183">
        <f t="shared" si="104"/>
        <v>0</v>
      </c>
      <c r="L254" s="183">
        <f t="shared" si="104"/>
        <v>494</v>
      </c>
      <c r="M254" s="183">
        <f>M255</f>
        <v>0</v>
      </c>
      <c r="N254" s="44">
        <f t="shared" si="104"/>
        <v>0</v>
      </c>
      <c r="O254" s="44">
        <f t="shared" si="104"/>
        <v>0</v>
      </c>
    </row>
    <row r="255" spans="1:15" s="43" customFormat="1" ht="31.5">
      <c r="A255" s="192" t="s">
        <v>108</v>
      </c>
      <c r="B255" s="146" t="s">
        <v>278</v>
      </c>
      <c r="C255" s="184" t="s">
        <v>23</v>
      </c>
      <c r="D255" s="193" t="s">
        <v>317</v>
      </c>
      <c r="E255" s="184"/>
      <c r="F255" s="184"/>
      <c r="G255" s="183">
        <f>G256</f>
        <v>494</v>
      </c>
      <c r="H255" s="183">
        <f t="shared" si="104"/>
        <v>0</v>
      </c>
      <c r="I255" s="183">
        <f t="shared" si="104"/>
        <v>494</v>
      </c>
      <c r="J255" s="183">
        <f>J256</f>
        <v>494</v>
      </c>
      <c r="K255" s="183">
        <f t="shared" si="104"/>
        <v>0</v>
      </c>
      <c r="L255" s="183">
        <f t="shared" si="104"/>
        <v>494</v>
      </c>
      <c r="M255" s="183">
        <f>M256</f>
        <v>0</v>
      </c>
      <c r="N255" s="44">
        <f t="shared" si="104"/>
        <v>0</v>
      </c>
      <c r="O255" s="44">
        <f t="shared" si="104"/>
        <v>0</v>
      </c>
    </row>
    <row r="256" spans="1:15" ht="31.5">
      <c r="A256" s="145" t="s">
        <v>42</v>
      </c>
      <c r="B256" s="146" t="s">
        <v>278</v>
      </c>
      <c r="C256" s="182" t="s">
        <v>23</v>
      </c>
      <c r="D256" s="194" t="s">
        <v>317</v>
      </c>
      <c r="E256" s="148" t="s">
        <v>791</v>
      </c>
      <c r="F256" s="182"/>
      <c r="G256" s="181">
        <f>G257</f>
        <v>494</v>
      </c>
      <c r="H256" s="181">
        <f t="shared" si="104"/>
        <v>0</v>
      </c>
      <c r="I256" s="181">
        <f t="shared" si="104"/>
        <v>494</v>
      </c>
      <c r="J256" s="181">
        <f>J257</f>
        <v>494</v>
      </c>
      <c r="K256" s="181">
        <f t="shared" si="104"/>
        <v>0</v>
      </c>
      <c r="L256" s="181">
        <f t="shared" si="104"/>
        <v>494</v>
      </c>
      <c r="M256" s="181">
        <f>M257</f>
        <v>0</v>
      </c>
      <c r="N256" s="45">
        <f t="shared" si="104"/>
        <v>0</v>
      </c>
      <c r="O256" s="45">
        <f t="shared" si="104"/>
        <v>0</v>
      </c>
    </row>
    <row r="257" spans="1:15" ht="31.5">
      <c r="A257" s="145" t="s">
        <v>43</v>
      </c>
      <c r="B257" s="146" t="s">
        <v>278</v>
      </c>
      <c r="C257" s="182" t="s">
        <v>23</v>
      </c>
      <c r="D257" s="194" t="s">
        <v>317</v>
      </c>
      <c r="E257" s="148" t="s">
        <v>792</v>
      </c>
      <c r="F257" s="182"/>
      <c r="G257" s="181">
        <f>G258</f>
        <v>494</v>
      </c>
      <c r="H257" s="181">
        <f t="shared" si="104"/>
        <v>0</v>
      </c>
      <c r="I257" s="181">
        <f t="shared" si="104"/>
        <v>494</v>
      </c>
      <c r="J257" s="181">
        <f>J258</f>
        <v>494</v>
      </c>
      <c r="K257" s="181">
        <f t="shared" si="104"/>
        <v>0</v>
      </c>
      <c r="L257" s="181">
        <f t="shared" si="104"/>
        <v>494</v>
      </c>
      <c r="M257" s="181">
        <f>M258</f>
        <v>0</v>
      </c>
      <c r="N257" s="45">
        <f t="shared" si="104"/>
        <v>0</v>
      </c>
      <c r="O257" s="45">
        <f t="shared" si="104"/>
        <v>0</v>
      </c>
    </row>
    <row r="258" spans="1:15" ht="47.25">
      <c r="A258" s="173" t="s">
        <v>579</v>
      </c>
      <c r="B258" s="146" t="s">
        <v>278</v>
      </c>
      <c r="C258" s="182" t="s">
        <v>23</v>
      </c>
      <c r="D258" s="194" t="s">
        <v>317</v>
      </c>
      <c r="E258" s="195" t="s">
        <v>769</v>
      </c>
      <c r="F258" s="182" t="s">
        <v>770</v>
      </c>
      <c r="G258" s="181">
        <f>SUM(H258:I258)</f>
        <v>494</v>
      </c>
      <c r="H258" s="191"/>
      <c r="I258" s="156">
        <v>494</v>
      </c>
      <c r="J258" s="181">
        <f>SUM(K258:L258)</f>
        <v>494</v>
      </c>
      <c r="K258" s="191"/>
      <c r="L258" s="156">
        <v>494</v>
      </c>
      <c r="M258" s="181">
        <f>SUM(N258:O258)</f>
        <v>0</v>
      </c>
      <c r="N258" s="47"/>
      <c r="O258" s="42">
        <v>0</v>
      </c>
    </row>
    <row r="259" spans="1:15" ht="63">
      <c r="A259" s="138" t="s">
        <v>766</v>
      </c>
      <c r="B259" s="176">
        <v>861</v>
      </c>
      <c r="C259" s="182"/>
      <c r="D259" s="182"/>
      <c r="E259" s="182"/>
      <c r="F259" s="182"/>
      <c r="G259" s="183">
        <f>SUM(G260,G271,G276,G282)</f>
        <v>50168</v>
      </c>
      <c r="H259" s="183">
        <f aca="true" t="shared" si="105" ref="H259:O259">SUM(H260,H271,H276,H282)</f>
        <v>18040</v>
      </c>
      <c r="I259" s="183">
        <f t="shared" si="105"/>
        <v>32128</v>
      </c>
      <c r="J259" s="183">
        <f t="shared" si="105"/>
        <v>34237</v>
      </c>
      <c r="K259" s="183">
        <f t="shared" si="105"/>
        <v>18030</v>
      </c>
      <c r="L259" s="183">
        <f t="shared" si="105"/>
        <v>16207</v>
      </c>
      <c r="M259" s="183">
        <f t="shared" si="105"/>
        <v>35438</v>
      </c>
      <c r="N259" s="44">
        <f t="shared" si="105"/>
        <v>18056</v>
      </c>
      <c r="O259" s="44">
        <f t="shared" si="105"/>
        <v>17382</v>
      </c>
    </row>
    <row r="260" spans="1:15" ht="15.75">
      <c r="A260" s="133" t="s">
        <v>269</v>
      </c>
      <c r="B260" s="140" t="s">
        <v>767</v>
      </c>
      <c r="C260" s="141" t="s">
        <v>305</v>
      </c>
      <c r="D260" s="142"/>
      <c r="E260" s="142"/>
      <c r="F260" s="142"/>
      <c r="G260" s="183">
        <f>SUM(G261,G267,)</f>
        <v>11355</v>
      </c>
      <c r="H260" s="183">
        <f aca="true" t="shared" si="106" ref="H260:O260">SUM(H261,H267,)</f>
        <v>0</v>
      </c>
      <c r="I260" s="183">
        <f t="shared" si="106"/>
        <v>11355</v>
      </c>
      <c r="J260" s="183">
        <f t="shared" si="106"/>
        <v>11121</v>
      </c>
      <c r="K260" s="183">
        <f t="shared" si="106"/>
        <v>0</v>
      </c>
      <c r="L260" s="183">
        <f t="shared" si="106"/>
        <v>11121</v>
      </c>
      <c r="M260" s="183">
        <f t="shared" si="106"/>
        <v>11499</v>
      </c>
      <c r="N260" s="44">
        <f t="shared" si="106"/>
        <v>0</v>
      </c>
      <c r="O260" s="44">
        <f t="shared" si="106"/>
        <v>11499</v>
      </c>
    </row>
    <row r="261" spans="1:15" ht="94.5">
      <c r="A261" s="138" t="s">
        <v>274</v>
      </c>
      <c r="B261" s="140" t="s">
        <v>767</v>
      </c>
      <c r="C261" s="141" t="s">
        <v>305</v>
      </c>
      <c r="D261" s="141" t="s">
        <v>306</v>
      </c>
      <c r="E261" s="142"/>
      <c r="F261" s="142"/>
      <c r="G261" s="143">
        <f aca="true" t="shared" si="107" ref="G261:O262">G262</f>
        <v>10555</v>
      </c>
      <c r="H261" s="143">
        <f t="shared" si="107"/>
        <v>0</v>
      </c>
      <c r="I261" s="143">
        <f t="shared" si="107"/>
        <v>10555</v>
      </c>
      <c r="J261" s="143">
        <f t="shared" si="107"/>
        <v>10121</v>
      </c>
      <c r="K261" s="143">
        <f t="shared" si="107"/>
        <v>0</v>
      </c>
      <c r="L261" s="143">
        <f t="shared" si="107"/>
        <v>10121</v>
      </c>
      <c r="M261" s="143">
        <f t="shared" si="107"/>
        <v>10499</v>
      </c>
      <c r="N261" s="40">
        <f t="shared" si="107"/>
        <v>0</v>
      </c>
      <c r="O261" s="40">
        <f t="shared" si="107"/>
        <v>10499</v>
      </c>
    </row>
    <row r="262" spans="1:15" ht="31.5">
      <c r="A262" s="145" t="s">
        <v>42</v>
      </c>
      <c r="B262" s="152" t="s">
        <v>767</v>
      </c>
      <c r="C262" s="147" t="s">
        <v>305</v>
      </c>
      <c r="D262" s="147" t="s">
        <v>306</v>
      </c>
      <c r="E262" s="148" t="s">
        <v>791</v>
      </c>
      <c r="F262" s="142"/>
      <c r="G262" s="149">
        <f t="shared" si="107"/>
        <v>10555</v>
      </c>
      <c r="H262" s="149">
        <f t="shared" si="107"/>
        <v>0</v>
      </c>
      <c r="I262" s="149">
        <f t="shared" si="107"/>
        <v>10555</v>
      </c>
      <c r="J262" s="149">
        <f t="shared" si="107"/>
        <v>10121</v>
      </c>
      <c r="K262" s="149">
        <f t="shared" si="107"/>
        <v>0</v>
      </c>
      <c r="L262" s="149">
        <f t="shared" si="107"/>
        <v>10121</v>
      </c>
      <c r="M262" s="149">
        <f t="shared" si="107"/>
        <v>10499</v>
      </c>
      <c r="N262" s="41">
        <f t="shared" si="107"/>
        <v>0</v>
      </c>
      <c r="O262" s="41">
        <f t="shared" si="107"/>
        <v>10499</v>
      </c>
    </row>
    <row r="263" spans="1:15" ht="31.5">
      <c r="A263" s="145" t="s">
        <v>43</v>
      </c>
      <c r="B263" s="152" t="s">
        <v>767</v>
      </c>
      <c r="C263" s="147" t="s">
        <v>305</v>
      </c>
      <c r="D263" s="147" t="s">
        <v>306</v>
      </c>
      <c r="E263" s="148" t="s">
        <v>792</v>
      </c>
      <c r="F263" s="142"/>
      <c r="G263" s="149">
        <f aca="true" t="shared" si="108" ref="G263:O263">SUM(G264:G266)</f>
        <v>10555</v>
      </c>
      <c r="H263" s="149">
        <f t="shared" si="108"/>
        <v>0</v>
      </c>
      <c r="I263" s="149">
        <f t="shared" si="108"/>
        <v>10555</v>
      </c>
      <c r="J263" s="149">
        <f t="shared" si="108"/>
        <v>10121</v>
      </c>
      <c r="K263" s="149">
        <f t="shared" si="108"/>
        <v>0</v>
      </c>
      <c r="L263" s="149">
        <f t="shared" si="108"/>
        <v>10121</v>
      </c>
      <c r="M263" s="149">
        <f t="shared" si="108"/>
        <v>10499</v>
      </c>
      <c r="N263" s="41">
        <f t="shared" si="108"/>
        <v>0</v>
      </c>
      <c r="O263" s="41">
        <f t="shared" si="108"/>
        <v>10499</v>
      </c>
    </row>
    <row r="264" spans="1:15" ht="157.5">
      <c r="A264" s="145" t="s">
        <v>474</v>
      </c>
      <c r="B264" s="152" t="s">
        <v>767</v>
      </c>
      <c r="C264" s="147" t="s">
        <v>305</v>
      </c>
      <c r="D264" s="147" t="s">
        <v>306</v>
      </c>
      <c r="E264" s="142" t="s">
        <v>226</v>
      </c>
      <c r="F264" s="142">
        <v>100</v>
      </c>
      <c r="G264" s="149">
        <f>SUM(H264:I264)</f>
        <v>9424</v>
      </c>
      <c r="H264" s="156"/>
      <c r="I264" s="156">
        <v>9424</v>
      </c>
      <c r="J264" s="149">
        <f>SUM(K264:L264)</f>
        <v>9817</v>
      </c>
      <c r="K264" s="156"/>
      <c r="L264" s="156">
        <v>9817</v>
      </c>
      <c r="M264" s="149">
        <f>SUM(N264:O264)</f>
        <v>10197</v>
      </c>
      <c r="N264" s="42"/>
      <c r="O264" s="42">
        <v>10197</v>
      </c>
    </row>
    <row r="265" spans="1:15" ht="78.75">
      <c r="A265" s="145" t="s">
        <v>261</v>
      </c>
      <c r="B265" s="152" t="s">
        <v>767</v>
      </c>
      <c r="C265" s="147" t="s">
        <v>305</v>
      </c>
      <c r="D265" s="147" t="s">
        <v>306</v>
      </c>
      <c r="E265" s="142" t="s">
        <v>226</v>
      </c>
      <c r="F265" s="142">
        <v>200</v>
      </c>
      <c r="G265" s="149">
        <f>SUM(H265:I265)</f>
        <v>1116</v>
      </c>
      <c r="H265" s="156"/>
      <c r="I265" s="156">
        <v>1116</v>
      </c>
      <c r="J265" s="149">
        <f>SUM(K265:L265)</f>
        <v>291</v>
      </c>
      <c r="K265" s="156"/>
      <c r="L265" s="156">
        <v>291</v>
      </c>
      <c r="M265" s="149">
        <f>SUM(N265:O265)</f>
        <v>302</v>
      </c>
      <c r="N265" s="42"/>
      <c r="O265" s="42">
        <v>302</v>
      </c>
    </row>
    <row r="266" spans="1:15" ht="47.25">
      <c r="A266" s="145" t="s">
        <v>262</v>
      </c>
      <c r="B266" s="152" t="s">
        <v>767</v>
      </c>
      <c r="C266" s="147" t="s">
        <v>305</v>
      </c>
      <c r="D266" s="147" t="s">
        <v>306</v>
      </c>
      <c r="E266" s="142" t="s">
        <v>226</v>
      </c>
      <c r="F266" s="142">
        <v>800</v>
      </c>
      <c r="G266" s="149">
        <f>SUM(H266:I266)</f>
        <v>15</v>
      </c>
      <c r="H266" s="156"/>
      <c r="I266" s="156">
        <v>15</v>
      </c>
      <c r="J266" s="149">
        <f>SUM(K266:L266)</f>
        <v>13</v>
      </c>
      <c r="K266" s="156"/>
      <c r="L266" s="156">
        <v>13</v>
      </c>
      <c r="M266" s="149">
        <f>SUM(N266:O266)</f>
        <v>0</v>
      </c>
      <c r="N266" s="42"/>
      <c r="O266" s="42"/>
    </row>
    <row r="267" spans="1:15" ht="15.75">
      <c r="A267" s="133" t="s">
        <v>768</v>
      </c>
      <c r="B267" s="140" t="s">
        <v>767</v>
      </c>
      <c r="C267" s="141" t="s">
        <v>305</v>
      </c>
      <c r="D267" s="144">
        <v>11</v>
      </c>
      <c r="E267" s="142"/>
      <c r="F267" s="142"/>
      <c r="G267" s="143">
        <f aca="true" t="shared" si="109" ref="G267:O269">G268</f>
        <v>800</v>
      </c>
      <c r="H267" s="143">
        <f t="shared" si="109"/>
        <v>0</v>
      </c>
      <c r="I267" s="143">
        <f t="shared" si="109"/>
        <v>800</v>
      </c>
      <c r="J267" s="143">
        <f t="shared" si="109"/>
        <v>1000</v>
      </c>
      <c r="K267" s="143">
        <f t="shared" si="109"/>
        <v>0</v>
      </c>
      <c r="L267" s="143">
        <f t="shared" si="109"/>
        <v>1000</v>
      </c>
      <c r="M267" s="143">
        <f t="shared" si="109"/>
        <v>1000</v>
      </c>
      <c r="N267" s="40">
        <f t="shared" si="109"/>
        <v>0</v>
      </c>
      <c r="O267" s="40">
        <f t="shared" si="109"/>
        <v>1000</v>
      </c>
    </row>
    <row r="268" spans="1:15" ht="31.5">
      <c r="A268" s="145" t="s">
        <v>42</v>
      </c>
      <c r="B268" s="146" t="s">
        <v>767</v>
      </c>
      <c r="C268" s="147" t="s">
        <v>305</v>
      </c>
      <c r="D268" s="142">
        <v>11</v>
      </c>
      <c r="E268" s="148" t="s">
        <v>791</v>
      </c>
      <c r="F268" s="142"/>
      <c r="G268" s="149">
        <f t="shared" si="109"/>
        <v>800</v>
      </c>
      <c r="H268" s="149">
        <f t="shared" si="109"/>
        <v>0</v>
      </c>
      <c r="I268" s="149">
        <f t="shared" si="109"/>
        <v>800</v>
      </c>
      <c r="J268" s="149">
        <f t="shared" si="109"/>
        <v>1000</v>
      </c>
      <c r="K268" s="149">
        <f t="shared" si="109"/>
        <v>0</v>
      </c>
      <c r="L268" s="149">
        <f t="shared" si="109"/>
        <v>1000</v>
      </c>
      <c r="M268" s="149">
        <f t="shared" si="109"/>
        <v>1000</v>
      </c>
      <c r="N268" s="41">
        <f t="shared" si="109"/>
        <v>0</v>
      </c>
      <c r="O268" s="41">
        <f t="shared" si="109"/>
        <v>1000</v>
      </c>
    </row>
    <row r="269" spans="1:15" ht="31.5">
      <c r="A269" s="145" t="s">
        <v>43</v>
      </c>
      <c r="B269" s="146" t="s">
        <v>767</v>
      </c>
      <c r="C269" s="147" t="s">
        <v>305</v>
      </c>
      <c r="D269" s="142">
        <v>11</v>
      </c>
      <c r="E269" s="148" t="s">
        <v>792</v>
      </c>
      <c r="F269" s="142"/>
      <c r="G269" s="149">
        <f t="shared" si="109"/>
        <v>800</v>
      </c>
      <c r="H269" s="149">
        <f t="shared" si="109"/>
        <v>0</v>
      </c>
      <c r="I269" s="149">
        <f t="shared" si="109"/>
        <v>800</v>
      </c>
      <c r="J269" s="149">
        <f t="shared" si="109"/>
        <v>1000</v>
      </c>
      <c r="K269" s="149">
        <f t="shared" si="109"/>
        <v>0</v>
      </c>
      <c r="L269" s="149">
        <f t="shared" si="109"/>
        <v>1000</v>
      </c>
      <c r="M269" s="149">
        <f t="shared" si="109"/>
        <v>1000</v>
      </c>
      <c r="N269" s="41">
        <f t="shared" si="109"/>
        <v>0</v>
      </c>
      <c r="O269" s="41">
        <f t="shared" si="109"/>
        <v>1000</v>
      </c>
    </row>
    <row r="270" spans="1:15" ht="31.5">
      <c r="A270" s="150" t="s">
        <v>263</v>
      </c>
      <c r="B270" s="146" t="s">
        <v>767</v>
      </c>
      <c r="C270" s="147" t="s">
        <v>305</v>
      </c>
      <c r="D270" s="142">
        <v>11</v>
      </c>
      <c r="E270" s="142" t="s">
        <v>239</v>
      </c>
      <c r="F270" s="142" t="s">
        <v>744</v>
      </c>
      <c r="G270" s="149">
        <f>SUM(H270:I270)</f>
        <v>800</v>
      </c>
      <c r="H270" s="149">
        <v>0</v>
      </c>
      <c r="I270" s="149">
        <v>800</v>
      </c>
      <c r="J270" s="149">
        <f>SUM(K270:L270)</f>
        <v>1000</v>
      </c>
      <c r="K270" s="149">
        <v>0</v>
      </c>
      <c r="L270" s="149">
        <v>1000</v>
      </c>
      <c r="M270" s="149">
        <f>SUM(N270:O270)</f>
        <v>1000</v>
      </c>
      <c r="N270" s="41">
        <v>0</v>
      </c>
      <c r="O270" s="41">
        <v>1000</v>
      </c>
    </row>
    <row r="271" spans="1:15" s="43" customFormat="1" ht="15.75">
      <c r="A271" s="188" t="s">
        <v>621</v>
      </c>
      <c r="B271" s="140" t="s">
        <v>767</v>
      </c>
      <c r="C271" s="141" t="s">
        <v>317</v>
      </c>
      <c r="D271" s="144"/>
      <c r="E271" s="144"/>
      <c r="F271" s="196"/>
      <c r="G271" s="143">
        <f aca="true" t="shared" si="110" ref="G271:O272">G272</f>
        <v>754</v>
      </c>
      <c r="H271" s="143">
        <f t="shared" si="110"/>
        <v>754</v>
      </c>
      <c r="I271" s="143">
        <f t="shared" si="110"/>
        <v>0</v>
      </c>
      <c r="J271" s="143">
        <f t="shared" si="110"/>
        <v>744</v>
      </c>
      <c r="K271" s="143">
        <f t="shared" si="110"/>
        <v>744</v>
      </c>
      <c r="L271" s="143">
        <f t="shared" si="110"/>
        <v>0</v>
      </c>
      <c r="M271" s="143">
        <f t="shared" si="110"/>
        <v>770</v>
      </c>
      <c r="N271" s="40">
        <f t="shared" si="110"/>
        <v>770</v>
      </c>
      <c r="O271" s="40">
        <f t="shared" si="110"/>
        <v>0</v>
      </c>
    </row>
    <row r="272" spans="1:15" s="43" customFormat="1" ht="15.75">
      <c r="A272" s="188" t="s">
        <v>622</v>
      </c>
      <c r="B272" s="140" t="s">
        <v>767</v>
      </c>
      <c r="C272" s="141" t="s">
        <v>317</v>
      </c>
      <c r="D272" s="141" t="s">
        <v>113</v>
      </c>
      <c r="E272" s="144"/>
      <c r="F272" s="196"/>
      <c r="G272" s="143">
        <f>G273</f>
        <v>754</v>
      </c>
      <c r="H272" s="143">
        <f t="shared" si="110"/>
        <v>754</v>
      </c>
      <c r="I272" s="143">
        <f t="shared" si="110"/>
        <v>0</v>
      </c>
      <c r="J272" s="143">
        <f>J273</f>
        <v>744</v>
      </c>
      <c r="K272" s="143">
        <f t="shared" si="110"/>
        <v>744</v>
      </c>
      <c r="L272" s="143">
        <f t="shared" si="110"/>
        <v>0</v>
      </c>
      <c r="M272" s="143">
        <f>M273</f>
        <v>770</v>
      </c>
      <c r="N272" s="40">
        <f t="shared" si="110"/>
        <v>770</v>
      </c>
      <c r="O272" s="40">
        <f t="shared" si="110"/>
        <v>0</v>
      </c>
    </row>
    <row r="273" spans="1:15" s="43" customFormat="1" ht="31.5">
      <c r="A273" s="145" t="s">
        <v>42</v>
      </c>
      <c r="B273" s="197" t="s">
        <v>767</v>
      </c>
      <c r="C273" s="161" t="s">
        <v>317</v>
      </c>
      <c r="D273" s="161" t="s">
        <v>113</v>
      </c>
      <c r="E273" s="153" t="s">
        <v>791</v>
      </c>
      <c r="F273" s="196"/>
      <c r="G273" s="149">
        <f>G274</f>
        <v>754</v>
      </c>
      <c r="H273" s="149">
        <f>H274</f>
        <v>754</v>
      </c>
      <c r="I273" s="149">
        <f>I274</f>
        <v>0</v>
      </c>
      <c r="J273" s="149">
        <f>J274</f>
        <v>744</v>
      </c>
      <c r="K273" s="149">
        <f>K274</f>
        <v>744</v>
      </c>
      <c r="L273" s="149">
        <f>L274</f>
        <v>0</v>
      </c>
      <c r="M273" s="149">
        <f>M274</f>
        <v>770</v>
      </c>
      <c r="N273" s="41">
        <f>N274</f>
        <v>770</v>
      </c>
      <c r="O273" s="41">
        <f>O274</f>
        <v>0</v>
      </c>
    </row>
    <row r="274" spans="1:15" s="43" customFormat="1" ht="31.5">
      <c r="A274" s="145" t="s">
        <v>43</v>
      </c>
      <c r="B274" s="197" t="s">
        <v>767</v>
      </c>
      <c r="C274" s="161" t="s">
        <v>317</v>
      </c>
      <c r="D274" s="161" t="s">
        <v>113</v>
      </c>
      <c r="E274" s="153" t="s">
        <v>792</v>
      </c>
      <c r="F274" s="196"/>
      <c r="G274" s="149">
        <f>G275</f>
        <v>754</v>
      </c>
      <c r="H274" s="149">
        <f>H275</f>
        <v>754</v>
      </c>
      <c r="I274" s="149">
        <f>I275</f>
        <v>0</v>
      </c>
      <c r="J274" s="149">
        <f>J275</f>
        <v>744</v>
      </c>
      <c r="K274" s="149">
        <f>K275</f>
        <v>744</v>
      </c>
      <c r="L274" s="149">
        <f>L275</f>
        <v>0</v>
      </c>
      <c r="M274" s="149">
        <f>M275</f>
        <v>770</v>
      </c>
      <c r="N274" s="41">
        <f>N275</f>
        <v>770</v>
      </c>
      <c r="O274" s="41">
        <f>O275</f>
        <v>0</v>
      </c>
    </row>
    <row r="275" spans="1:15" ht="78.75">
      <c r="A275" s="150" t="s">
        <v>151</v>
      </c>
      <c r="B275" s="197" t="s">
        <v>767</v>
      </c>
      <c r="C275" s="161" t="s">
        <v>317</v>
      </c>
      <c r="D275" s="161" t="s">
        <v>113</v>
      </c>
      <c r="E275" s="155" t="s">
        <v>240</v>
      </c>
      <c r="F275" s="198">
        <v>500</v>
      </c>
      <c r="G275" s="149">
        <f>SUM(H275:I275)</f>
        <v>754</v>
      </c>
      <c r="H275" s="149">
        <v>754</v>
      </c>
      <c r="I275" s="149">
        <v>0</v>
      </c>
      <c r="J275" s="149">
        <f>SUM(K275:L275)</f>
        <v>744</v>
      </c>
      <c r="K275" s="149">
        <v>744</v>
      </c>
      <c r="L275" s="149">
        <v>0</v>
      </c>
      <c r="M275" s="149">
        <f>SUM(N275:O275)</f>
        <v>770</v>
      </c>
      <c r="N275" s="41">
        <v>770</v>
      </c>
      <c r="O275" s="41">
        <v>0</v>
      </c>
    </row>
    <row r="276" spans="1:15" s="43" customFormat="1" ht="15.75">
      <c r="A276" s="138" t="s">
        <v>279</v>
      </c>
      <c r="B276" s="199" t="s">
        <v>767</v>
      </c>
      <c r="C276" s="140" t="s">
        <v>306</v>
      </c>
      <c r="D276" s="140"/>
      <c r="E276" s="167"/>
      <c r="F276" s="196"/>
      <c r="G276" s="143">
        <f>G277</f>
        <v>4517</v>
      </c>
      <c r="H276" s="143">
        <f aca="true" t="shared" si="111" ref="H276:O280">H277</f>
        <v>0</v>
      </c>
      <c r="I276" s="143">
        <f t="shared" si="111"/>
        <v>4517</v>
      </c>
      <c r="J276" s="143">
        <f t="shared" si="111"/>
        <v>0</v>
      </c>
      <c r="K276" s="143">
        <f t="shared" si="111"/>
        <v>0</v>
      </c>
      <c r="L276" s="143">
        <f t="shared" si="111"/>
        <v>0</v>
      </c>
      <c r="M276" s="143">
        <f t="shared" si="111"/>
        <v>0</v>
      </c>
      <c r="N276" s="40">
        <f t="shared" si="111"/>
        <v>0</v>
      </c>
      <c r="O276" s="40">
        <f t="shared" si="111"/>
        <v>0</v>
      </c>
    </row>
    <row r="277" spans="1:15" s="43" customFormat="1" ht="31.5">
      <c r="A277" s="133" t="s">
        <v>22</v>
      </c>
      <c r="B277" s="199" t="s">
        <v>767</v>
      </c>
      <c r="C277" s="140" t="s">
        <v>306</v>
      </c>
      <c r="D277" s="140" t="s">
        <v>23</v>
      </c>
      <c r="E277" s="167"/>
      <c r="F277" s="196"/>
      <c r="G277" s="143">
        <f>G278</f>
        <v>4517</v>
      </c>
      <c r="H277" s="143">
        <f t="shared" si="111"/>
        <v>0</v>
      </c>
      <c r="I277" s="143">
        <f t="shared" si="111"/>
        <v>4517</v>
      </c>
      <c r="J277" s="143">
        <f t="shared" si="111"/>
        <v>0</v>
      </c>
      <c r="K277" s="143">
        <f t="shared" si="111"/>
        <v>0</v>
      </c>
      <c r="L277" s="143">
        <f t="shared" si="111"/>
        <v>0</v>
      </c>
      <c r="M277" s="143">
        <f t="shared" si="111"/>
        <v>0</v>
      </c>
      <c r="N277" s="40">
        <f t="shared" si="111"/>
        <v>0</v>
      </c>
      <c r="O277" s="40">
        <f t="shared" si="111"/>
        <v>0</v>
      </c>
    </row>
    <row r="278" spans="1:15" ht="78.75">
      <c r="A278" s="150" t="s">
        <v>904</v>
      </c>
      <c r="B278" s="197" t="s">
        <v>767</v>
      </c>
      <c r="C278" s="152" t="s">
        <v>306</v>
      </c>
      <c r="D278" s="152" t="s">
        <v>23</v>
      </c>
      <c r="E278" s="153" t="s">
        <v>1012</v>
      </c>
      <c r="F278" s="198"/>
      <c r="G278" s="149">
        <f>G279</f>
        <v>4517</v>
      </c>
      <c r="H278" s="149">
        <f t="shared" si="111"/>
        <v>0</v>
      </c>
      <c r="I278" s="149">
        <f t="shared" si="111"/>
        <v>4517</v>
      </c>
      <c r="J278" s="149">
        <f t="shared" si="111"/>
        <v>0</v>
      </c>
      <c r="K278" s="149">
        <f t="shared" si="111"/>
        <v>0</v>
      </c>
      <c r="L278" s="149">
        <f t="shared" si="111"/>
        <v>0</v>
      </c>
      <c r="M278" s="149">
        <f t="shared" si="111"/>
        <v>0</v>
      </c>
      <c r="N278" s="41">
        <f t="shared" si="111"/>
        <v>0</v>
      </c>
      <c r="O278" s="41">
        <f t="shared" si="111"/>
        <v>0</v>
      </c>
    </row>
    <row r="279" spans="1:15" ht="110.25">
      <c r="A279" s="150" t="s">
        <v>891</v>
      </c>
      <c r="B279" s="197" t="s">
        <v>767</v>
      </c>
      <c r="C279" s="152" t="s">
        <v>306</v>
      </c>
      <c r="D279" s="152" t="s">
        <v>23</v>
      </c>
      <c r="E279" s="153" t="s">
        <v>1013</v>
      </c>
      <c r="F279" s="198"/>
      <c r="G279" s="149">
        <f>G280</f>
        <v>4517</v>
      </c>
      <c r="H279" s="149">
        <f t="shared" si="111"/>
        <v>0</v>
      </c>
      <c r="I279" s="149">
        <f t="shared" si="111"/>
        <v>4517</v>
      </c>
      <c r="J279" s="149">
        <f t="shared" si="111"/>
        <v>0</v>
      </c>
      <c r="K279" s="149">
        <f t="shared" si="111"/>
        <v>0</v>
      </c>
      <c r="L279" s="149">
        <f t="shared" si="111"/>
        <v>0</v>
      </c>
      <c r="M279" s="149">
        <f t="shared" si="111"/>
        <v>0</v>
      </c>
      <c r="N279" s="41">
        <f t="shared" si="111"/>
        <v>0</v>
      </c>
      <c r="O279" s="41">
        <f t="shared" si="111"/>
        <v>0</v>
      </c>
    </row>
    <row r="280" spans="1:15" ht="78.75">
      <c r="A280" s="150" t="s">
        <v>1016</v>
      </c>
      <c r="B280" s="197" t="s">
        <v>767</v>
      </c>
      <c r="C280" s="152" t="s">
        <v>306</v>
      </c>
      <c r="D280" s="152" t="s">
        <v>23</v>
      </c>
      <c r="E280" s="153" t="s">
        <v>1014</v>
      </c>
      <c r="F280" s="198"/>
      <c r="G280" s="149">
        <f>G281</f>
        <v>4517</v>
      </c>
      <c r="H280" s="149">
        <f t="shared" si="111"/>
        <v>0</v>
      </c>
      <c r="I280" s="149">
        <f t="shared" si="111"/>
        <v>4517</v>
      </c>
      <c r="J280" s="149">
        <f t="shared" si="111"/>
        <v>0</v>
      </c>
      <c r="K280" s="149">
        <f t="shared" si="111"/>
        <v>0</v>
      </c>
      <c r="L280" s="149">
        <f t="shared" si="111"/>
        <v>0</v>
      </c>
      <c r="M280" s="149">
        <f t="shared" si="111"/>
        <v>0</v>
      </c>
      <c r="N280" s="41">
        <f t="shared" si="111"/>
        <v>0</v>
      </c>
      <c r="O280" s="41">
        <f t="shared" si="111"/>
        <v>0</v>
      </c>
    </row>
    <row r="281" spans="1:15" ht="94.5">
      <c r="A281" s="150" t="s">
        <v>1017</v>
      </c>
      <c r="B281" s="197" t="s">
        <v>767</v>
      </c>
      <c r="C281" s="152" t="s">
        <v>306</v>
      </c>
      <c r="D281" s="152" t="s">
        <v>23</v>
      </c>
      <c r="E281" s="155" t="s">
        <v>1015</v>
      </c>
      <c r="F281" s="198">
        <v>200</v>
      </c>
      <c r="G281" s="149">
        <f>SUM(H281:I281)</f>
        <v>4517</v>
      </c>
      <c r="H281" s="149"/>
      <c r="I281" s="149">
        <v>4517</v>
      </c>
      <c r="J281" s="149">
        <f>SUM(K281:L281)</f>
        <v>0</v>
      </c>
      <c r="K281" s="149"/>
      <c r="L281" s="149">
        <v>0</v>
      </c>
      <c r="M281" s="149">
        <f>SUM(N281:O281)</f>
        <v>0</v>
      </c>
      <c r="N281" s="41"/>
      <c r="O281" s="41">
        <v>0</v>
      </c>
    </row>
    <row r="282" spans="1:15" ht="63">
      <c r="A282" s="133" t="s">
        <v>281</v>
      </c>
      <c r="B282" s="140" t="s">
        <v>767</v>
      </c>
      <c r="C282" s="144">
        <v>14</v>
      </c>
      <c r="D282" s="142"/>
      <c r="E282" s="142"/>
      <c r="F282" s="142"/>
      <c r="G282" s="143">
        <f aca="true" t="shared" si="112" ref="G282:O282">G283</f>
        <v>33542</v>
      </c>
      <c r="H282" s="143">
        <f t="shared" si="112"/>
        <v>17286</v>
      </c>
      <c r="I282" s="143">
        <f t="shared" si="112"/>
        <v>16256</v>
      </c>
      <c r="J282" s="143">
        <f t="shared" si="112"/>
        <v>22372</v>
      </c>
      <c r="K282" s="143">
        <f t="shared" si="112"/>
        <v>17286</v>
      </c>
      <c r="L282" s="143">
        <f t="shared" si="112"/>
        <v>5086</v>
      </c>
      <c r="M282" s="143">
        <f t="shared" si="112"/>
        <v>23169</v>
      </c>
      <c r="N282" s="40">
        <f t="shared" si="112"/>
        <v>17286</v>
      </c>
      <c r="O282" s="40">
        <f t="shared" si="112"/>
        <v>5883</v>
      </c>
    </row>
    <row r="283" spans="1:15" ht="78.75">
      <c r="A283" s="133" t="s">
        <v>187</v>
      </c>
      <c r="B283" s="140" t="s">
        <v>767</v>
      </c>
      <c r="C283" s="144">
        <v>14</v>
      </c>
      <c r="D283" s="141" t="s">
        <v>305</v>
      </c>
      <c r="E283" s="142"/>
      <c r="F283" s="142"/>
      <c r="G283" s="143">
        <f aca="true" t="shared" si="113" ref="G283:O283">SUM(G286,G287)</f>
        <v>33542</v>
      </c>
      <c r="H283" s="143">
        <f t="shared" si="113"/>
        <v>17286</v>
      </c>
      <c r="I283" s="143">
        <f t="shared" si="113"/>
        <v>16256</v>
      </c>
      <c r="J283" s="143">
        <f t="shared" si="113"/>
        <v>22372</v>
      </c>
      <c r="K283" s="143">
        <f t="shared" si="113"/>
        <v>17286</v>
      </c>
      <c r="L283" s="143">
        <f t="shared" si="113"/>
        <v>5086</v>
      </c>
      <c r="M283" s="143">
        <f t="shared" si="113"/>
        <v>23169</v>
      </c>
      <c r="N283" s="40">
        <f t="shared" si="113"/>
        <v>17286</v>
      </c>
      <c r="O283" s="40">
        <f t="shared" si="113"/>
        <v>5883</v>
      </c>
    </row>
    <row r="284" spans="1:15" ht="31.5">
      <c r="A284" s="145" t="s">
        <v>42</v>
      </c>
      <c r="B284" s="146" t="s">
        <v>188</v>
      </c>
      <c r="C284" s="142">
        <v>14</v>
      </c>
      <c r="D284" s="147" t="s">
        <v>305</v>
      </c>
      <c r="E284" s="153" t="s">
        <v>791</v>
      </c>
      <c r="F284" s="142"/>
      <c r="G284" s="149">
        <f aca="true" t="shared" si="114" ref="G284:O284">G285</f>
        <v>33542</v>
      </c>
      <c r="H284" s="149">
        <f t="shared" si="114"/>
        <v>17286</v>
      </c>
      <c r="I284" s="149">
        <f t="shared" si="114"/>
        <v>16256</v>
      </c>
      <c r="J284" s="149">
        <f t="shared" si="114"/>
        <v>22372</v>
      </c>
      <c r="K284" s="149">
        <f t="shared" si="114"/>
        <v>17286</v>
      </c>
      <c r="L284" s="149">
        <f t="shared" si="114"/>
        <v>5086</v>
      </c>
      <c r="M284" s="149">
        <f t="shared" si="114"/>
        <v>23169</v>
      </c>
      <c r="N284" s="41">
        <f t="shared" si="114"/>
        <v>17286</v>
      </c>
      <c r="O284" s="41">
        <f t="shared" si="114"/>
        <v>5883</v>
      </c>
    </row>
    <row r="285" spans="1:15" ht="15" customHeight="1">
      <c r="A285" s="145" t="s">
        <v>43</v>
      </c>
      <c r="B285" s="146" t="s">
        <v>188</v>
      </c>
      <c r="C285" s="142">
        <v>14</v>
      </c>
      <c r="D285" s="147" t="s">
        <v>305</v>
      </c>
      <c r="E285" s="153" t="s">
        <v>792</v>
      </c>
      <c r="F285" s="142"/>
      <c r="G285" s="149">
        <f aca="true" t="shared" si="115" ref="G285:O285">SUM(G286:G287)</f>
        <v>33542</v>
      </c>
      <c r="H285" s="149">
        <f t="shared" si="115"/>
        <v>17286</v>
      </c>
      <c r="I285" s="149">
        <f t="shared" si="115"/>
        <v>16256</v>
      </c>
      <c r="J285" s="149">
        <f t="shared" si="115"/>
        <v>22372</v>
      </c>
      <c r="K285" s="149">
        <f t="shared" si="115"/>
        <v>17286</v>
      </c>
      <c r="L285" s="149">
        <f t="shared" si="115"/>
        <v>5086</v>
      </c>
      <c r="M285" s="149">
        <f t="shared" si="115"/>
        <v>23169</v>
      </c>
      <c r="N285" s="41">
        <f t="shared" si="115"/>
        <v>17286</v>
      </c>
      <c r="O285" s="41">
        <f t="shared" si="115"/>
        <v>5883</v>
      </c>
    </row>
    <row r="286" spans="1:15" ht="94.5">
      <c r="A286" s="157" t="s">
        <v>152</v>
      </c>
      <c r="B286" s="146" t="s">
        <v>188</v>
      </c>
      <c r="C286" s="142">
        <v>14</v>
      </c>
      <c r="D286" s="147" t="s">
        <v>305</v>
      </c>
      <c r="E286" s="155" t="s">
        <v>789</v>
      </c>
      <c r="F286" s="142" t="s">
        <v>21</v>
      </c>
      <c r="G286" s="149">
        <f>SUM(H286:I286)</f>
        <v>17286</v>
      </c>
      <c r="H286" s="149">
        <v>17286</v>
      </c>
      <c r="I286" s="149">
        <v>0</v>
      </c>
      <c r="J286" s="149">
        <f>SUM(K286:L286)</f>
        <v>17286</v>
      </c>
      <c r="K286" s="149">
        <v>17286</v>
      </c>
      <c r="L286" s="149">
        <v>0</v>
      </c>
      <c r="M286" s="149">
        <f>SUM(N286:O286)</f>
        <v>17286</v>
      </c>
      <c r="N286" s="41">
        <v>17286</v>
      </c>
      <c r="O286" s="41">
        <v>0</v>
      </c>
    </row>
    <row r="287" spans="1:15" ht="63">
      <c r="A287" s="150" t="s">
        <v>629</v>
      </c>
      <c r="B287" s="146" t="s">
        <v>767</v>
      </c>
      <c r="C287" s="142" t="s">
        <v>189</v>
      </c>
      <c r="D287" s="147" t="s">
        <v>305</v>
      </c>
      <c r="E287" s="155" t="s">
        <v>790</v>
      </c>
      <c r="F287" s="142" t="s">
        <v>21</v>
      </c>
      <c r="G287" s="149">
        <f>SUM(H287:I287)</f>
        <v>16256</v>
      </c>
      <c r="H287" s="149"/>
      <c r="I287" s="149">
        <v>16256</v>
      </c>
      <c r="J287" s="149">
        <f>SUM(K287:L287)</f>
        <v>5086</v>
      </c>
      <c r="K287" s="149"/>
      <c r="L287" s="149">
        <v>5086</v>
      </c>
      <c r="M287" s="149">
        <f>SUM(N287:O287)</f>
        <v>5883</v>
      </c>
      <c r="N287" s="41"/>
      <c r="O287" s="41">
        <v>5883</v>
      </c>
    </row>
    <row r="288" spans="1:15" ht="47.25">
      <c r="A288" s="138" t="s">
        <v>190</v>
      </c>
      <c r="B288" s="139">
        <v>871</v>
      </c>
      <c r="C288" s="182"/>
      <c r="D288" s="182"/>
      <c r="E288" s="182"/>
      <c r="F288" s="182"/>
      <c r="G288" s="200">
        <f aca="true" t="shared" si="116" ref="G288:O288">SUM(G289,G344)</f>
        <v>350466</v>
      </c>
      <c r="H288" s="200">
        <f t="shared" si="116"/>
        <v>201876</v>
      </c>
      <c r="I288" s="200">
        <f t="shared" si="116"/>
        <v>148590</v>
      </c>
      <c r="J288" s="200">
        <f t="shared" si="116"/>
        <v>336132</v>
      </c>
      <c r="K288" s="200">
        <f t="shared" si="116"/>
        <v>214703</v>
      </c>
      <c r="L288" s="200">
        <f t="shared" si="116"/>
        <v>121429</v>
      </c>
      <c r="M288" s="200">
        <f t="shared" si="116"/>
        <v>336171</v>
      </c>
      <c r="N288" s="48">
        <f t="shared" si="116"/>
        <v>223393</v>
      </c>
      <c r="O288" s="48">
        <f t="shared" si="116"/>
        <v>112778.00000000001</v>
      </c>
    </row>
    <row r="289" spans="1:15" ht="15.75">
      <c r="A289" s="133" t="s">
        <v>755</v>
      </c>
      <c r="B289" s="140" t="s">
        <v>191</v>
      </c>
      <c r="C289" s="141" t="s">
        <v>375</v>
      </c>
      <c r="D289" s="142"/>
      <c r="E289" s="142"/>
      <c r="F289" s="142"/>
      <c r="G289" s="143">
        <f aca="true" t="shared" si="117" ref="G289:O289">SUM(G290,G297,G304,G311,G317,G323)</f>
        <v>328356</v>
      </c>
      <c r="H289" s="143">
        <f t="shared" si="117"/>
        <v>179766</v>
      </c>
      <c r="I289" s="143">
        <f t="shared" si="117"/>
        <v>148590</v>
      </c>
      <c r="J289" s="143">
        <f t="shared" si="117"/>
        <v>313297</v>
      </c>
      <c r="K289" s="143">
        <f t="shared" si="117"/>
        <v>191868</v>
      </c>
      <c r="L289" s="143">
        <f t="shared" si="117"/>
        <v>121429</v>
      </c>
      <c r="M289" s="143">
        <f t="shared" si="117"/>
        <v>312588</v>
      </c>
      <c r="N289" s="40">
        <f t="shared" si="117"/>
        <v>199810</v>
      </c>
      <c r="O289" s="40">
        <f t="shared" si="117"/>
        <v>112778.00000000001</v>
      </c>
    </row>
    <row r="290" spans="1:15" ht="15.75">
      <c r="A290" s="133" t="s">
        <v>192</v>
      </c>
      <c r="B290" s="140" t="s">
        <v>191</v>
      </c>
      <c r="C290" s="141" t="s">
        <v>375</v>
      </c>
      <c r="D290" s="141" t="s">
        <v>305</v>
      </c>
      <c r="E290" s="142"/>
      <c r="F290" s="142"/>
      <c r="G290" s="143">
        <f>SUM(G291,)</f>
        <v>79986.5</v>
      </c>
      <c r="H290" s="143">
        <f aca="true" t="shared" si="118" ref="H290:O290">SUM(H291,)</f>
        <v>38894</v>
      </c>
      <c r="I290" s="143">
        <f t="shared" si="118"/>
        <v>41092.5</v>
      </c>
      <c r="J290" s="143">
        <f t="shared" si="118"/>
        <v>78325.9</v>
      </c>
      <c r="K290" s="143">
        <f t="shared" si="118"/>
        <v>41800</v>
      </c>
      <c r="L290" s="143">
        <f t="shared" si="118"/>
        <v>36525.9</v>
      </c>
      <c r="M290" s="143">
        <f t="shared" si="118"/>
        <v>79995.3</v>
      </c>
      <c r="N290" s="40">
        <f t="shared" si="118"/>
        <v>44241</v>
      </c>
      <c r="O290" s="40">
        <f t="shared" si="118"/>
        <v>35754.3</v>
      </c>
    </row>
    <row r="291" spans="1:15" ht="63">
      <c r="A291" s="150" t="s">
        <v>910</v>
      </c>
      <c r="B291" s="146" t="s">
        <v>191</v>
      </c>
      <c r="C291" s="147" t="s">
        <v>375</v>
      </c>
      <c r="D291" s="147" t="s">
        <v>305</v>
      </c>
      <c r="E291" s="148" t="s">
        <v>640</v>
      </c>
      <c r="F291" s="142"/>
      <c r="G291" s="149">
        <f aca="true" t="shared" si="119" ref="G291:O292">G292</f>
        <v>79986.5</v>
      </c>
      <c r="H291" s="149">
        <f t="shared" si="119"/>
        <v>38894</v>
      </c>
      <c r="I291" s="149">
        <f t="shared" si="119"/>
        <v>41092.5</v>
      </c>
      <c r="J291" s="149">
        <f t="shared" si="119"/>
        <v>78325.9</v>
      </c>
      <c r="K291" s="149">
        <f t="shared" si="119"/>
        <v>41800</v>
      </c>
      <c r="L291" s="149">
        <f t="shared" si="119"/>
        <v>36525.9</v>
      </c>
      <c r="M291" s="149">
        <f t="shared" si="119"/>
        <v>79995.3</v>
      </c>
      <c r="N291" s="41">
        <f t="shared" si="119"/>
        <v>44241</v>
      </c>
      <c r="O291" s="41">
        <f t="shared" si="119"/>
        <v>35754.3</v>
      </c>
    </row>
    <row r="292" spans="1:15" ht="94.5">
      <c r="A292" s="150" t="s">
        <v>921</v>
      </c>
      <c r="B292" s="146" t="s">
        <v>191</v>
      </c>
      <c r="C292" s="147" t="s">
        <v>375</v>
      </c>
      <c r="D292" s="147" t="s">
        <v>305</v>
      </c>
      <c r="E292" s="148" t="s">
        <v>641</v>
      </c>
      <c r="F292" s="142"/>
      <c r="G292" s="149">
        <f t="shared" si="119"/>
        <v>79986.5</v>
      </c>
      <c r="H292" s="149">
        <f t="shared" si="119"/>
        <v>38894</v>
      </c>
      <c r="I292" s="149">
        <f t="shared" si="119"/>
        <v>41092.5</v>
      </c>
      <c r="J292" s="149">
        <f t="shared" si="119"/>
        <v>78325.9</v>
      </c>
      <c r="K292" s="149">
        <f t="shared" si="119"/>
        <v>41800</v>
      </c>
      <c r="L292" s="149">
        <f t="shared" si="119"/>
        <v>36525.9</v>
      </c>
      <c r="M292" s="149">
        <f t="shared" si="119"/>
        <v>79995.3</v>
      </c>
      <c r="N292" s="41">
        <f t="shared" si="119"/>
        <v>44241</v>
      </c>
      <c r="O292" s="41">
        <f t="shared" si="119"/>
        <v>35754.3</v>
      </c>
    </row>
    <row r="293" spans="1:15" ht="63">
      <c r="A293" s="150" t="s">
        <v>717</v>
      </c>
      <c r="B293" s="146" t="s">
        <v>191</v>
      </c>
      <c r="C293" s="147" t="s">
        <v>375</v>
      </c>
      <c r="D293" s="147" t="s">
        <v>305</v>
      </c>
      <c r="E293" s="148" t="s">
        <v>642</v>
      </c>
      <c r="F293" s="142"/>
      <c r="G293" s="149">
        <f>SUM(G294:G296)</f>
        <v>79986.5</v>
      </c>
      <c r="H293" s="149">
        <f aca="true" t="shared" si="120" ref="H293:O293">SUM(H294:H296)</f>
        <v>38894</v>
      </c>
      <c r="I293" s="149">
        <f t="shared" si="120"/>
        <v>41092.5</v>
      </c>
      <c r="J293" s="149">
        <f t="shared" si="120"/>
        <v>78325.9</v>
      </c>
      <c r="K293" s="149">
        <f t="shared" si="120"/>
        <v>41800</v>
      </c>
      <c r="L293" s="149">
        <f t="shared" si="120"/>
        <v>36525.9</v>
      </c>
      <c r="M293" s="149">
        <f t="shared" si="120"/>
        <v>79995.3</v>
      </c>
      <c r="N293" s="41">
        <f t="shared" si="120"/>
        <v>44241</v>
      </c>
      <c r="O293" s="41">
        <f t="shared" si="120"/>
        <v>35754.3</v>
      </c>
    </row>
    <row r="294" spans="1:15" ht="126">
      <c r="A294" s="150" t="s">
        <v>862</v>
      </c>
      <c r="B294" s="146" t="s">
        <v>191</v>
      </c>
      <c r="C294" s="147" t="s">
        <v>375</v>
      </c>
      <c r="D294" s="147" t="s">
        <v>305</v>
      </c>
      <c r="E294" s="142" t="s">
        <v>645</v>
      </c>
      <c r="F294" s="142" t="s">
        <v>275</v>
      </c>
      <c r="G294" s="149">
        <f>SUM(H294:I294)</f>
        <v>0</v>
      </c>
      <c r="H294" s="149"/>
      <c r="I294" s="149"/>
      <c r="J294" s="149">
        <f>SUM(K294:L294)</f>
        <v>0</v>
      </c>
      <c r="K294" s="149"/>
      <c r="L294" s="149"/>
      <c r="M294" s="149">
        <f>SUM(N294:O294)</f>
        <v>0</v>
      </c>
      <c r="N294" s="41"/>
      <c r="O294" s="41"/>
    </row>
    <row r="295" spans="1:15" ht="141.75">
      <c r="A295" s="150" t="s">
        <v>409</v>
      </c>
      <c r="B295" s="146" t="s">
        <v>191</v>
      </c>
      <c r="C295" s="147" t="s">
        <v>375</v>
      </c>
      <c r="D295" s="147" t="s">
        <v>305</v>
      </c>
      <c r="E295" s="142" t="s">
        <v>645</v>
      </c>
      <c r="F295" s="142" t="s">
        <v>756</v>
      </c>
      <c r="G295" s="149">
        <f>SUM(H295:I295)</f>
        <v>41092.5</v>
      </c>
      <c r="H295" s="149">
        <v>0</v>
      </c>
      <c r="I295" s="149">
        <v>41092.5</v>
      </c>
      <c r="J295" s="149">
        <f>SUM(K295:L295)</f>
        <v>36525.9</v>
      </c>
      <c r="K295" s="149">
        <v>0</v>
      </c>
      <c r="L295" s="149">
        <v>36525.9</v>
      </c>
      <c r="M295" s="149">
        <f>SUM(N295:O295)</f>
        <v>35754.3</v>
      </c>
      <c r="N295" s="41">
        <v>0</v>
      </c>
      <c r="O295" s="41">
        <v>35754.3</v>
      </c>
    </row>
    <row r="296" spans="1:15" ht="157.5">
      <c r="A296" s="157" t="s">
        <v>718</v>
      </c>
      <c r="B296" s="146" t="s">
        <v>191</v>
      </c>
      <c r="C296" s="147" t="s">
        <v>375</v>
      </c>
      <c r="D296" s="147" t="s">
        <v>305</v>
      </c>
      <c r="E296" s="155" t="s">
        <v>646</v>
      </c>
      <c r="F296" s="142" t="s">
        <v>756</v>
      </c>
      <c r="G296" s="149">
        <f>SUM(H296:I296)</f>
        <v>38894</v>
      </c>
      <c r="H296" s="149">
        <v>38894</v>
      </c>
      <c r="I296" s="149">
        <v>0</v>
      </c>
      <c r="J296" s="149">
        <f>SUM(K296:L296)</f>
        <v>41800</v>
      </c>
      <c r="K296" s="149">
        <v>41800</v>
      </c>
      <c r="L296" s="149">
        <v>0</v>
      </c>
      <c r="M296" s="149">
        <f>SUM(N296:O296)</f>
        <v>44241</v>
      </c>
      <c r="N296" s="41">
        <v>44241</v>
      </c>
      <c r="O296" s="41">
        <v>0</v>
      </c>
    </row>
    <row r="297" spans="1:15" ht="15.75">
      <c r="A297" s="133" t="s">
        <v>193</v>
      </c>
      <c r="B297" s="140" t="s">
        <v>191</v>
      </c>
      <c r="C297" s="141" t="s">
        <v>375</v>
      </c>
      <c r="D297" s="141" t="s">
        <v>317</v>
      </c>
      <c r="E297" s="142"/>
      <c r="F297" s="142"/>
      <c r="G297" s="143">
        <f aca="true" t="shared" si="121" ref="G297:O297">SUM(G298)</f>
        <v>206942.5</v>
      </c>
      <c r="H297" s="143">
        <f t="shared" si="121"/>
        <v>140514</v>
      </c>
      <c r="I297" s="143">
        <f t="shared" si="121"/>
        <v>66428.5</v>
      </c>
      <c r="J297" s="143">
        <f t="shared" si="121"/>
        <v>194228.9</v>
      </c>
      <c r="K297" s="143">
        <f t="shared" si="121"/>
        <v>149700</v>
      </c>
      <c r="L297" s="143">
        <f t="shared" si="121"/>
        <v>44528.9</v>
      </c>
      <c r="M297" s="143">
        <f t="shared" si="121"/>
        <v>191758.9</v>
      </c>
      <c r="N297" s="40">
        <f t="shared" si="121"/>
        <v>155190</v>
      </c>
      <c r="O297" s="40">
        <f t="shared" si="121"/>
        <v>36568.9</v>
      </c>
    </row>
    <row r="298" spans="1:15" ht="63">
      <c r="A298" s="150" t="s">
        <v>910</v>
      </c>
      <c r="B298" s="146" t="s">
        <v>191</v>
      </c>
      <c r="C298" s="147" t="s">
        <v>375</v>
      </c>
      <c r="D298" s="147" t="s">
        <v>317</v>
      </c>
      <c r="E298" s="162" t="s">
        <v>640</v>
      </c>
      <c r="F298" s="142"/>
      <c r="G298" s="149">
        <f aca="true" t="shared" si="122" ref="G298:O298">SUM(G299,)</f>
        <v>206942.5</v>
      </c>
      <c r="H298" s="149">
        <f t="shared" si="122"/>
        <v>140514</v>
      </c>
      <c r="I298" s="149">
        <f t="shared" si="122"/>
        <v>66428.5</v>
      </c>
      <c r="J298" s="149">
        <f t="shared" si="122"/>
        <v>194228.9</v>
      </c>
      <c r="K298" s="149">
        <f t="shared" si="122"/>
        <v>149700</v>
      </c>
      <c r="L298" s="149">
        <f t="shared" si="122"/>
        <v>44528.9</v>
      </c>
      <c r="M298" s="149">
        <f t="shared" si="122"/>
        <v>191758.9</v>
      </c>
      <c r="N298" s="41">
        <f t="shared" si="122"/>
        <v>155190</v>
      </c>
      <c r="O298" s="41">
        <f t="shared" si="122"/>
        <v>36568.9</v>
      </c>
    </row>
    <row r="299" spans="1:15" ht="78.75">
      <c r="A299" s="150" t="s">
        <v>911</v>
      </c>
      <c r="B299" s="146" t="s">
        <v>191</v>
      </c>
      <c r="C299" s="147" t="s">
        <v>375</v>
      </c>
      <c r="D299" s="147" t="s">
        <v>317</v>
      </c>
      <c r="E299" s="162" t="s">
        <v>719</v>
      </c>
      <c r="F299" s="142"/>
      <c r="G299" s="149">
        <f aca="true" t="shared" si="123" ref="G299:O299">G300</f>
        <v>206942.5</v>
      </c>
      <c r="H299" s="149">
        <f t="shared" si="123"/>
        <v>140514</v>
      </c>
      <c r="I299" s="149">
        <f t="shared" si="123"/>
        <v>66428.5</v>
      </c>
      <c r="J299" s="149">
        <f t="shared" si="123"/>
        <v>194228.9</v>
      </c>
      <c r="K299" s="149">
        <f t="shared" si="123"/>
        <v>149700</v>
      </c>
      <c r="L299" s="149">
        <f t="shared" si="123"/>
        <v>44528.9</v>
      </c>
      <c r="M299" s="149">
        <f t="shared" si="123"/>
        <v>191758.9</v>
      </c>
      <c r="N299" s="41">
        <f t="shared" si="123"/>
        <v>155190</v>
      </c>
      <c r="O299" s="41">
        <f t="shared" si="123"/>
        <v>36568.9</v>
      </c>
    </row>
    <row r="300" spans="1:15" ht="47.25">
      <c r="A300" s="150" t="s">
        <v>745</v>
      </c>
      <c r="B300" s="146" t="s">
        <v>191</v>
      </c>
      <c r="C300" s="147" t="s">
        <v>375</v>
      </c>
      <c r="D300" s="147" t="s">
        <v>317</v>
      </c>
      <c r="E300" s="162" t="s">
        <v>720</v>
      </c>
      <c r="F300" s="142"/>
      <c r="G300" s="149">
        <f aca="true" t="shared" si="124" ref="G300:O300">SUM(G301:G303)</f>
        <v>206942.5</v>
      </c>
      <c r="H300" s="149">
        <f t="shared" si="124"/>
        <v>140514</v>
      </c>
      <c r="I300" s="149">
        <f t="shared" si="124"/>
        <v>66428.5</v>
      </c>
      <c r="J300" s="149">
        <f t="shared" si="124"/>
        <v>194228.9</v>
      </c>
      <c r="K300" s="149">
        <f t="shared" si="124"/>
        <v>149700</v>
      </c>
      <c r="L300" s="149">
        <f t="shared" si="124"/>
        <v>44528.9</v>
      </c>
      <c r="M300" s="149">
        <f t="shared" si="124"/>
        <v>191758.9</v>
      </c>
      <c r="N300" s="41">
        <f t="shared" si="124"/>
        <v>155190</v>
      </c>
      <c r="O300" s="41">
        <f t="shared" si="124"/>
        <v>36568.9</v>
      </c>
    </row>
    <row r="301" spans="1:15" ht="110.25">
      <c r="A301" s="150" t="s">
        <v>721</v>
      </c>
      <c r="B301" s="146" t="s">
        <v>191</v>
      </c>
      <c r="C301" s="147" t="s">
        <v>375</v>
      </c>
      <c r="D301" s="147" t="s">
        <v>317</v>
      </c>
      <c r="E301" s="152" t="s">
        <v>647</v>
      </c>
      <c r="F301" s="142" t="s">
        <v>756</v>
      </c>
      <c r="G301" s="149">
        <f>SUM(H301:I301)</f>
        <v>66428.5</v>
      </c>
      <c r="H301" s="156">
        <v>0</v>
      </c>
      <c r="I301" s="156">
        <v>66428.5</v>
      </c>
      <c r="J301" s="149">
        <f>SUM(K301:L301)</f>
        <v>44528.9</v>
      </c>
      <c r="K301" s="156">
        <v>0</v>
      </c>
      <c r="L301" s="156">
        <v>44528.9</v>
      </c>
      <c r="M301" s="149">
        <f>SUM(N301:O301)</f>
        <v>36568.9</v>
      </c>
      <c r="N301" s="42">
        <v>0</v>
      </c>
      <c r="O301" s="42">
        <v>36568.9</v>
      </c>
    </row>
    <row r="302" spans="1:15" ht="94.5">
      <c r="A302" s="157" t="s">
        <v>181</v>
      </c>
      <c r="B302" s="146" t="s">
        <v>191</v>
      </c>
      <c r="C302" s="147" t="s">
        <v>375</v>
      </c>
      <c r="D302" s="147" t="s">
        <v>317</v>
      </c>
      <c r="E302" s="155" t="s">
        <v>648</v>
      </c>
      <c r="F302" s="142" t="s">
        <v>756</v>
      </c>
      <c r="G302" s="149">
        <f>SUM(H302:I302)</f>
        <v>139203</v>
      </c>
      <c r="H302" s="149">
        <v>139203</v>
      </c>
      <c r="I302" s="149">
        <v>0</v>
      </c>
      <c r="J302" s="149">
        <f>SUM(K302:L302)</f>
        <v>148389</v>
      </c>
      <c r="K302" s="149">
        <v>148389</v>
      </c>
      <c r="L302" s="149">
        <v>0</v>
      </c>
      <c r="M302" s="149">
        <f>SUM(N302:O302)</f>
        <v>153879</v>
      </c>
      <c r="N302" s="41">
        <v>153879</v>
      </c>
      <c r="O302" s="41">
        <v>0</v>
      </c>
    </row>
    <row r="303" spans="1:15" ht="157.5">
      <c r="A303" s="157" t="s">
        <v>414</v>
      </c>
      <c r="B303" s="152" t="s">
        <v>191</v>
      </c>
      <c r="C303" s="147" t="s">
        <v>375</v>
      </c>
      <c r="D303" s="147" t="s">
        <v>317</v>
      </c>
      <c r="E303" s="155" t="s">
        <v>649</v>
      </c>
      <c r="F303" s="142" t="s">
        <v>756</v>
      </c>
      <c r="G303" s="149">
        <f>SUM(H303:I303)</f>
        <v>1311</v>
      </c>
      <c r="H303" s="149">
        <v>1311</v>
      </c>
      <c r="I303" s="149">
        <v>0</v>
      </c>
      <c r="J303" s="149">
        <f>SUM(K303:L303)</f>
        <v>1311</v>
      </c>
      <c r="K303" s="149">
        <v>1311</v>
      </c>
      <c r="L303" s="149">
        <v>0</v>
      </c>
      <c r="M303" s="149">
        <f>SUM(N303:O303)</f>
        <v>1311</v>
      </c>
      <c r="N303" s="41">
        <v>1311</v>
      </c>
      <c r="O303" s="41">
        <v>0</v>
      </c>
    </row>
    <row r="304" spans="1:15" s="43" customFormat="1" ht="31.5">
      <c r="A304" s="175" t="s">
        <v>284</v>
      </c>
      <c r="B304" s="140" t="s">
        <v>191</v>
      </c>
      <c r="C304" s="141" t="s">
        <v>375</v>
      </c>
      <c r="D304" s="141" t="s">
        <v>113</v>
      </c>
      <c r="E304" s="167"/>
      <c r="F304" s="144"/>
      <c r="G304" s="143">
        <f aca="true" t="shared" si="125" ref="G304:O305">G305</f>
        <v>20899.9</v>
      </c>
      <c r="H304" s="143">
        <f t="shared" si="125"/>
        <v>0</v>
      </c>
      <c r="I304" s="143">
        <f t="shared" si="125"/>
        <v>20899.9</v>
      </c>
      <c r="J304" s="143">
        <f t="shared" si="125"/>
        <v>19451.2</v>
      </c>
      <c r="K304" s="143">
        <f t="shared" si="125"/>
        <v>0</v>
      </c>
      <c r="L304" s="143">
        <f t="shared" si="125"/>
        <v>19451.2</v>
      </c>
      <c r="M304" s="143">
        <f t="shared" si="125"/>
        <v>20287.8</v>
      </c>
      <c r="N304" s="40">
        <f t="shared" si="125"/>
        <v>0</v>
      </c>
      <c r="O304" s="40">
        <f t="shared" si="125"/>
        <v>20287.8</v>
      </c>
    </row>
    <row r="305" spans="1:15" ht="63">
      <c r="A305" s="150" t="s">
        <v>910</v>
      </c>
      <c r="B305" s="146" t="s">
        <v>191</v>
      </c>
      <c r="C305" s="147" t="s">
        <v>375</v>
      </c>
      <c r="D305" s="147" t="s">
        <v>113</v>
      </c>
      <c r="E305" s="162" t="s">
        <v>640</v>
      </c>
      <c r="F305" s="142"/>
      <c r="G305" s="149">
        <f t="shared" si="125"/>
        <v>20899.9</v>
      </c>
      <c r="H305" s="149">
        <f t="shared" si="125"/>
        <v>0</v>
      </c>
      <c r="I305" s="149">
        <f t="shared" si="125"/>
        <v>20899.9</v>
      </c>
      <c r="J305" s="149">
        <f t="shared" si="125"/>
        <v>19451.2</v>
      </c>
      <c r="K305" s="149">
        <f t="shared" si="125"/>
        <v>0</v>
      </c>
      <c r="L305" s="149">
        <f t="shared" si="125"/>
        <v>19451.2</v>
      </c>
      <c r="M305" s="149">
        <f t="shared" si="125"/>
        <v>20287.8</v>
      </c>
      <c r="N305" s="41">
        <f t="shared" si="125"/>
        <v>0</v>
      </c>
      <c r="O305" s="41">
        <f t="shared" si="125"/>
        <v>20287.8</v>
      </c>
    </row>
    <row r="306" spans="1:15" ht="94.5">
      <c r="A306" s="150" t="s">
        <v>922</v>
      </c>
      <c r="B306" s="146" t="s">
        <v>191</v>
      </c>
      <c r="C306" s="147" t="s">
        <v>375</v>
      </c>
      <c r="D306" s="147" t="s">
        <v>113</v>
      </c>
      <c r="E306" s="148" t="s">
        <v>746</v>
      </c>
      <c r="F306" s="142"/>
      <c r="G306" s="149">
        <f aca="true" t="shared" si="126" ref="G306:O306">SUM(G307,G309)</f>
        <v>20899.9</v>
      </c>
      <c r="H306" s="149">
        <f t="shared" si="126"/>
        <v>0</v>
      </c>
      <c r="I306" s="149">
        <f t="shared" si="126"/>
        <v>20899.9</v>
      </c>
      <c r="J306" s="149">
        <f t="shared" si="126"/>
        <v>19451.2</v>
      </c>
      <c r="K306" s="149">
        <f t="shared" si="126"/>
        <v>0</v>
      </c>
      <c r="L306" s="149">
        <f t="shared" si="126"/>
        <v>19451.2</v>
      </c>
      <c r="M306" s="149">
        <f t="shared" si="126"/>
        <v>20287.8</v>
      </c>
      <c r="N306" s="41">
        <f t="shared" si="126"/>
        <v>0</v>
      </c>
      <c r="O306" s="41">
        <f t="shared" si="126"/>
        <v>20287.8</v>
      </c>
    </row>
    <row r="307" spans="1:15" ht="63">
      <c r="A307" s="150" t="s">
        <v>748</v>
      </c>
      <c r="B307" s="146" t="s">
        <v>191</v>
      </c>
      <c r="C307" s="147" t="s">
        <v>375</v>
      </c>
      <c r="D307" s="147" t="s">
        <v>113</v>
      </c>
      <c r="E307" s="148" t="s">
        <v>747</v>
      </c>
      <c r="F307" s="142"/>
      <c r="G307" s="149">
        <f aca="true" t="shared" si="127" ref="G307:O307">G308</f>
        <v>20164.9</v>
      </c>
      <c r="H307" s="149">
        <f t="shared" si="127"/>
        <v>0</v>
      </c>
      <c r="I307" s="149">
        <f t="shared" si="127"/>
        <v>20164.9</v>
      </c>
      <c r="J307" s="149">
        <f t="shared" si="127"/>
        <v>19451.2</v>
      </c>
      <c r="K307" s="149">
        <f t="shared" si="127"/>
        <v>0</v>
      </c>
      <c r="L307" s="149">
        <f t="shared" si="127"/>
        <v>19451.2</v>
      </c>
      <c r="M307" s="149">
        <f t="shared" si="127"/>
        <v>20287.8</v>
      </c>
      <c r="N307" s="41">
        <f t="shared" si="127"/>
        <v>0</v>
      </c>
      <c r="O307" s="41">
        <f t="shared" si="127"/>
        <v>20287.8</v>
      </c>
    </row>
    <row r="308" spans="1:15" ht="110.25">
      <c r="A308" s="157" t="s">
        <v>416</v>
      </c>
      <c r="B308" s="146" t="s">
        <v>191</v>
      </c>
      <c r="C308" s="147" t="s">
        <v>375</v>
      </c>
      <c r="D308" s="147" t="s">
        <v>113</v>
      </c>
      <c r="E308" s="142" t="s">
        <v>650</v>
      </c>
      <c r="F308" s="142" t="s">
        <v>756</v>
      </c>
      <c r="G308" s="149">
        <f>SUM(H308:I308)</f>
        <v>20164.9</v>
      </c>
      <c r="H308" s="149">
        <v>0</v>
      </c>
      <c r="I308" s="149">
        <v>20164.9</v>
      </c>
      <c r="J308" s="149">
        <f>SUM(K308:L308)</f>
        <v>19451.2</v>
      </c>
      <c r="K308" s="149">
        <v>0</v>
      </c>
      <c r="L308" s="149">
        <v>19451.2</v>
      </c>
      <c r="M308" s="149">
        <f>SUM(N308:O308)</f>
        <v>20287.8</v>
      </c>
      <c r="N308" s="41">
        <v>0</v>
      </c>
      <c r="O308" s="41">
        <v>20287.8</v>
      </c>
    </row>
    <row r="309" spans="1:15" ht="47.25">
      <c r="A309" s="157" t="s">
        <v>751</v>
      </c>
      <c r="B309" s="146" t="s">
        <v>191</v>
      </c>
      <c r="C309" s="147" t="s">
        <v>375</v>
      </c>
      <c r="D309" s="147" t="s">
        <v>113</v>
      </c>
      <c r="E309" s="148" t="s">
        <v>749</v>
      </c>
      <c r="F309" s="142"/>
      <c r="G309" s="149">
        <f aca="true" t="shared" si="128" ref="G309:O309">G310</f>
        <v>735</v>
      </c>
      <c r="H309" s="149">
        <f t="shared" si="128"/>
        <v>0</v>
      </c>
      <c r="I309" s="149">
        <f t="shared" si="128"/>
        <v>735</v>
      </c>
      <c r="J309" s="149">
        <f t="shared" si="128"/>
        <v>0</v>
      </c>
      <c r="K309" s="149">
        <f t="shared" si="128"/>
        <v>0</v>
      </c>
      <c r="L309" s="149">
        <f t="shared" si="128"/>
        <v>0</v>
      </c>
      <c r="M309" s="149">
        <f t="shared" si="128"/>
        <v>0</v>
      </c>
      <c r="N309" s="41">
        <f t="shared" si="128"/>
        <v>0</v>
      </c>
      <c r="O309" s="41">
        <f t="shared" si="128"/>
        <v>0</v>
      </c>
    </row>
    <row r="310" spans="1:15" ht="63">
      <c r="A310" s="150" t="s">
        <v>750</v>
      </c>
      <c r="B310" s="146" t="s">
        <v>191</v>
      </c>
      <c r="C310" s="147" t="s">
        <v>375</v>
      </c>
      <c r="D310" s="147" t="s">
        <v>113</v>
      </c>
      <c r="E310" s="142" t="s">
        <v>651</v>
      </c>
      <c r="F310" s="142" t="s">
        <v>756</v>
      </c>
      <c r="G310" s="149">
        <f>SUM(H310:I310)</f>
        <v>735</v>
      </c>
      <c r="H310" s="149">
        <v>0</v>
      </c>
      <c r="I310" s="149">
        <v>735</v>
      </c>
      <c r="J310" s="149">
        <f>SUM(K310:L310)</f>
        <v>0</v>
      </c>
      <c r="K310" s="149">
        <v>0</v>
      </c>
      <c r="L310" s="149"/>
      <c r="M310" s="149">
        <f>SUM(N310:O310)</f>
        <v>0</v>
      </c>
      <c r="N310" s="41">
        <v>0</v>
      </c>
      <c r="O310" s="41"/>
    </row>
    <row r="311" spans="1:15" s="43" customFormat="1" ht="47.25">
      <c r="A311" s="133" t="s">
        <v>194</v>
      </c>
      <c r="B311" s="168" t="s">
        <v>191</v>
      </c>
      <c r="C311" s="141" t="s">
        <v>375</v>
      </c>
      <c r="D311" s="141" t="s">
        <v>316</v>
      </c>
      <c r="E311" s="144"/>
      <c r="F311" s="144"/>
      <c r="G311" s="143">
        <f>G312</f>
        <v>121</v>
      </c>
      <c r="H311" s="143">
        <f aca="true" t="shared" si="129" ref="H311:O313">H312</f>
        <v>0</v>
      </c>
      <c r="I311" s="143">
        <f t="shared" si="129"/>
        <v>121</v>
      </c>
      <c r="J311" s="143">
        <f>J312</f>
        <v>0</v>
      </c>
      <c r="K311" s="143">
        <f t="shared" si="129"/>
        <v>0</v>
      </c>
      <c r="L311" s="143">
        <f t="shared" si="129"/>
        <v>0</v>
      </c>
      <c r="M311" s="143">
        <f>M312</f>
        <v>0</v>
      </c>
      <c r="N311" s="40">
        <f t="shared" si="129"/>
        <v>0</v>
      </c>
      <c r="O311" s="40">
        <f t="shared" si="129"/>
        <v>0</v>
      </c>
    </row>
    <row r="312" spans="1:15" ht="63">
      <c r="A312" s="150" t="s">
        <v>910</v>
      </c>
      <c r="B312" s="146" t="s">
        <v>191</v>
      </c>
      <c r="C312" s="147" t="s">
        <v>375</v>
      </c>
      <c r="D312" s="147" t="s">
        <v>316</v>
      </c>
      <c r="E312" s="162" t="s">
        <v>640</v>
      </c>
      <c r="F312" s="142"/>
      <c r="G312" s="149">
        <f>G313</f>
        <v>121</v>
      </c>
      <c r="H312" s="149">
        <f t="shared" si="129"/>
        <v>0</v>
      </c>
      <c r="I312" s="149">
        <f t="shared" si="129"/>
        <v>121</v>
      </c>
      <c r="J312" s="149">
        <f>J313</f>
        <v>0</v>
      </c>
      <c r="K312" s="149">
        <f t="shared" si="129"/>
        <v>0</v>
      </c>
      <c r="L312" s="149">
        <f t="shared" si="129"/>
        <v>0</v>
      </c>
      <c r="M312" s="149">
        <f>M313</f>
        <v>0</v>
      </c>
      <c r="N312" s="41">
        <f t="shared" si="129"/>
        <v>0</v>
      </c>
      <c r="O312" s="41">
        <f t="shared" si="129"/>
        <v>0</v>
      </c>
    </row>
    <row r="313" spans="1:15" ht="94.5">
      <c r="A313" s="150" t="s">
        <v>923</v>
      </c>
      <c r="B313" s="146" t="s">
        <v>191</v>
      </c>
      <c r="C313" s="147" t="s">
        <v>375</v>
      </c>
      <c r="D313" s="147" t="s">
        <v>316</v>
      </c>
      <c r="E313" s="148" t="s">
        <v>752</v>
      </c>
      <c r="F313" s="142"/>
      <c r="G313" s="149">
        <f>G314</f>
        <v>121</v>
      </c>
      <c r="H313" s="149">
        <f t="shared" si="129"/>
        <v>0</v>
      </c>
      <c r="I313" s="149">
        <f t="shared" si="129"/>
        <v>121</v>
      </c>
      <c r="J313" s="149">
        <f>J314</f>
        <v>0</v>
      </c>
      <c r="K313" s="149">
        <f t="shared" si="129"/>
        <v>0</v>
      </c>
      <c r="L313" s="149">
        <f t="shared" si="129"/>
        <v>0</v>
      </c>
      <c r="M313" s="149">
        <f>M314</f>
        <v>0</v>
      </c>
      <c r="N313" s="41">
        <f t="shared" si="129"/>
        <v>0</v>
      </c>
      <c r="O313" s="41">
        <f t="shared" si="129"/>
        <v>0</v>
      </c>
    </row>
    <row r="314" spans="1:15" ht="63">
      <c r="A314" s="157" t="s">
        <v>445</v>
      </c>
      <c r="B314" s="146" t="s">
        <v>191</v>
      </c>
      <c r="C314" s="147" t="s">
        <v>375</v>
      </c>
      <c r="D314" s="147" t="s">
        <v>316</v>
      </c>
      <c r="E314" s="148" t="s">
        <v>753</v>
      </c>
      <c r="F314" s="142"/>
      <c r="G314" s="149">
        <f>SUM(G315:G316)</f>
        <v>121</v>
      </c>
      <c r="H314" s="149">
        <f aca="true" t="shared" si="130" ref="H314:O314">SUM(H315:H316)</f>
        <v>0</v>
      </c>
      <c r="I314" s="149">
        <f t="shared" si="130"/>
        <v>121</v>
      </c>
      <c r="J314" s="149">
        <f t="shared" si="130"/>
        <v>0</v>
      </c>
      <c r="K314" s="149">
        <f t="shared" si="130"/>
        <v>0</v>
      </c>
      <c r="L314" s="149">
        <f t="shared" si="130"/>
        <v>0</v>
      </c>
      <c r="M314" s="149">
        <f t="shared" si="130"/>
        <v>0</v>
      </c>
      <c r="N314" s="41">
        <f t="shared" si="130"/>
        <v>0</v>
      </c>
      <c r="O314" s="41">
        <f t="shared" si="130"/>
        <v>0</v>
      </c>
    </row>
    <row r="315" spans="1:15" ht="173.25">
      <c r="A315" s="157" t="s">
        <v>863</v>
      </c>
      <c r="B315" s="146" t="s">
        <v>191</v>
      </c>
      <c r="C315" s="147" t="s">
        <v>375</v>
      </c>
      <c r="D315" s="147" t="s">
        <v>316</v>
      </c>
      <c r="E315" s="142" t="s">
        <v>652</v>
      </c>
      <c r="F315" s="142" t="s">
        <v>273</v>
      </c>
      <c r="G315" s="149">
        <f>SUM(H315:I315)</f>
        <v>1</v>
      </c>
      <c r="H315" s="149"/>
      <c r="I315" s="149">
        <v>1</v>
      </c>
      <c r="J315" s="149">
        <f>SUM(K315:L315)</f>
        <v>0</v>
      </c>
      <c r="K315" s="149"/>
      <c r="L315" s="149"/>
      <c r="M315" s="149">
        <f>SUM(N315:O315)</f>
        <v>0</v>
      </c>
      <c r="N315" s="41"/>
      <c r="O315" s="41"/>
    </row>
    <row r="316" spans="1:15" ht="110.25">
      <c r="A316" s="157" t="s">
        <v>668</v>
      </c>
      <c r="B316" s="146" t="s">
        <v>191</v>
      </c>
      <c r="C316" s="147" t="s">
        <v>375</v>
      </c>
      <c r="D316" s="147" t="s">
        <v>316</v>
      </c>
      <c r="E316" s="142" t="s">
        <v>652</v>
      </c>
      <c r="F316" s="142" t="s">
        <v>756</v>
      </c>
      <c r="G316" s="149">
        <f>SUM(H316:I316)</f>
        <v>120</v>
      </c>
      <c r="H316" s="149">
        <v>0</v>
      </c>
      <c r="I316" s="149">
        <v>120</v>
      </c>
      <c r="J316" s="149">
        <f>SUM(K316:L316)</f>
        <v>0</v>
      </c>
      <c r="K316" s="149">
        <v>0</v>
      </c>
      <c r="L316" s="149"/>
      <c r="M316" s="149">
        <f>SUM(N316:O316)</f>
        <v>0</v>
      </c>
      <c r="N316" s="41">
        <v>0</v>
      </c>
      <c r="O316" s="41"/>
    </row>
    <row r="317" spans="1:15" ht="15.75">
      <c r="A317" s="133" t="s">
        <v>265</v>
      </c>
      <c r="B317" s="140" t="s">
        <v>191</v>
      </c>
      <c r="C317" s="141" t="s">
        <v>375</v>
      </c>
      <c r="D317" s="141" t="s">
        <v>375</v>
      </c>
      <c r="E317" s="142"/>
      <c r="F317" s="142"/>
      <c r="G317" s="143">
        <f aca="true" t="shared" si="131" ref="G317:O317">G318</f>
        <v>265</v>
      </c>
      <c r="H317" s="143">
        <f t="shared" si="131"/>
        <v>265</v>
      </c>
      <c r="I317" s="143">
        <f t="shared" si="131"/>
        <v>0</v>
      </c>
      <c r="J317" s="143">
        <f t="shared" si="131"/>
        <v>275</v>
      </c>
      <c r="K317" s="143">
        <f t="shared" si="131"/>
        <v>275</v>
      </c>
      <c r="L317" s="143">
        <f t="shared" si="131"/>
        <v>0</v>
      </c>
      <c r="M317" s="143">
        <f t="shared" si="131"/>
        <v>286</v>
      </c>
      <c r="N317" s="40">
        <f t="shared" si="131"/>
        <v>286</v>
      </c>
      <c r="O317" s="40">
        <f t="shared" si="131"/>
        <v>0</v>
      </c>
    </row>
    <row r="318" spans="1:15" ht="63">
      <c r="A318" s="150" t="s">
        <v>910</v>
      </c>
      <c r="B318" s="146" t="s">
        <v>191</v>
      </c>
      <c r="C318" s="147" t="s">
        <v>375</v>
      </c>
      <c r="D318" s="147" t="s">
        <v>375</v>
      </c>
      <c r="E318" s="148" t="s">
        <v>640</v>
      </c>
      <c r="F318" s="142"/>
      <c r="G318" s="149">
        <f>SUM(G319,)</f>
        <v>265</v>
      </c>
      <c r="H318" s="149">
        <f aca="true" t="shared" si="132" ref="H318:O318">SUM(H319,)</f>
        <v>265</v>
      </c>
      <c r="I318" s="149">
        <f t="shared" si="132"/>
        <v>0</v>
      </c>
      <c r="J318" s="149">
        <f t="shared" si="132"/>
        <v>275</v>
      </c>
      <c r="K318" s="149">
        <f t="shared" si="132"/>
        <v>275</v>
      </c>
      <c r="L318" s="149">
        <f t="shared" si="132"/>
        <v>0</v>
      </c>
      <c r="M318" s="149">
        <f t="shared" si="132"/>
        <v>286</v>
      </c>
      <c r="N318" s="41">
        <f t="shared" si="132"/>
        <v>286</v>
      </c>
      <c r="O318" s="41">
        <f t="shared" si="132"/>
        <v>0</v>
      </c>
    </row>
    <row r="319" spans="1:15" ht="78.75">
      <c r="A319" s="150" t="s">
        <v>911</v>
      </c>
      <c r="B319" s="146" t="s">
        <v>191</v>
      </c>
      <c r="C319" s="147" t="s">
        <v>375</v>
      </c>
      <c r="D319" s="147" t="s">
        <v>375</v>
      </c>
      <c r="E319" s="148" t="s">
        <v>719</v>
      </c>
      <c r="F319" s="142"/>
      <c r="G319" s="149">
        <f aca="true" t="shared" si="133" ref="G319:O319">G320</f>
        <v>265</v>
      </c>
      <c r="H319" s="149">
        <f t="shared" si="133"/>
        <v>265</v>
      </c>
      <c r="I319" s="149">
        <f t="shared" si="133"/>
        <v>0</v>
      </c>
      <c r="J319" s="149">
        <f t="shared" si="133"/>
        <v>275</v>
      </c>
      <c r="K319" s="149">
        <f t="shared" si="133"/>
        <v>275</v>
      </c>
      <c r="L319" s="149">
        <f t="shared" si="133"/>
        <v>0</v>
      </c>
      <c r="M319" s="149">
        <f t="shared" si="133"/>
        <v>286</v>
      </c>
      <c r="N319" s="41">
        <f t="shared" si="133"/>
        <v>286</v>
      </c>
      <c r="O319" s="41">
        <f t="shared" si="133"/>
        <v>0</v>
      </c>
    </row>
    <row r="320" spans="1:15" ht="47.25">
      <c r="A320" s="157" t="s">
        <v>254</v>
      </c>
      <c r="B320" s="146" t="s">
        <v>191</v>
      </c>
      <c r="C320" s="147" t="s">
        <v>375</v>
      </c>
      <c r="D320" s="147" t="s">
        <v>375</v>
      </c>
      <c r="E320" s="148" t="s">
        <v>253</v>
      </c>
      <c r="F320" s="142"/>
      <c r="G320" s="149">
        <f aca="true" t="shared" si="134" ref="G320:O320">SUM(G321:G322)</f>
        <v>265</v>
      </c>
      <c r="H320" s="149">
        <f t="shared" si="134"/>
        <v>265</v>
      </c>
      <c r="I320" s="149">
        <f t="shared" si="134"/>
        <v>0</v>
      </c>
      <c r="J320" s="149">
        <f t="shared" si="134"/>
        <v>275</v>
      </c>
      <c r="K320" s="149">
        <f t="shared" si="134"/>
        <v>275</v>
      </c>
      <c r="L320" s="149">
        <f t="shared" si="134"/>
        <v>0</v>
      </c>
      <c r="M320" s="149">
        <f t="shared" si="134"/>
        <v>286</v>
      </c>
      <c r="N320" s="41">
        <f t="shared" si="134"/>
        <v>286</v>
      </c>
      <c r="O320" s="41">
        <f t="shared" si="134"/>
        <v>0</v>
      </c>
    </row>
    <row r="321" spans="1:15" ht="94.5">
      <c r="A321" s="150" t="s">
        <v>411</v>
      </c>
      <c r="B321" s="146" t="s">
        <v>191</v>
      </c>
      <c r="C321" s="147" t="s">
        <v>375</v>
      </c>
      <c r="D321" s="147" t="s">
        <v>375</v>
      </c>
      <c r="E321" s="142" t="s">
        <v>653</v>
      </c>
      <c r="F321" s="142" t="s">
        <v>756</v>
      </c>
      <c r="G321" s="149">
        <f>SUM(H321:I321)</f>
        <v>0</v>
      </c>
      <c r="H321" s="149">
        <v>0</v>
      </c>
      <c r="I321" s="149"/>
      <c r="J321" s="149">
        <f>SUM(K321:L321)</f>
        <v>0</v>
      </c>
      <c r="K321" s="149">
        <v>0</v>
      </c>
      <c r="L321" s="149"/>
      <c r="M321" s="149">
        <f>SUM(N321:O321)</f>
        <v>0</v>
      </c>
      <c r="N321" s="41">
        <v>0</v>
      </c>
      <c r="O321" s="41"/>
    </row>
    <row r="322" spans="1:15" ht="78.75">
      <c r="A322" s="145" t="s">
        <v>318</v>
      </c>
      <c r="B322" s="146" t="s">
        <v>191</v>
      </c>
      <c r="C322" s="147" t="s">
        <v>375</v>
      </c>
      <c r="D322" s="147" t="s">
        <v>375</v>
      </c>
      <c r="E322" s="155" t="s">
        <v>654</v>
      </c>
      <c r="F322" s="142" t="s">
        <v>756</v>
      </c>
      <c r="G322" s="149">
        <f>SUM(H322:I322)</f>
        <v>265</v>
      </c>
      <c r="H322" s="156">
        <v>265</v>
      </c>
      <c r="I322" s="156"/>
      <c r="J322" s="149">
        <f>SUM(K322:L322)</f>
        <v>275</v>
      </c>
      <c r="K322" s="156">
        <v>275</v>
      </c>
      <c r="L322" s="156"/>
      <c r="M322" s="149">
        <f>SUM(N322:O322)</f>
        <v>286</v>
      </c>
      <c r="N322" s="42">
        <v>286</v>
      </c>
      <c r="O322" s="42"/>
    </row>
    <row r="323" spans="1:15" ht="31.5">
      <c r="A323" s="133" t="s">
        <v>195</v>
      </c>
      <c r="B323" s="140" t="s">
        <v>191</v>
      </c>
      <c r="C323" s="141" t="s">
        <v>375</v>
      </c>
      <c r="D323" s="141" t="s">
        <v>114</v>
      </c>
      <c r="E323" s="142"/>
      <c r="F323" s="142"/>
      <c r="G323" s="143">
        <f>SUM(G324,G328)</f>
        <v>20141.100000000002</v>
      </c>
      <c r="H323" s="143">
        <f>SUM(H324,H328)</f>
        <v>93</v>
      </c>
      <c r="I323" s="143">
        <f>SUM(I324,I328)</f>
        <v>20048.100000000002</v>
      </c>
      <c r="J323" s="143">
        <f aca="true" t="shared" si="135" ref="J323:O323">SUM(J328)</f>
        <v>21016</v>
      </c>
      <c r="K323" s="143">
        <f t="shared" si="135"/>
        <v>93</v>
      </c>
      <c r="L323" s="143">
        <f t="shared" si="135"/>
        <v>20923</v>
      </c>
      <c r="M323" s="143">
        <f t="shared" si="135"/>
        <v>20260</v>
      </c>
      <c r="N323" s="40">
        <f t="shared" si="135"/>
        <v>93</v>
      </c>
      <c r="O323" s="40">
        <f t="shared" si="135"/>
        <v>20167</v>
      </c>
    </row>
    <row r="324" spans="1:15" ht="78.75">
      <c r="A324" s="145" t="s">
        <v>888</v>
      </c>
      <c r="B324" s="152" t="s">
        <v>191</v>
      </c>
      <c r="C324" s="142" t="s">
        <v>375</v>
      </c>
      <c r="D324" s="142" t="s">
        <v>114</v>
      </c>
      <c r="E324" s="148" t="s">
        <v>607</v>
      </c>
      <c r="F324" s="142"/>
      <c r="G324" s="149">
        <f>G325</f>
        <v>0</v>
      </c>
      <c r="H324" s="149">
        <f aca="true" t="shared" si="136" ref="H324:O326">H325</f>
        <v>0</v>
      </c>
      <c r="I324" s="149">
        <f t="shared" si="136"/>
        <v>0</v>
      </c>
      <c r="J324" s="149">
        <f t="shared" si="136"/>
        <v>0</v>
      </c>
      <c r="K324" s="149">
        <f t="shared" si="136"/>
        <v>0</v>
      </c>
      <c r="L324" s="149">
        <f t="shared" si="136"/>
        <v>0</v>
      </c>
      <c r="M324" s="149">
        <f t="shared" si="136"/>
        <v>0</v>
      </c>
      <c r="N324" s="41">
        <f t="shared" si="136"/>
        <v>0</v>
      </c>
      <c r="O324" s="41">
        <f t="shared" si="136"/>
        <v>0</v>
      </c>
    </row>
    <row r="325" spans="1:15" ht="141.75">
      <c r="A325" s="145" t="s">
        <v>924</v>
      </c>
      <c r="B325" s="152" t="s">
        <v>191</v>
      </c>
      <c r="C325" s="142" t="s">
        <v>375</v>
      </c>
      <c r="D325" s="142" t="s">
        <v>114</v>
      </c>
      <c r="E325" s="148" t="s">
        <v>167</v>
      </c>
      <c r="F325" s="142"/>
      <c r="G325" s="149">
        <f>G326</f>
        <v>0</v>
      </c>
      <c r="H325" s="149">
        <f t="shared" si="136"/>
        <v>0</v>
      </c>
      <c r="I325" s="149">
        <f t="shared" si="136"/>
        <v>0</v>
      </c>
      <c r="J325" s="149">
        <f t="shared" si="136"/>
        <v>0</v>
      </c>
      <c r="K325" s="149">
        <f t="shared" si="136"/>
        <v>0</v>
      </c>
      <c r="L325" s="149">
        <f t="shared" si="136"/>
        <v>0</v>
      </c>
      <c r="M325" s="149">
        <f t="shared" si="136"/>
        <v>0</v>
      </c>
      <c r="N325" s="41">
        <f t="shared" si="136"/>
        <v>0</v>
      </c>
      <c r="O325" s="41">
        <f t="shared" si="136"/>
        <v>0</v>
      </c>
    </row>
    <row r="326" spans="1:15" ht="63">
      <c r="A326" s="145" t="s">
        <v>670</v>
      </c>
      <c r="B326" s="152" t="s">
        <v>191</v>
      </c>
      <c r="C326" s="142" t="s">
        <v>375</v>
      </c>
      <c r="D326" s="142" t="s">
        <v>114</v>
      </c>
      <c r="E326" s="148" t="s">
        <v>168</v>
      </c>
      <c r="F326" s="142"/>
      <c r="G326" s="149">
        <f>G327</f>
        <v>0</v>
      </c>
      <c r="H326" s="149">
        <f t="shared" si="136"/>
        <v>0</v>
      </c>
      <c r="I326" s="149">
        <f t="shared" si="136"/>
        <v>0</v>
      </c>
      <c r="J326" s="149">
        <f t="shared" si="136"/>
        <v>0</v>
      </c>
      <c r="K326" s="149">
        <f t="shared" si="136"/>
        <v>0</v>
      </c>
      <c r="L326" s="149">
        <f t="shared" si="136"/>
        <v>0</v>
      </c>
      <c r="M326" s="149">
        <f t="shared" si="136"/>
        <v>0</v>
      </c>
      <c r="N326" s="41">
        <f t="shared" si="136"/>
        <v>0</v>
      </c>
      <c r="O326" s="41">
        <f t="shared" si="136"/>
        <v>0</v>
      </c>
    </row>
    <row r="327" spans="1:15" ht="78.75">
      <c r="A327" s="145" t="s">
        <v>671</v>
      </c>
      <c r="B327" s="152" t="s">
        <v>191</v>
      </c>
      <c r="C327" s="142" t="s">
        <v>375</v>
      </c>
      <c r="D327" s="142" t="s">
        <v>114</v>
      </c>
      <c r="E327" s="142" t="s">
        <v>166</v>
      </c>
      <c r="F327" s="142" t="s">
        <v>275</v>
      </c>
      <c r="G327" s="149">
        <f>SUM(H327:I327)</f>
        <v>0</v>
      </c>
      <c r="H327" s="149"/>
      <c r="I327" s="149"/>
      <c r="J327" s="149">
        <f>SUM(K327:L327)</f>
        <v>0</v>
      </c>
      <c r="K327" s="149"/>
      <c r="L327" s="149"/>
      <c r="M327" s="149">
        <f>SUM(N327:O327)</f>
        <v>0</v>
      </c>
      <c r="N327" s="41"/>
      <c r="O327" s="41"/>
    </row>
    <row r="328" spans="1:15" ht="63">
      <c r="A328" s="150" t="s">
        <v>910</v>
      </c>
      <c r="B328" s="146" t="s">
        <v>191</v>
      </c>
      <c r="C328" s="147" t="s">
        <v>375</v>
      </c>
      <c r="D328" s="147" t="s">
        <v>114</v>
      </c>
      <c r="E328" s="148" t="s">
        <v>640</v>
      </c>
      <c r="F328" s="142"/>
      <c r="G328" s="149">
        <f aca="true" t="shared" si="137" ref="G328:O328">SUM(G329,G332)</f>
        <v>20141.100000000002</v>
      </c>
      <c r="H328" s="149">
        <f t="shared" si="137"/>
        <v>93</v>
      </c>
      <c r="I328" s="149">
        <f t="shared" si="137"/>
        <v>20048.100000000002</v>
      </c>
      <c r="J328" s="149">
        <f t="shared" si="137"/>
        <v>21016</v>
      </c>
      <c r="K328" s="149">
        <f t="shared" si="137"/>
        <v>93</v>
      </c>
      <c r="L328" s="149">
        <f t="shared" si="137"/>
        <v>20923</v>
      </c>
      <c r="M328" s="149">
        <f t="shared" si="137"/>
        <v>20260</v>
      </c>
      <c r="N328" s="41">
        <f t="shared" si="137"/>
        <v>93</v>
      </c>
      <c r="O328" s="41">
        <f t="shared" si="137"/>
        <v>20167</v>
      </c>
    </row>
    <row r="329" spans="1:15" ht="94.5">
      <c r="A329" s="150" t="s">
        <v>925</v>
      </c>
      <c r="B329" s="146" t="s">
        <v>191</v>
      </c>
      <c r="C329" s="147" t="s">
        <v>375</v>
      </c>
      <c r="D329" s="147" t="s">
        <v>114</v>
      </c>
      <c r="E329" s="148" t="s">
        <v>137</v>
      </c>
      <c r="F329" s="142"/>
      <c r="G329" s="149">
        <f aca="true" t="shared" si="138" ref="G329:O330">G330</f>
        <v>93</v>
      </c>
      <c r="H329" s="149">
        <f t="shared" si="138"/>
        <v>93</v>
      </c>
      <c r="I329" s="149">
        <f t="shared" si="138"/>
        <v>0</v>
      </c>
      <c r="J329" s="149">
        <f t="shared" si="138"/>
        <v>93</v>
      </c>
      <c r="K329" s="149">
        <f t="shared" si="138"/>
        <v>93</v>
      </c>
      <c r="L329" s="149">
        <f t="shared" si="138"/>
        <v>0</v>
      </c>
      <c r="M329" s="149">
        <f t="shared" si="138"/>
        <v>93</v>
      </c>
      <c r="N329" s="41">
        <f t="shared" si="138"/>
        <v>93</v>
      </c>
      <c r="O329" s="41">
        <f t="shared" si="138"/>
        <v>0</v>
      </c>
    </row>
    <row r="330" spans="1:15" ht="47.25">
      <c r="A330" s="150" t="s">
        <v>138</v>
      </c>
      <c r="B330" s="146" t="s">
        <v>191</v>
      </c>
      <c r="C330" s="147" t="s">
        <v>375</v>
      </c>
      <c r="D330" s="147" t="s">
        <v>114</v>
      </c>
      <c r="E330" s="148" t="s">
        <v>139</v>
      </c>
      <c r="F330" s="142"/>
      <c r="G330" s="149">
        <f t="shared" si="138"/>
        <v>93</v>
      </c>
      <c r="H330" s="149">
        <f t="shared" si="138"/>
        <v>93</v>
      </c>
      <c r="I330" s="149">
        <f t="shared" si="138"/>
        <v>0</v>
      </c>
      <c r="J330" s="149">
        <f t="shared" si="138"/>
        <v>93</v>
      </c>
      <c r="K330" s="149">
        <f t="shared" si="138"/>
        <v>93</v>
      </c>
      <c r="L330" s="149">
        <f t="shared" si="138"/>
        <v>0</v>
      </c>
      <c r="M330" s="149">
        <f t="shared" si="138"/>
        <v>93</v>
      </c>
      <c r="N330" s="41">
        <f t="shared" si="138"/>
        <v>93</v>
      </c>
      <c r="O330" s="41">
        <f t="shared" si="138"/>
        <v>0</v>
      </c>
    </row>
    <row r="331" spans="1:15" ht="110.25">
      <c r="A331" s="150" t="s">
        <v>141</v>
      </c>
      <c r="B331" s="146" t="s">
        <v>191</v>
      </c>
      <c r="C331" s="147" t="s">
        <v>375</v>
      </c>
      <c r="D331" s="147" t="s">
        <v>114</v>
      </c>
      <c r="E331" s="142" t="s">
        <v>140</v>
      </c>
      <c r="F331" s="142" t="s">
        <v>756</v>
      </c>
      <c r="G331" s="149">
        <f>SUM(H331:I331)</f>
        <v>93</v>
      </c>
      <c r="H331" s="149">
        <v>93</v>
      </c>
      <c r="I331" s="149"/>
      <c r="J331" s="149">
        <f>SUM(K331:L331)</f>
        <v>93</v>
      </c>
      <c r="K331" s="149">
        <v>93</v>
      </c>
      <c r="L331" s="149"/>
      <c r="M331" s="149">
        <f>SUM(N331:O331)</f>
        <v>93</v>
      </c>
      <c r="N331" s="41">
        <v>93</v>
      </c>
      <c r="O331" s="41"/>
    </row>
    <row r="332" spans="1:15" ht="94.5">
      <c r="A332" s="150" t="s">
        <v>923</v>
      </c>
      <c r="B332" s="146" t="s">
        <v>191</v>
      </c>
      <c r="C332" s="147" t="s">
        <v>375</v>
      </c>
      <c r="D332" s="147" t="s">
        <v>114</v>
      </c>
      <c r="E332" s="148" t="s">
        <v>752</v>
      </c>
      <c r="F332" s="142"/>
      <c r="G332" s="149">
        <f>SUM(G333,G335,G339,)</f>
        <v>20048.100000000002</v>
      </c>
      <c r="H332" s="149">
        <f aca="true" t="shared" si="139" ref="H332:O332">SUM(H333,H335,H339,)</f>
        <v>0</v>
      </c>
      <c r="I332" s="149">
        <f t="shared" si="139"/>
        <v>20048.100000000002</v>
      </c>
      <c r="J332" s="149">
        <f t="shared" si="139"/>
        <v>20923</v>
      </c>
      <c r="K332" s="149">
        <f t="shared" si="139"/>
        <v>0</v>
      </c>
      <c r="L332" s="149">
        <f t="shared" si="139"/>
        <v>20923</v>
      </c>
      <c r="M332" s="149">
        <f t="shared" si="139"/>
        <v>20167</v>
      </c>
      <c r="N332" s="41">
        <f t="shared" si="139"/>
        <v>0</v>
      </c>
      <c r="O332" s="41">
        <f t="shared" si="139"/>
        <v>20167</v>
      </c>
    </row>
    <row r="333" spans="1:15" ht="47.25">
      <c r="A333" s="150" t="s">
        <v>731</v>
      </c>
      <c r="B333" s="146" t="s">
        <v>191</v>
      </c>
      <c r="C333" s="147" t="s">
        <v>375</v>
      </c>
      <c r="D333" s="147" t="s">
        <v>114</v>
      </c>
      <c r="E333" s="148" t="s">
        <v>319</v>
      </c>
      <c r="F333" s="142"/>
      <c r="G333" s="149">
        <f aca="true" t="shared" si="140" ref="G333:O333">G334</f>
        <v>3668</v>
      </c>
      <c r="H333" s="149">
        <f t="shared" si="140"/>
        <v>0</v>
      </c>
      <c r="I333" s="149">
        <f t="shared" si="140"/>
        <v>3668</v>
      </c>
      <c r="J333" s="149">
        <f t="shared" si="140"/>
        <v>3821</v>
      </c>
      <c r="K333" s="149">
        <f t="shared" si="140"/>
        <v>0</v>
      </c>
      <c r="L333" s="149">
        <f t="shared" si="140"/>
        <v>3821</v>
      </c>
      <c r="M333" s="149">
        <f t="shared" si="140"/>
        <v>3969</v>
      </c>
      <c r="N333" s="41">
        <f t="shared" si="140"/>
        <v>0</v>
      </c>
      <c r="O333" s="41">
        <f t="shared" si="140"/>
        <v>3969</v>
      </c>
    </row>
    <row r="334" spans="1:15" ht="157.5">
      <c r="A334" s="145" t="s">
        <v>474</v>
      </c>
      <c r="B334" s="146" t="s">
        <v>191</v>
      </c>
      <c r="C334" s="147" t="s">
        <v>375</v>
      </c>
      <c r="D334" s="147" t="s">
        <v>114</v>
      </c>
      <c r="E334" s="142" t="s">
        <v>655</v>
      </c>
      <c r="F334" s="142">
        <v>100</v>
      </c>
      <c r="G334" s="149">
        <f>SUM(H334:I334)</f>
        <v>3668</v>
      </c>
      <c r="H334" s="156"/>
      <c r="I334" s="156">
        <v>3668</v>
      </c>
      <c r="J334" s="149">
        <f>SUM(K334:L334)</f>
        <v>3821</v>
      </c>
      <c r="K334" s="156"/>
      <c r="L334" s="156">
        <v>3821</v>
      </c>
      <c r="M334" s="149">
        <f>SUM(N334:O334)</f>
        <v>3969</v>
      </c>
      <c r="N334" s="42"/>
      <c r="O334" s="42">
        <v>3969</v>
      </c>
    </row>
    <row r="335" spans="1:15" ht="94.5">
      <c r="A335" s="150" t="s">
        <v>727</v>
      </c>
      <c r="B335" s="146" t="s">
        <v>191</v>
      </c>
      <c r="C335" s="147" t="s">
        <v>375</v>
      </c>
      <c r="D335" s="147" t="s">
        <v>114</v>
      </c>
      <c r="E335" s="148" t="s">
        <v>726</v>
      </c>
      <c r="F335" s="142"/>
      <c r="G335" s="149">
        <f aca="true" t="shared" si="141" ref="G335:O335">SUM(G336:G338)</f>
        <v>16040.100000000002</v>
      </c>
      <c r="H335" s="149">
        <f t="shared" si="141"/>
        <v>0</v>
      </c>
      <c r="I335" s="149">
        <f t="shared" si="141"/>
        <v>16040.100000000002</v>
      </c>
      <c r="J335" s="149">
        <f t="shared" si="141"/>
        <v>17102</v>
      </c>
      <c r="K335" s="149">
        <f t="shared" si="141"/>
        <v>0</v>
      </c>
      <c r="L335" s="149">
        <f t="shared" si="141"/>
        <v>17102</v>
      </c>
      <c r="M335" s="149">
        <f t="shared" si="141"/>
        <v>16198</v>
      </c>
      <c r="N335" s="41">
        <f t="shared" si="141"/>
        <v>0</v>
      </c>
      <c r="O335" s="41">
        <f t="shared" si="141"/>
        <v>16198</v>
      </c>
    </row>
    <row r="336" spans="1:15" ht="189">
      <c r="A336" s="154" t="s">
        <v>402</v>
      </c>
      <c r="B336" s="146" t="s">
        <v>191</v>
      </c>
      <c r="C336" s="147" t="s">
        <v>375</v>
      </c>
      <c r="D336" s="147" t="s">
        <v>114</v>
      </c>
      <c r="E336" s="142" t="s">
        <v>657</v>
      </c>
      <c r="F336" s="142">
        <v>100</v>
      </c>
      <c r="G336" s="149">
        <f>SUM(H336:I336)</f>
        <v>12182.6</v>
      </c>
      <c r="H336" s="156"/>
      <c r="I336" s="156">
        <v>12182.6</v>
      </c>
      <c r="J336" s="149">
        <f>SUM(K336:L336)</f>
        <v>15602</v>
      </c>
      <c r="K336" s="156"/>
      <c r="L336" s="156">
        <v>15602</v>
      </c>
      <c r="M336" s="149">
        <f>SUM(N336:O336)</f>
        <v>15963</v>
      </c>
      <c r="N336" s="42"/>
      <c r="O336" s="42">
        <v>15963</v>
      </c>
    </row>
    <row r="337" spans="1:15" ht="94.5">
      <c r="A337" s="145" t="s">
        <v>47</v>
      </c>
      <c r="B337" s="146" t="s">
        <v>191</v>
      </c>
      <c r="C337" s="147" t="s">
        <v>375</v>
      </c>
      <c r="D337" s="147" t="s">
        <v>114</v>
      </c>
      <c r="E337" s="142" t="s">
        <v>657</v>
      </c>
      <c r="F337" s="142">
        <v>200</v>
      </c>
      <c r="G337" s="149">
        <f>SUM(H337:I337)</f>
        <v>3839.8</v>
      </c>
      <c r="H337" s="156"/>
      <c r="I337" s="156">
        <v>3839.8</v>
      </c>
      <c r="J337" s="149">
        <f>SUM(K337:L337)</f>
        <v>1500</v>
      </c>
      <c r="K337" s="156"/>
      <c r="L337" s="156">
        <v>1500</v>
      </c>
      <c r="M337" s="149">
        <f>SUM(N337:O337)</f>
        <v>235</v>
      </c>
      <c r="N337" s="42"/>
      <c r="O337" s="42">
        <v>235</v>
      </c>
    </row>
    <row r="338" spans="1:15" ht="78.75">
      <c r="A338" s="145" t="s">
        <v>48</v>
      </c>
      <c r="B338" s="146" t="s">
        <v>191</v>
      </c>
      <c r="C338" s="147" t="s">
        <v>375</v>
      </c>
      <c r="D338" s="147" t="s">
        <v>114</v>
      </c>
      <c r="E338" s="142" t="s">
        <v>657</v>
      </c>
      <c r="F338" s="142">
        <v>800</v>
      </c>
      <c r="G338" s="149">
        <f>SUM(H338:I338)</f>
        <v>17.7</v>
      </c>
      <c r="H338" s="156"/>
      <c r="I338" s="156">
        <v>17.7</v>
      </c>
      <c r="J338" s="149">
        <f>SUM(K338:L338)</f>
        <v>0</v>
      </c>
      <c r="K338" s="156"/>
      <c r="L338" s="156">
        <v>0</v>
      </c>
      <c r="M338" s="149">
        <f>SUM(N338:O338)</f>
        <v>0</v>
      </c>
      <c r="N338" s="42"/>
      <c r="O338" s="42">
        <v>0</v>
      </c>
    </row>
    <row r="339" spans="1:15" ht="47.25">
      <c r="A339" s="157" t="s">
        <v>730</v>
      </c>
      <c r="B339" s="146" t="s">
        <v>191</v>
      </c>
      <c r="C339" s="147" t="s">
        <v>375</v>
      </c>
      <c r="D339" s="147" t="s">
        <v>114</v>
      </c>
      <c r="E339" s="148" t="s">
        <v>728</v>
      </c>
      <c r="F339" s="142"/>
      <c r="G339" s="149">
        <f>SUM(G340:G343)</f>
        <v>340</v>
      </c>
      <c r="H339" s="149">
        <f>SUM(H340:H343)</f>
        <v>0</v>
      </c>
      <c r="I339" s="149">
        <f>SUM(I340:I343)</f>
        <v>340</v>
      </c>
      <c r="J339" s="149">
        <f>SUM(J340:J343)</f>
        <v>0</v>
      </c>
      <c r="K339" s="149">
        <f>SUM(K341:K343)</f>
        <v>0</v>
      </c>
      <c r="L339" s="149">
        <f>SUM(L341:L343)</f>
        <v>0</v>
      </c>
      <c r="M339" s="149">
        <f>SUM(M340:M343)</f>
        <v>0</v>
      </c>
      <c r="N339" s="41">
        <f>SUM(N341:N343)</f>
        <v>0</v>
      </c>
      <c r="O339" s="41">
        <f>SUM(O341:O343)</f>
        <v>0</v>
      </c>
    </row>
    <row r="340" spans="1:15" ht="141.75">
      <c r="A340" s="157" t="s">
        <v>864</v>
      </c>
      <c r="B340" s="146" t="s">
        <v>191</v>
      </c>
      <c r="C340" s="147" t="s">
        <v>375</v>
      </c>
      <c r="D340" s="147" t="s">
        <v>114</v>
      </c>
      <c r="E340" s="148" t="s">
        <v>865</v>
      </c>
      <c r="F340" s="142" t="s">
        <v>273</v>
      </c>
      <c r="G340" s="149">
        <f>SUM(H340:I340)</f>
        <v>0</v>
      </c>
      <c r="H340" s="149"/>
      <c r="I340" s="149"/>
      <c r="J340" s="149">
        <f>SUM(K340:L340)</f>
        <v>0</v>
      </c>
      <c r="K340" s="149"/>
      <c r="L340" s="149"/>
      <c r="M340" s="149">
        <f>SUM(N340:O340)</f>
        <v>0</v>
      </c>
      <c r="N340" s="41"/>
      <c r="O340" s="41"/>
    </row>
    <row r="341" spans="1:15" ht="47.25">
      <c r="A341" s="157" t="s">
        <v>128</v>
      </c>
      <c r="B341" s="146" t="s">
        <v>191</v>
      </c>
      <c r="C341" s="147" t="s">
        <v>375</v>
      </c>
      <c r="D341" s="147" t="s">
        <v>114</v>
      </c>
      <c r="E341" s="142" t="s">
        <v>658</v>
      </c>
      <c r="F341" s="142" t="s">
        <v>760</v>
      </c>
      <c r="G341" s="149">
        <f>SUM(H341:I341)</f>
        <v>150</v>
      </c>
      <c r="H341" s="149"/>
      <c r="I341" s="149">
        <v>150</v>
      </c>
      <c r="J341" s="149">
        <f>SUM(K341:L341)</f>
        <v>0</v>
      </c>
      <c r="K341" s="149"/>
      <c r="L341" s="149"/>
      <c r="M341" s="149">
        <f>SUM(N341:O341)</f>
        <v>0</v>
      </c>
      <c r="N341" s="41"/>
      <c r="O341" s="41"/>
    </row>
    <row r="342" spans="1:15" ht="47.25">
      <c r="A342" s="145" t="s">
        <v>729</v>
      </c>
      <c r="B342" s="146" t="s">
        <v>191</v>
      </c>
      <c r="C342" s="147" t="s">
        <v>375</v>
      </c>
      <c r="D342" s="147" t="s">
        <v>114</v>
      </c>
      <c r="E342" s="142" t="s">
        <v>658</v>
      </c>
      <c r="F342" s="142" t="s">
        <v>275</v>
      </c>
      <c r="G342" s="149">
        <f>SUM(H342:I342)</f>
        <v>190</v>
      </c>
      <c r="H342" s="156"/>
      <c r="I342" s="156">
        <v>190</v>
      </c>
      <c r="J342" s="149">
        <f>SUM(K342:L342)</f>
        <v>0</v>
      </c>
      <c r="K342" s="156"/>
      <c r="L342" s="156"/>
      <c r="M342" s="149">
        <f>SUM(N342:O342)</f>
        <v>0</v>
      </c>
      <c r="N342" s="42"/>
      <c r="O342" s="42"/>
    </row>
    <row r="343" spans="1:15" ht="31.5">
      <c r="A343" s="145" t="s">
        <v>146</v>
      </c>
      <c r="B343" s="146" t="s">
        <v>191</v>
      </c>
      <c r="C343" s="147" t="s">
        <v>375</v>
      </c>
      <c r="D343" s="147" t="s">
        <v>114</v>
      </c>
      <c r="E343" s="142" t="s">
        <v>658</v>
      </c>
      <c r="F343" s="142" t="s">
        <v>744</v>
      </c>
      <c r="G343" s="149">
        <f>SUM(H343:I343)</f>
        <v>0</v>
      </c>
      <c r="H343" s="156"/>
      <c r="I343" s="156">
        <v>0</v>
      </c>
      <c r="J343" s="149">
        <f>SUM(K343:L343)</f>
        <v>0</v>
      </c>
      <c r="K343" s="156"/>
      <c r="L343" s="156">
        <v>0</v>
      </c>
      <c r="M343" s="149">
        <f>SUM(N343:O343)</f>
        <v>0</v>
      </c>
      <c r="N343" s="42"/>
      <c r="O343" s="42">
        <v>0</v>
      </c>
    </row>
    <row r="344" spans="1:15" ht="15.75">
      <c r="A344" s="133" t="s">
        <v>757</v>
      </c>
      <c r="B344" s="140" t="s">
        <v>191</v>
      </c>
      <c r="C344" s="144">
        <v>10</v>
      </c>
      <c r="D344" s="142"/>
      <c r="E344" s="142"/>
      <c r="F344" s="142"/>
      <c r="G344" s="143">
        <f aca="true" t="shared" si="142" ref="G344:O344">SUM(G345,G354)</f>
        <v>22110</v>
      </c>
      <c r="H344" s="143">
        <f t="shared" si="142"/>
        <v>22110</v>
      </c>
      <c r="I344" s="143">
        <f t="shared" si="142"/>
        <v>0</v>
      </c>
      <c r="J344" s="143">
        <f t="shared" si="142"/>
        <v>22835</v>
      </c>
      <c r="K344" s="143">
        <f t="shared" si="142"/>
        <v>22835</v>
      </c>
      <c r="L344" s="143">
        <f t="shared" si="142"/>
        <v>0</v>
      </c>
      <c r="M344" s="143">
        <f t="shared" si="142"/>
        <v>23583</v>
      </c>
      <c r="N344" s="40">
        <f t="shared" si="142"/>
        <v>23583</v>
      </c>
      <c r="O344" s="40">
        <f t="shared" si="142"/>
        <v>0</v>
      </c>
    </row>
    <row r="345" spans="1:15" ht="31.5">
      <c r="A345" s="133" t="s">
        <v>758</v>
      </c>
      <c r="B345" s="140" t="s">
        <v>191</v>
      </c>
      <c r="C345" s="144">
        <v>10</v>
      </c>
      <c r="D345" s="141" t="s">
        <v>113</v>
      </c>
      <c r="E345" s="142"/>
      <c r="F345" s="142"/>
      <c r="G345" s="143">
        <f>SUM(G346,G350)</f>
        <v>18115</v>
      </c>
      <c r="H345" s="143">
        <f aca="true" t="shared" si="143" ref="H345:O345">SUM(H346,H350)</f>
        <v>18115</v>
      </c>
      <c r="I345" s="143">
        <f t="shared" si="143"/>
        <v>0</v>
      </c>
      <c r="J345" s="143">
        <f t="shared" si="143"/>
        <v>18840</v>
      </c>
      <c r="K345" s="143">
        <f t="shared" si="143"/>
        <v>18840</v>
      </c>
      <c r="L345" s="143">
        <f t="shared" si="143"/>
        <v>0</v>
      </c>
      <c r="M345" s="143">
        <f t="shared" si="143"/>
        <v>19588</v>
      </c>
      <c r="N345" s="40">
        <f t="shared" si="143"/>
        <v>19588</v>
      </c>
      <c r="O345" s="40">
        <f t="shared" si="143"/>
        <v>0</v>
      </c>
    </row>
    <row r="346" spans="1:15" ht="63">
      <c r="A346" s="145" t="s">
        <v>910</v>
      </c>
      <c r="B346" s="146" t="s">
        <v>191</v>
      </c>
      <c r="C346" s="142">
        <v>10</v>
      </c>
      <c r="D346" s="147" t="s">
        <v>113</v>
      </c>
      <c r="E346" s="148" t="s">
        <v>640</v>
      </c>
      <c r="F346" s="142"/>
      <c r="G346" s="149">
        <f>G347</f>
        <v>12317</v>
      </c>
      <c r="H346" s="149">
        <f aca="true" t="shared" si="144" ref="H346:O348">H347</f>
        <v>12317</v>
      </c>
      <c r="I346" s="149">
        <f t="shared" si="144"/>
        <v>0</v>
      </c>
      <c r="J346" s="149">
        <f t="shared" si="144"/>
        <v>12693</v>
      </c>
      <c r="K346" s="149">
        <f t="shared" si="144"/>
        <v>12693</v>
      </c>
      <c r="L346" s="149">
        <f t="shared" si="144"/>
        <v>0</v>
      </c>
      <c r="M346" s="149">
        <f t="shared" si="144"/>
        <v>13081</v>
      </c>
      <c r="N346" s="41">
        <f t="shared" si="144"/>
        <v>13081</v>
      </c>
      <c r="O346" s="41">
        <f t="shared" si="144"/>
        <v>0</v>
      </c>
    </row>
    <row r="347" spans="1:15" ht="94.5">
      <c r="A347" s="145" t="s">
        <v>923</v>
      </c>
      <c r="B347" s="146" t="s">
        <v>191</v>
      </c>
      <c r="C347" s="142">
        <v>10</v>
      </c>
      <c r="D347" s="147" t="s">
        <v>113</v>
      </c>
      <c r="E347" s="148" t="s">
        <v>520</v>
      </c>
      <c r="F347" s="142"/>
      <c r="G347" s="149">
        <f>G348</f>
        <v>12317</v>
      </c>
      <c r="H347" s="149">
        <f t="shared" si="144"/>
        <v>12317</v>
      </c>
      <c r="I347" s="149">
        <f t="shared" si="144"/>
        <v>0</v>
      </c>
      <c r="J347" s="149">
        <f t="shared" si="144"/>
        <v>12693</v>
      </c>
      <c r="K347" s="149">
        <f t="shared" si="144"/>
        <v>12693</v>
      </c>
      <c r="L347" s="149">
        <f t="shared" si="144"/>
        <v>0</v>
      </c>
      <c r="M347" s="149">
        <f t="shared" si="144"/>
        <v>13081</v>
      </c>
      <c r="N347" s="41">
        <f t="shared" si="144"/>
        <v>13081</v>
      </c>
      <c r="O347" s="41">
        <f t="shared" si="144"/>
        <v>0</v>
      </c>
    </row>
    <row r="348" spans="1:15" ht="47.25">
      <c r="A348" s="145" t="s">
        <v>725</v>
      </c>
      <c r="B348" s="146" t="s">
        <v>191</v>
      </c>
      <c r="C348" s="142">
        <v>10</v>
      </c>
      <c r="D348" s="147" t="s">
        <v>113</v>
      </c>
      <c r="E348" s="148" t="s">
        <v>521</v>
      </c>
      <c r="F348" s="142"/>
      <c r="G348" s="149">
        <f>G349</f>
        <v>12317</v>
      </c>
      <c r="H348" s="149">
        <f t="shared" si="144"/>
        <v>12317</v>
      </c>
      <c r="I348" s="149">
        <f t="shared" si="144"/>
        <v>0</v>
      </c>
      <c r="J348" s="149">
        <f t="shared" si="144"/>
        <v>12693</v>
      </c>
      <c r="K348" s="149">
        <f t="shared" si="144"/>
        <v>12693</v>
      </c>
      <c r="L348" s="149">
        <f t="shared" si="144"/>
        <v>0</v>
      </c>
      <c r="M348" s="149">
        <f t="shared" si="144"/>
        <v>13081</v>
      </c>
      <c r="N348" s="41">
        <f t="shared" si="144"/>
        <v>13081</v>
      </c>
      <c r="O348" s="41">
        <f t="shared" si="144"/>
        <v>0</v>
      </c>
    </row>
    <row r="349" spans="1:15" ht="173.25">
      <c r="A349" s="154" t="s">
        <v>519</v>
      </c>
      <c r="B349" s="146" t="s">
        <v>191</v>
      </c>
      <c r="C349" s="142">
        <v>10</v>
      </c>
      <c r="D349" s="147" t="s">
        <v>113</v>
      </c>
      <c r="E349" s="142" t="s">
        <v>656</v>
      </c>
      <c r="F349" s="142" t="s">
        <v>760</v>
      </c>
      <c r="G349" s="149">
        <f>SUM(H349:I349)</f>
        <v>12317</v>
      </c>
      <c r="H349" s="149">
        <v>12317</v>
      </c>
      <c r="I349" s="149"/>
      <c r="J349" s="149">
        <f>SUM(K349:L349)</f>
        <v>12693</v>
      </c>
      <c r="K349" s="149">
        <v>12693</v>
      </c>
      <c r="L349" s="149"/>
      <c r="M349" s="149">
        <f>SUM(N349:O349)</f>
        <v>13081</v>
      </c>
      <c r="N349" s="41">
        <v>13081</v>
      </c>
      <c r="O349" s="40"/>
    </row>
    <row r="350" spans="1:15" ht="63">
      <c r="A350" s="150" t="s">
        <v>894</v>
      </c>
      <c r="B350" s="146" t="s">
        <v>191</v>
      </c>
      <c r="C350" s="142">
        <v>10</v>
      </c>
      <c r="D350" s="147" t="s">
        <v>113</v>
      </c>
      <c r="E350" s="153" t="s">
        <v>529</v>
      </c>
      <c r="F350" s="142"/>
      <c r="G350" s="149">
        <f>G351</f>
        <v>5798</v>
      </c>
      <c r="H350" s="149">
        <f aca="true" t="shared" si="145" ref="H350:O352">H351</f>
        <v>5798</v>
      </c>
      <c r="I350" s="149">
        <f t="shared" si="145"/>
        <v>0</v>
      </c>
      <c r="J350" s="149">
        <f>J351</f>
        <v>6147</v>
      </c>
      <c r="K350" s="149">
        <f t="shared" si="145"/>
        <v>6147</v>
      </c>
      <c r="L350" s="149">
        <f t="shared" si="145"/>
        <v>0</v>
      </c>
      <c r="M350" s="149">
        <f>M351</f>
        <v>6507</v>
      </c>
      <c r="N350" s="41">
        <f t="shared" si="145"/>
        <v>6507</v>
      </c>
      <c r="O350" s="41">
        <f t="shared" si="145"/>
        <v>0</v>
      </c>
    </row>
    <row r="351" spans="1:15" ht="94.5">
      <c r="A351" s="150" t="s">
        <v>926</v>
      </c>
      <c r="B351" s="146" t="s">
        <v>191</v>
      </c>
      <c r="C351" s="142">
        <v>10</v>
      </c>
      <c r="D351" s="147" t="s">
        <v>113</v>
      </c>
      <c r="E351" s="153" t="s">
        <v>732</v>
      </c>
      <c r="F351" s="142"/>
      <c r="G351" s="149">
        <f>G352</f>
        <v>5798</v>
      </c>
      <c r="H351" s="149">
        <f t="shared" si="145"/>
        <v>5798</v>
      </c>
      <c r="I351" s="149">
        <f t="shared" si="145"/>
        <v>0</v>
      </c>
      <c r="J351" s="149">
        <f>J352</f>
        <v>6147</v>
      </c>
      <c r="K351" s="149">
        <f t="shared" si="145"/>
        <v>6147</v>
      </c>
      <c r="L351" s="149">
        <f t="shared" si="145"/>
        <v>0</v>
      </c>
      <c r="M351" s="149">
        <f>M352</f>
        <v>6507</v>
      </c>
      <c r="N351" s="41">
        <f t="shared" si="145"/>
        <v>6507</v>
      </c>
      <c r="O351" s="41">
        <f t="shared" si="145"/>
        <v>0</v>
      </c>
    </row>
    <row r="352" spans="1:15" ht="47.25">
      <c r="A352" s="150" t="s">
        <v>266</v>
      </c>
      <c r="B352" s="146" t="s">
        <v>191</v>
      </c>
      <c r="C352" s="142">
        <v>10</v>
      </c>
      <c r="D352" s="147" t="s">
        <v>113</v>
      </c>
      <c r="E352" s="153" t="s">
        <v>733</v>
      </c>
      <c r="F352" s="142"/>
      <c r="G352" s="149">
        <f>G353</f>
        <v>5798</v>
      </c>
      <c r="H352" s="149">
        <f t="shared" si="145"/>
        <v>5798</v>
      </c>
      <c r="I352" s="149">
        <f t="shared" si="145"/>
        <v>0</v>
      </c>
      <c r="J352" s="149">
        <f>J353</f>
        <v>6147</v>
      </c>
      <c r="K352" s="149">
        <f t="shared" si="145"/>
        <v>6147</v>
      </c>
      <c r="L352" s="149">
        <f t="shared" si="145"/>
        <v>0</v>
      </c>
      <c r="M352" s="149">
        <f>M353</f>
        <v>6507</v>
      </c>
      <c r="N352" s="41">
        <f t="shared" si="145"/>
        <v>6507</v>
      </c>
      <c r="O352" s="41">
        <f t="shared" si="145"/>
        <v>0</v>
      </c>
    </row>
    <row r="353" spans="1:15" ht="63">
      <c r="A353" s="150" t="s">
        <v>62</v>
      </c>
      <c r="B353" s="146" t="s">
        <v>191</v>
      </c>
      <c r="C353" s="142">
        <v>10</v>
      </c>
      <c r="D353" s="147" t="s">
        <v>113</v>
      </c>
      <c r="E353" s="155" t="s">
        <v>659</v>
      </c>
      <c r="F353" s="142" t="s">
        <v>760</v>
      </c>
      <c r="G353" s="149">
        <f>SUM(H353:I353)</f>
        <v>5798</v>
      </c>
      <c r="H353" s="149">
        <v>5798</v>
      </c>
      <c r="I353" s="149">
        <v>0</v>
      </c>
      <c r="J353" s="149">
        <f>SUM(K353:L353)</f>
        <v>6147</v>
      </c>
      <c r="K353" s="149">
        <v>6147</v>
      </c>
      <c r="L353" s="149">
        <v>0</v>
      </c>
      <c r="M353" s="149">
        <f>SUM(N353:O353)</f>
        <v>6507</v>
      </c>
      <c r="N353" s="41">
        <v>6507</v>
      </c>
      <c r="O353" s="41">
        <v>0</v>
      </c>
    </row>
    <row r="354" spans="1:15" ht="15.75">
      <c r="A354" s="133" t="s">
        <v>761</v>
      </c>
      <c r="B354" s="140" t="s">
        <v>191</v>
      </c>
      <c r="C354" s="144">
        <v>10</v>
      </c>
      <c r="D354" s="141" t="s">
        <v>306</v>
      </c>
      <c r="E354" s="142"/>
      <c r="F354" s="142"/>
      <c r="G354" s="143">
        <f aca="true" t="shared" si="146" ref="G354:O357">G355</f>
        <v>3995</v>
      </c>
      <c r="H354" s="143">
        <f t="shared" si="146"/>
        <v>3995</v>
      </c>
      <c r="I354" s="143">
        <f t="shared" si="146"/>
        <v>0</v>
      </c>
      <c r="J354" s="143">
        <f t="shared" si="146"/>
        <v>3995</v>
      </c>
      <c r="K354" s="143">
        <f t="shared" si="146"/>
        <v>3995</v>
      </c>
      <c r="L354" s="143">
        <f t="shared" si="146"/>
        <v>0</v>
      </c>
      <c r="M354" s="143">
        <f t="shared" si="146"/>
        <v>3995</v>
      </c>
      <c r="N354" s="40">
        <f t="shared" si="146"/>
        <v>3995</v>
      </c>
      <c r="O354" s="40">
        <f t="shared" si="146"/>
        <v>0</v>
      </c>
    </row>
    <row r="355" spans="1:15" ht="63">
      <c r="A355" s="150" t="s">
        <v>910</v>
      </c>
      <c r="B355" s="160">
        <v>871</v>
      </c>
      <c r="C355" s="142">
        <v>10</v>
      </c>
      <c r="D355" s="147" t="s">
        <v>306</v>
      </c>
      <c r="E355" s="153" t="s">
        <v>640</v>
      </c>
      <c r="F355" s="142"/>
      <c r="G355" s="149">
        <f>G356</f>
        <v>3995</v>
      </c>
      <c r="H355" s="149">
        <f t="shared" si="146"/>
        <v>3995</v>
      </c>
      <c r="I355" s="149">
        <f t="shared" si="146"/>
        <v>0</v>
      </c>
      <c r="J355" s="149">
        <f>J356</f>
        <v>3995</v>
      </c>
      <c r="K355" s="149">
        <f t="shared" si="146"/>
        <v>3995</v>
      </c>
      <c r="L355" s="149">
        <f t="shared" si="146"/>
        <v>0</v>
      </c>
      <c r="M355" s="149">
        <f>M356</f>
        <v>3995</v>
      </c>
      <c r="N355" s="41">
        <f t="shared" si="146"/>
        <v>3995</v>
      </c>
      <c r="O355" s="41">
        <f t="shared" si="146"/>
        <v>0</v>
      </c>
    </row>
    <row r="356" spans="1:15" ht="94.5">
      <c r="A356" s="150" t="s">
        <v>921</v>
      </c>
      <c r="B356" s="160">
        <v>871</v>
      </c>
      <c r="C356" s="142">
        <v>10</v>
      </c>
      <c r="D356" s="147" t="s">
        <v>306</v>
      </c>
      <c r="E356" s="153" t="s">
        <v>641</v>
      </c>
      <c r="F356" s="142"/>
      <c r="G356" s="149">
        <f>G357</f>
        <v>3995</v>
      </c>
      <c r="H356" s="149">
        <f t="shared" si="146"/>
        <v>3995</v>
      </c>
      <c r="I356" s="149">
        <f t="shared" si="146"/>
        <v>0</v>
      </c>
      <c r="J356" s="149">
        <f>J357</f>
        <v>3995</v>
      </c>
      <c r="K356" s="149">
        <f t="shared" si="146"/>
        <v>3995</v>
      </c>
      <c r="L356" s="149">
        <f t="shared" si="146"/>
        <v>0</v>
      </c>
      <c r="M356" s="149">
        <f>M357</f>
        <v>3995</v>
      </c>
      <c r="N356" s="41">
        <f t="shared" si="146"/>
        <v>3995</v>
      </c>
      <c r="O356" s="41">
        <f t="shared" si="146"/>
        <v>0</v>
      </c>
    </row>
    <row r="357" spans="1:15" ht="63">
      <c r="A357" s="157" t="s">
        <v>1</v>
      </c>
      <c r="B357" s="160">
        <v>871</v>
      </c>
      <c r="C357" s="142">
        <v>10</v>
      </c>
      <c r="D357" s="147" t="s">
        <v>306</v>
      </c>
      <c r="E357" s="153" t="s">
        <v>267</v>
      </c>
      <c r="F357" s="142"/>
      <c r="G357" s="149">
        <f>G358</f>
        <v>3995</v>
      </c>
      <c r="H357" s="149">
        <f t="shared" si="146"/>
        <v>3995</v>
      </c>
      <c r="I357" s="149">
        <f t="shared" si="146"/>
        <v>0</v>
      </c>
      <c r="J357" s="149">
        <f>J358</f>
        <v>3995</v>
      </c>
      <c r="K357" s="149">
        <f t="shared" si="146"/>
        <v>3995</v>
      </c>
      <c r="L357" s="149">
        <f t="shared" si="146"/>
        <v>0</v>
      </c>
      <c r="M357" s="149">
        <f>M358</f>
        <v>3995</v>
      </c>
      <c r="N357" s="41">
        <f t="shared" si="146"/>
        <v>3995</v>
      </c>
      <c r="O357" s="41">
        <f t="shared" si="146"/>
        <v>0</v>
      </c>
    </row>
    <row r="358" spans="1:15" ht="141.75">
      <c r="A358" s="157" t="s">
        <v>0</v>
      </c>
      <c r="B358" s="160">
        <v>871</v>
      </c>
      <c r="C358" s="142">
        <v>10</v>
      </c>
      <c r="D358" s="147" t="s">
        <v>306</v>
      </c>
      <c r="E358" s="155" t="s">
        <v>660</v>
      </c>
      <c r="F358" s="142" t="s">
        <v>760</v>
      </c>
      <c r="G358" s="149">
        <f>SUM(H358:I358)</f>
        <v>3995</v>
      </c>
      <c r="H358" s="149">
        <v>3995</v>
      </c>
      <c r="I358" s="149">
        <v>0</v>
      </c>
      <c r="J358" s="149">
        <f>SUM(K358:L358)</f>
        <v>3995</v>
      </c>
      <c r="K358" s="149">
        <v>3995</v>
      </c>
      <c r="L358" s="149">
        <v>0</v>
      </c>
      <c r="M358" s="149">
        <f>SUM(N358:O358)</f>
        <v>3995</v>
      </c>
      <c r="N358" s="41">
        <v>3995</v>
      </c>
      <c r="O358" s="41">
        <v>0</v>
      </c>
    </row>
    <row r="359" spans="1:15" ht="47.25">
      <c r="A359" s="138" t="s">
        <v>196</v>
      </c>
      <c r="B359" s="139">
        <v>872</v>
      </c>
      <c r="C359" s="142"/>
      <c r="D359" s="142"/>
      <c r="E359" s="142"/>
      <c r="F359" s="142"/>
      <c r="G359" s="143">
        <f aca="true" t="shared" si="147" ref="G359:O359">SUM(G360,G368,G415)</f>
        <v>72808.1</v>
      </c>
      <c r="H359" s="143">
        <f t="shared" si="147"/>
        <v>1153.1</v>
      </c>
      <c r="I359" s="143">
        <f t="shared" si="147"/>
        <v>71655</v>
      </c>
      <c r="J359" s="143">
        <f t="shared" si="147"/>
        <v>83740</v>
      </c>
      <c r="K359" s="143">
        <f t="shared" si="147"/>
        <v>282</v>
      </c>
      <c r="L359" s="143">
        <f t="shared" si="147"/>
        <v>83458</v>
      </c>
      <c r="M359" s="143">
        <f t="shared" si="147"/>
        <v>82364.4</v>
      </c>
      <c r="N359" s="40">
        <f t="shared" si="147"/>
        <v>358.4</v>
      </c>
      <c r="O359" s="40">
        <f t="shared" si="147"/>
        <v>82006</v>
      </c>
    </row>
    <row r="360" spans="1:15" ht="15.75">
      <c r="A360" s="133" t="s">
        <v>755</v>
      </c>
      <c r="B360" s="140" t="s">
        <v>197</v>
      </c>
      <c r="C360" s="141" t="s">
        <v>375</v>
      </c>
      <c r="D360" s="142"/>
      <c r="E360" s="142"/>
      <c r="F360" s="142"/>
      <c r="G360" s="143">
        <f>SUM(G361,)</f>
        <v>7981</v>
      </c>
      <c r="H360" s="143">
        <f aca="true" t="shared" si="148" ref="H360:O360">SUM(H361,)</f>
        <v>0</v>
      </c>
      <c r="I360" s="143">
        <f t="shared" si="148"/>
        <v>7981</v>
      </c>
      <c r="J360" s="143">
        <f t="shared" si="148"/>
        <v>8150</v>
      </c>
      <c r="K360" s="143">
        <f t="shared" si="148"/>
        <v>0</v>
      </c>
      <c r="L360" s="143">
        <f t="shared" si="148"/>
        <v>8150</v>
      </c>
      <c r="M360" s="143">
        <f t="shared" si="148"/>
        <v>8627.4</v>
      </c>
      <c r="N360" s="40">
        <f t="shared" si="148"/>
        <v>65.4</v>
      </c>
      <c r="O360" s="40">
        <f t="shared" si="148"/>
        <v>8562</v>
      </c>
    </row>
    <row r="361" spans="1:15" ht="31.5">
      <c r="A361" s="133" t="s">
        <v>284</v>
      </c>
      <c r="B361" s="140" t="s">
        <v>197</v>
      </c>
      <c r="C361" s="141" t="s">
        <v>375</v>
      </c>
      <c r="D361" s="141" t="s">
        <v>113</v>
      </c>
      <c r="E361" s="142"/>
      <c r="F361" s="142"/>
      <c r="G361" s="143">
        <f aca="true" t="shared" si="149" ref="G361:O364">G362</f>
        <v>7981</v>
      </c>
      <c r="H361" s="143">
        <f t="shared" si="149"/>
        <v>0</v>
      </c>
      <c r="I361" s="143">
        <f t="shared" si="149"/>
        <v>7981</v>
      </c>
      <c r="J361" s="143">
        <f t="shared" si="149"/>
        <v>8150</v>
      </c>
      <c r="K361" s="143">
        <f t="shared" si="149"/>
        <v>0</v>
      </c>
      <c r="L361" s="143">
        <f t="shared" si="149"/>
        <v>8150</v>
      </c>
      <c r="M361" s="143">
        <f t="shared" si="149"/>
        <v>8627.4</v>
      </c>
      <c r="N361" s="40">
        <f t="shared" si="149"/>
        <v>65.4</v>
      </c>
      <c r="O361" s="40">
        <f t="shared" si="149"/>
        <v>8562</v>
      </c>
    </row>
    <row r="362" spans="1:15" ht="63">
      <c r="A362" s="150" t="s">
        <v>910</v>
      </c>
      <c r="B362" s="201">
        <v>872</v>
      </c>
      <c r="C362" s="147" t="s">
        <v>375</v>
      </c>
      <c r="D362" s="147" t="s">
        <v>113</v>
      </c>
      <c r="E362" s="148" t="s">
        <v>640</v>
      </c>
      <c r="F362" s="142"/>
      <c r="G362" s="149">
        <f t="shared" si="149"/>
        <v>7981</v>
      </c>
      <c r="H362" s="149">
        <f t="shared" si="149"/>
        <v>0</v>
      </c>
      <c r="I362" s="149">
        <f t="shared" si="149"/>
        <v>7981</v>
      </c>
      <c r="J362" s="149">
        <f t="shared" si="149"/>
        <v>8150</v>
      </c>
      <c r="K362" s="149">
        <f t="shared" si="149"/>
        <v>0</v>
      </c>
      <c r="L362" s="149">
        <f t="shared" si="149"/>
        <v>8150</v>
      </c>
      <c r="M362" s="149">
        <f t="shared" si="149"/>
        <v>8627.4</v>
      </c>
      <c r="N362" s="41">
        <f t="shared" si="149"/>
        <v>65.4</v>
      </c>
      <c r="O362" s="41">
        <f t="shared" si="149"/>
        <v>8562</v>
      </c>
    </row>
    <row r="363" spans="1:15" ht="94.5">
      <c r="A363" s="150" t="s">
        <v>922</v>
      </c>
      <c r="B363" s="201">
        <v>872</v>
      </c>
      <c r="C363" s="147" t="s">
        <v>375</v>
      </c>
      <c r="D363" s="147" t="s">
        <v>113</v>
      </c>
      <c r="E363" s="148" t="s">
        <v>746</v>
      </c>
      <c r="F363" s="142"/>
      <c r="G363" s="149">
        <f>SUM(G364,G366)</f>
        <v>7981</v>
      </c>
      <c r="H363" s="149">
        <f aca="true" t="shared" si="150" ref="H363:O363">SUM(H364,H366)</f>
        <v>0</v>
      </c>
      <c r="I363" s="149">
        <f t="shared" si="150"/>
        <v>7981</v>
      </c>
      <c r="J363" s="149">
        <f t="shared" si="150"/>
        <v>8150</v>
      </c>
      <c r="K363" s="149">
        <f t="shared" si="150"/>
        <v>0</v>
      </c>
      <c r="L363" s="149">
        <f t="shared" si="150"/>
        <v>8150</v>
      </c>
      <c r="M363" s="149">
        <f t="shared" si="150"/>
        <v>8627.4</v>
      </c>
      <c r="N363" s="41">
        <f t="shared" si="150"/>
        <v>65.4</v>
      </c>
      <c r="O363" s="41">
        <f t="shared" si="150"/>
        <v>8562</v>
      </c>
    </row>
    <row r="364" spans="1:15" ht="63">
      <c r="A364" s="150" t="s">
        <v>748</v>
      </c>
      <c r="B364" s="201">
        <v>872</v>
      </c>
      <c r="C364" s="147" t="s">
        <v>375</v>
      </c>
      <c r="D364" s="147" t="s">
        <v>113</v>
      </c>
      <c r="E364" s="148" t="s">
        <v>747</v>
      </c>
      <c r="F364" s="142"/>
      <c r="G364" s="149">
        <f t="shared" si="149"/>
        <v>7981</v>
      </c>
      <c r="H364" s="149">
        <f t="shared" si="149"/>
        <v>0</v>
      </c>
      <c r="I364" s="149">
        <f t="shared" si="149"/>
        <v>7981</v>
      </c>
      <c r="J364" s="149">
        <f t="shared" si="149"/>
        <v>8150</v>
      </c>
      <c r="K364" s="149">
        <f t="shared" si="149"/>
        <v>0</v>
      </c>
      <c r="L364" s="149">
        <f t="shared" si="149"/>
        <v>8150</v>
      </c>
      <c r="M364" s="149">
        <f t="shared" si="149"/>
        <v>8562</v>
      </c>
      <c r="N364" s="41">
        <f t="shared" si="149"/>
        <v>0</v>
      </c>
      <c r="O364" s="41">
        <f t="shared" si="149"/>
        <v>8562</v>
      </c>
    </row>
    <row r="365" spans="1:15" ht="110.25">
      <c r="A365" s="157" t="s">
        <v>416</v>
      </c>
      <c r="B365" s="201">
        <v>872</v>
      </c>
      <c r="C365" s="147" t="s">
        <v>375</v>
      </c>
      <c r="D365" s="147" t="s">
        <v>113</v>
      </c>
      <c r="E365" s="142" t="s">
        <v>650</v>
      </c>
      <c r="F365" s="142" t="s">
        <v>756</v>
      </c>
      <c r="G365" s="149">
        <f>SUM(H365:I365)</f>
        <v>7981</v>
      </c>
      <c r="H365" s="149">
        <v>0</v>
      </c>
      <c r="I365" s="149">
        <v>7981</v>
      </c>
      <c r="J365" s="149">
        <f>SUM(K365:L365)</f>
        <v>8150</v>
      </c>
      <c r="K365" s="149">
        <v>0</v>
      </c>
      <c r="L365" s="149">
        <v>8150</v>
      </c>
      <c r="M365" s="149">
        <f>SUM(N365:O365)</f>
        <v>8562</v>
      </c>
      <c r="N365" s="41"/>
      <c r="O365" s="41">
        <v>8562</v>
      </c>
    </row>
    <row r="366" spans="1:15" ht="31.5">
      <c r="A366" s="157" t="s">
        <v>418</v>
      </c>
      <c r="B366" s="201">
        <v>872</v>
      </c>
      <c r="C366" s="147" t="s">
        <v>375</v>
      </c>
      <c r="D366" s="147" t="s">
        <v>113</v>
      </c>
      <c r="E366" s="148" t="s">
        <v>1005</v>
      </c>
      <c r="F366" s="142"/>
      <c r="G366" s="149">
        <f>G367</f>
        <v>0</v>
      </c>
      <c r="H366" s="149">
        <f aca="true" t="shared" si="151" ref="H366:O366">H367</f>
        <v>0</v>
      </c>
      <c r="I366" s="149">
        <f t="shared" si="151"/>
        <v>0</v>
      </c>
      <c r="J366" s="149">
        <f t="shared" si="151"/>
        <v>0</v>
      </c>
      <c r="K366" s="149">
        <f t="shared" si="151"/>
        <v>0</v>
      </c>
      <c r="L366" s="149">
        <f t="shared" si="151"/>
        <v>0</v>
      </c>
      <c r="M366" s="149">
        <f t="shared" si="151"/>
        <v>65.4</v>
      </c>
      <c r="N366" s="41">
        <f t="shared" si="151"/>
        <v>65.4</v>
      </c>
      <c r="O366" s="41">
        <f t="shared" si="151"/>
        <v>0</v>
      </c>
    </row>
    <row r="367" spans="1:15" ht="173.25">
      <c r="A367" s="157" t="s">
        <v>994</v>
      </c>
      <c r="B367" s="201">
        <v>872</v>
      </c>
      <c r="C367" s="147" t="s">
        <v>375</v>
      </c>
      <c r="D367" s="147" t="s">
        <v>113</v>
      </c>
      <c r="E367" s="142" t="s">
        <v>1006</v>
      </c>
      <c r="F367" s="142" t="s">
        <v>756</v>
      </c>
      <c r="G367" s="149">
        <f>SUM(H367:I367)</f>
        <v>0</v>
      </c>
      <c r="H367" s="149">
        <v>0</v>
      </c>
      <c r="I367" s="149"/>
      <c r="J367" s="149">
        <f>SUM(K367:L367)</f>
        <v>0</v>
      </c>
      <c r="K367" s="149">
        <v>0</v>
      </c>
      <c r="L367" s="149"/>
      <c r="M367" s="149">
        <f>SUM(N367:O367)</f>
        <v>65.4</v>
      </c>
      <c r="N367" s="41">
        <v>65.4</v>
      </c>
      <c r="O367" s="41"/>
    </row>
    <row r="368" spans="1:15" s="43" customFormat="1" ht="15.75">
      <c r="A368" s="188" t="s">
        <v>198</v>
      </c>
      <c r="B368" s="140" t="s">
        <v>197</v>
      </c>
      <c r="C368" s="139" t="s">
        <v>115</v>
      </c>
      <c r="D368" s="144"/>
      <c r="E368" s="144"/>
      <c r="F368" s="144"/>
      <c r="G368" s="143">
        <f aca="true" t="shared" si="152" ref="G368:O368">SUM(G369,G403)</f>
        <v>64277.1</v>
      </c>
      <c r="H368" s="143">
        <f t="shared" si="152"/>
        <v>882.1</v>
      </c>
      <c r="I368" s="143">
        <f t="shared" si="152"/>
        <v>63395</v>
      </c>
      <c r="J368" s="143">
        <f t="shared" si="152"/>
        <v>74949</v>
      </c>
      <c r="K368" s="143">
        <f t="shared" si="152"/>
        <v>0</v>
      </c>
      <c r="L368" s="143">
        <f t="shared" si="152"/>
        <v>74949</v>
      </c>
      <c r="M368" s="143">
        <f t="shared" si="152"/>
        <v>73076</v>
      </c>
      <c r="N368" s="40">
        <f t="shared" si="152"/>
        <v>0</v>
      </c>
      <c r="O368" s="40">
        <f t="shared" si="152"/>
        <v>73076</v>
      </c>
    </row>
    <row r="369" spans="1:15" ht="15.75">
      <c r="A369" s="133" t="s">
        <v>199</v>
      </c>
      <c r="B369" s="140" t="s">
        <v>197</v>
      </c>
      <c r="C369" s="141" t="s">
        <v>115</v>
      </c>
      <c r="D369" s="141" t="s">
        <v>305</v>
      </c>
      <c r="E369" s="142"/>
      <c r="F369" s="142"/>
      <c r="G369" s="143">
        <f>SUM(G370)</f>
        <v>49796.1</v>
      </c>
      <c r="H369" s="143">
        <f aca="true" t="shared" si="153" ref="H369:O369">SUM(H370)</f>
        <v>882.1</v>
      </c>
      <c r="I369" s="143">
        <f t="shared" si="153"/>
        <v>48914</v>
      </c>
      <c r="J369" s="143">
        <f t="shared" si="153"/>
        <v>60504</v>
      </c>
      <c r="K369" s="143">
        <f t="shared" si="153"/>
        <v>0</v>
      </c>
      <c r="L369" s="143">
        <f t="shared" si="153"/>
        <v>60504</v>
      </c>
      <c r="M369" s="143">
        <f t="shared" si="153"/>
        <v>58068</v>
      </c>
      <c r="N369" s="40">
        <f t="shared" si="153"/>
        <v>0</v>
      </c>
      <c r="O369" s="40">
        <f t="shared" si="153"/>
        <v>58068</v>
      </c>
    </row>
    <row r="370" spans="1:15" ht="63">
      <c r="A370" s="150" t="s">
        <v>915</v>
      </c>
      <c r="B370" s="160">
        <v>872</v>
      </c>
      <c r="C370" s="147" t="s">
        <v>115</v>
      </c>
      <c r="D370" s="147" t="s">
        <v>305</v>
      </c>
      <c r="E370" s="148" t="s">
        <v>2</v>
      </c>
      <c r="F370" s="142"/>
      <c r="G370" s="149">
        <f>SUM(G371,G382,G389,G400)</f>
        <v>49796.1</v>
      </c>
      <c r="H370" s="149">
        <f aca="true" t="shared" si="154" ref="H370:O370">SUM(H371,H382,H389,H400)</f>
        <v>882.1</v>
      </c>
      <c r="I370" s="149">
        <f t="shared" si="154"/>
        <v>48914</v>
      </c>
      <c r="J370" s="149">
        <f t="shared" si="154"/>
        <v>60504</v>
      </c>
      <c r="K370" s="149">
        <f t="shared" si="154"/>
        <v>0</v>
      </c>
      <c r="L370" s="149">
        <f t="shared" si="154"/>
        <v>60504</v>
      </c>
      <c r="M370" s="149">
        <f t="shared" si="154"/>
        <v>58068</v>
      </c>
      <c r="N370" s="41">
        <f t="shared" si="154"/>
        <v>0</v>
      </c>
      <c r="O370" s="41">
        <f t="shared" si="154"/>
        <v>58068</v>
      </c>
    </row>
    <row r="371" spans="1:15" ht="94.5">
      <c r="A371" s="150" t="s">
        <v>927</v>
      </c>
      <c r="B371" s="160">
        <v>872</v>
      </c>
      <c r="C371" s="147" t="s">
        <v>115</v>
      </c>
      <c r="D371" s="147" t="s">
        <v>305</v>
      </c>
      <c r="E371" s="148" t="s">
        <v>3</v>
      </c>
      <c r="F371" s="142"/>
      <c r="G371" s="149">
        <f aca="true" t="shared" si="155" ref="G371:O371">SUM(G372,G376,G380)</f>
        <v>12382.5</v>
      </c>
      <c r="H371" s="149">
        <f t="shared" si="155"/>
        <v>5.5</v>
      </c>
      <c r="I371" s="149">
        <f t="shared" si="155"/>
        <v>12377</v>
      </c>
      <c r="J371" s="149">
        <f t="shared" si="155"/>
        <v>12681</v>
      </c>
      <c r="K371" s="149">
        <f t="shared" si="155"/>
        <v>0</v>
      </c>
      <c r="L371" s="149">
        <f t="shared" si="155"/>
        <v>12681</v>
      </c>
      <c r="M371" s="149">
        <f t="shared" si="155"/>
        <v>13359</v>
      </c>
      <c r="N371" s="41">
        <f t="shared" si="155"/>
        <v>0</v>
      </c>
      <c r="O371" s="41">
        <f t="shared" si="155"/>
        <v>13359</v>
      </c>
    </row>
    <row r="372" spans="1:15" ht="78.75">
      <c r="A372" s="150" t="s">
        <v>389</v>
      </c>
      <c r="B372" s="160">
        <v>872</v>
      </c>
      <c r="C372" s="147" t="s">
        <v>115</v>
      </c>
      <c r="D372" s="147" t="s">
        <v>305</v>
      </c>
      <c r="E372" s="148" t="s">
        <v>4</v>
      </c>
      <c r="F372" s="142"/>
      <c r="G372" s="149">
        <f aca="true" t="shared" si="156" ref="G372:O372">SUM(G373:G375)</f>
        <v>12376</v>
      </c>
      <c r="H372" s="149">
        <f t="shared" si="156"/>
        <v>0</v>
      </c>
      <c r="I372" s="149">
        <f t="shared" si="156"/>
        <v>12376</v>
      </c>
      <c r="J372" s="149">
        <f t="shared" si="156"/>
        <v>12681</v>
      </c>
      <c r="K372" s="149">
        <f t="shared" si="156"/>
        <v>0</v>
      </c>
      <c r="L372" s="149">
        <f t="shared" si="156"/>
        <v>12681</v>
      </c>
      <c r="M372" s="149">
        <f t="shared" si="156"/>
        <v>13359</v>
      </c>
      <c r="N372" s="41">
        <f t="shared" si="156"/>
        <v>0</v>
      </c>
      <c r="O372" s="41">
        <f t="shared" si="156"/>
        <v>13359</v>
      </c>
    </row>
    <row r="373" spans="1:15" ht="189">
      <c r="A373" s="154" t="s">
        <v>506</v>
      </c>
      <c r="B373" s="160">
        <v>872</v>
      </c>
      <c r="C373" s="147" t="s">
        <v>115</v>
      </c>
      <c r="D373" s="147" t="s">
        <v>305</v>
      </c>
      <c r="E373" s="142" t="s">
        <v>661</v>
      </c>
      <c r="F373" s="142">
        <v>100</v>
      </c>
      <c r="G373" s="149">
        <f>SUM(H373:I373)</f>
        <v>10776</v>
      </c>
      <c r="H373" s="156"/>
      <c r="I373" s="156">
        <v>10776</v>
      </c>
      <c r="J373" s="149">
        <f>SUM(K373:L373)</f>
        <v>11454</v>
      </c>
      <c r="K373" s="156"/>
      <c r="L373" s="156">
        <v>11454</v>
      </c>
      <c r="M373" s="149">
        <f>SUM(N373:O373)</f>
        <v>12111</v>
      </c>
      <c r="N373" s="42"/>
      <c r="O373" s="42">
        <v>12111</v>
      </c>
    </row>
    <row r="374" spans="1:15" ht="94.5">
      <c r="A374" s="145" t="s">
        <v>507</v>
      </c>
      <c r="B374" s="160">
        <v>872</v>
      </c>
      <c r="C374" s="147" t="s">
        <v>115</v>
      </c>
      <c r="D374" s="147" t="s">
        <v>305</v>
      </c>
      <c r="E374" s="142" t="s">
        <v>661</v>
      </c>
      <c r="F374" s="142">
        <v>200</v>
      </c>
      <c r="G374" s="149">
        <f>SUM(H374:I374)</f>
        <v>1281</v>
      </c>
      <c r="H374" s="156"/>
      <c r="I374" s="202">
        <v>1281</v>
      </c>
      <c r="J374" s="149">
        <f>SUM(K374:L374)</f>
        <v>953</v>
      </c>
      <c r="K374" s="156"/>
      <c r="L374" s="156">
        <v>953</v>
      </c>
      <c r="M374" s="149">
        <f>SUM(N374:O374)</f>
        <v>990</v>
      </c>
      <c r="N374" s="42"/>
      <c r="O374" s="42">
        <v>990</v>
      </c>
    </row>
    <row r="375" spans="1:15" ht="78.75">
      <c r="A375" s="145" t="s">
        <v>508</v>
      </c>
      <c r="B375" s="160">
        <v>872</v>
      </c>
      <c r="C375" s="147" t="s">
        <v>115</v>
      </c>
      <c r="D375" s="147" t="s">
        <v>305</v>
      </c>
      <c r="E375" s="142" t="s">
        <v>661</v>
      </c>
      <c r="F375" s="142">
        <v>800</v>
      </c>
      <c r="G375" s="149">
        <f>SUM(H375:I375)</f>
        <v>319</v>
      </c>
      <c r="H375" s="156"/>
      <c r="I375" s="156">
        <v>319</v>
      </c>
      <c r="J375" s="149">
        <f>SUM(K375:L375)</f>
        <v>274</v>
      </c>
      <c r="K375" s="156"/>
      <c r="L375" s="156">
        <v>274</v>
      </c>
      <c r="M375" s="149">
        <f>SUM(N375:O375)</f>
        <v>258</v>
      </c>
      <c r="N375" s="42"/>
      <c r="O375" s="42">
        <v>258</v>
      </c>
    </row>
    <row r="376" spans="1:15" ht="47.25">
      <c r="A376" s="157" t="s">
        <v>734</v>
      </c>
      <c r="B376" s="160">
        <v>872</v>
      </c>
      <c r="C376" s="147" t="s">
        <v>115</v>
      </c>
      <c r="D376" s="147" t="s">
        <v>305</v>
      </c>
      <c r="E376" s="148" t="s">
        <v>5</v>
      </c>
      <c r="F376" s="142"/>
      <c r="G376" s="149">
        <f>SUM(G377:G379)</f>
        <v>6.5</v>
      </c>
      <c r="H376" s="149">
        <f aca="true" t="shared" si="157" ref="H376:O376">SUM(H377:H379)</f>
        <v>5.5</v>
      </c>
      <c r="I376" s="149">
        <f t="shared" si="157"/>
        <v>1</v>
      </c>
      <c r="J376" s="149">
        <f t="shared" si="157"/>
        <v>0</v>
      </c>
      <c r="K376" s="149">
        <f t="shared" si="157"/>
        <v>0</v>
      </c>
      <c r="L376" s="149">
        <f t="shared" si="157"/>
        <v>0</v>
      </c>
      <c r="M376" s="149">
        <f t="shared" si="157"/>
        <v>0</v>
      </c>
      <c r="N376" s="41">
        <f t="shared" si="157"/>
        <v>0</v>
      </c>
      <c r="O376" s="41">
        <f t="shared" si="157"/>
        <v>0</v>
      </c>
    </row>
    <row r="377" spans="1:15" ht="63">
      <c r="A377" s="157" t="s">
        <v>321</v>
      </c>
      <c r="B377" s="160">
        <v>872</v>
      </c>
      <c r="C377" s="147" t="s">
        <v>115</v>
      </c>
      <c r="D377" s="147" t="s">
        <v>305</v>
      </c>
      <c r="E377" s="142" t="s">
        <v>320</v>
      </c>
      <c r="F377" s="142" t="s">
        <v>275</v>
      </c>
      <c r="G377" s="149">
        <f>SUM(H377:I377)</f>
        <v>0</v>
      </c>
      <c r="H377" s="149"/>
      <c r="I377" s="149"/>
      <c r="J377" s="149">
        <f>SUM(K377:L377)</f>
        <v>0</v>
      </c>
      <c r="K377" s="149"/>
      <c r="L377" s="149">
        <v>0</v>
      </c>
      <c r="M377" s="149">
        <f>SUM(N377:O377)</f>
        <v>0</v>
      </c>
      <c r="N377" s="41"/>
      <c r="O377" s="41">
        <v>0</v>
      </c>
    </row>
    <row r="378" spans="1:15" ht="126">
      <c r="A378" s="157" t="s">
        <v>49</v>
      </c>
      <c r="B378" s="160">
        <v>872</v>
      </c>
      <c r="C378" s="147" t="s">
        <v>115</v>
      </c>
      <c r="D378" s="147" t="s">
        <v>305</v>
      </c>
      <c r="E378" s="142" t="s">
        <v>153</v>
      </c>
      <c r="F378" s="142" t="s">
        <v>275</v>
      </c>
      <c r="G378" s="149">
        <f>SUM(H378:I378)</f>
        <v>1</v>
      </c>
      <c r="H378" s="149"/>
      <c r="I378" s="149">
        <v>1</v>
      </c>
      <c r="J378" s="149">
        <f>SUM(K378:L378)</f>
        <v>0</v>
      </c>
      <c r="K378" s="149"/>
      <c r="L378" s="149"/>
      <c r="M378" s="149">
        <f>SUM(N378:O378)</f>
        <v>0</v>
      </c>
      <c r="N378" s="41"/>
      <c r="O378" s="41"/>
    </row>
    <row r="379" spans="1:15" ht="126">
      <c r="A379" s="157" t="s">
        <v>49</v>
      </c>
      <c r="B379" s="160">
        <v>872</v>
      </c>
      <c r="C379" s="147" t="s">
        <v>115</v>
      </c>
      <c r="D379" s="147" t="s">
        <v>305</v>
      </c>
      <c r="E379" s="142" t="s">
        <v>561</v>
      </c>
      <c r="F379" s="142" t="s">
        <v>275</v>
      </c>
      <c r="G379" s="149">
        <f>SUM(H379:I379)</f>
        <v>5.5</v>
      </c>
      <c r="H379" s="149">
        <v>5.5</v>
      </c>
      <c r="I379" s="149"/>
      <c r="J379" s="149">
        <f>SUM(K379:L379)</f>
        <v>0</v>
      </c>
      <c r="K379" s="149"/>
      <c r="L379" s="149"/>
      <c r="M379" s="149">
        <f>SUM(N379:O379)</f>
        <v>0</v>
      </c>
      <c r="N379" s="41"/>
      <c r="O379" s="41"/>
    </row>
    <row r="380" spans="1:15" ht="63">
      <c r="A380" s="157" t="s">
        <v>169</v>
      </c>
      <c r="B380" s="160">
        <v>872</v>
      </c>
      <c r="C380" s="147" t="s">
        <v>115</v>
      </c>
      <c r="D380" s="147" t="s">
        <v>305</v>
      </c>
      <c r="E380" s="170" t="s">
        <v>170</v>
      </c>
      <c r="F380" s="142"/>
      <c r="G380" s="149">
        <f aca="true" t="shared" si="158" ref="G380:O380">G381</f>
        <v>0</v>
      </c>
      <c r="H380" s="149">
        <f t="shared" si="158"/>
        <v>0</v>
      </c>
      <c r="I380" s="149">
        <f t="shared" si="158"/>
        <v>0</v>
      </c>
      <c r="J380" s="149">
        <f t="shared" si="158"/>
        <v>0</v>
      </c>
      <c r="K380" s="149">
        <f t="shared" si="158"/>
        <v>0</v>
      </c>
      <c r="L380" s="149">
        <f t="shared" si="158"/>
        <v>0</v>
      </c>
      <c r="M380" s="149">
        <f t="shared" si="158"/>
        <v>0</v>
      </c>
      <c r="N380" s="41">
        <f t="shared" si="158"/>
        <v>0</v>
      </c>
      <c r="O380" s="41">
        <f t="shared" si="158"/>
        <v>0</v>
      </c>
    </row>
    <row r="381" spans="1:15" ht="47.25">
      <c r="A381" s="157" t="s">
        <v>380</v>
      </c>
      <c r="B381" s="160">
        <v>872</v>
      </c>
      <c r="C381" s="147" t="s">
        <v>115</v>
      </c>
      <c r="D381" s="147" t="s">
        <v>305</v>
      </c>
      <c r="E381" s="147" t="s">
        <v>171</v>
      </c>
      <c r="F381" s="142" t="s">
        <v>275</v>
      </c>
      <c r="G381" s="149">
        <f>SUM(H381:I381)</f>
        <v>0</v>
      </c>
      <c r="H381" s="156"/>
      <c r="I381" s="156"/>
      <c r="J381" s="149">
        <f>SUM(K381:L381)</f>
        <v>0</v>
      </c>
      <c r="K381" s="156"/>
      <c r="L381" s="156"/>
      <c r="M381" s="149">
        <f>SUM(N381:O381)</f>
        <v>0</v>
      </c>
      <c r="N381" s="42"/>
      <c r="O381" s="42"/>
    </row>
    <row r="382" spans="1:15" ht="94.5">
      <c r="A382" s="150" t="s">
        <v>928</v>
      </c>
      <c r="B382" s="160">
        <v>872</v>
      </c>
      <c r="C382" s="147" t="s">
        <v>115</v>
      </c>
      <c r="D382" s="147" t="s">
        <v>305</v>
      </c>
      <c r="E382" s="148" t="s">
        <v>735</v>
      </c>
      <c r="F382" s="142"/>
      <c r="G382" s="149">
        <f aca="true" t="shared" si="159" ref="G382:O382">SUM(G383,G387)</f>
        <v>1519</v>
      </c>
      <c r="H382" s="149">
        <f t="shared" si="159"/>
        <v>0</v>
      </c>
      <c r="I382" s="149">
        <f t="shared" si="159"/>
        <v>1519</v>
      </c>
      <c r="J382" s="149">
        <f t="shared" si="159"/>
        <v>1568</v>
      </c>
      <c r="K382" s="149">
        <f t="shared" si="159"/>
        <v>0</v>
      </c>
      <c r="L382" s="149">
        <f t="shared" si="159"/>
        <v>1568</v>
      </c>
      <c r="M382" s="149">
        <f t="shared" si="159"/>
        <v>1657</v>
      </c>
      <c r="N382" s="41">
        <f t="shared" si="159"/>
        <v>0</v>
      </c>
      <c r="O382" s="41">
        <f t="shared" si="159"/>
        <v>1657</v>
      </c>
    </row>
    <row r="383" spans="1:15" ht="78.75">
      <c r="A383" s="150" t="s">
        <v>389</v>
      </c>
      <c r="B383" s="160">
        <v>872</v>
      </c>
      <c r="C383" s="147" t="s">
        <v>115</v>
      </c>
      <c r="D383" s="147" t="s">
        <v>305</v>
      </c>
      <c r="E383" s="148" t="s">
        <v>736</v>
      </c>
      <c r="F383" s="142"/>
      <c r="G383" s="149">
        <f aca="true" t="shared" si="160" ref="G383:O383">SUM(G384:G386)</f>
        <v>1519</v>
      </c>
      <c r="H383" s="149">
        <f t="shared" si="160"/>
        <v>0</v>
      </c>
      <c r="I383" s="149">
        <f t="shared" si="160"/>
        <v>1519</v>
      </c>
      <c r="J383" s="149">
        <f t="shared" si="160"/>
        <v>1568</v>
      </c>
      <c r="K383" s="149">
        <f t="shared" si="160"/>
        <v>0</v>
      </c>
      <c r="L383" s="149">
        <f t="shared" si="160"/>
        <v>1568</v>
      </c>
      <c r="M383" s="149">
        <f t="shared" si="160"/>
        <v>1657</v>
      </c>
      <c r="N383" s="41">
        <f t="shared" si="160"/>
        <v>0</v>
      </c>
      <c r="O383" s="41">
        <f t="shared" si="160"/>
        <v>1657</v>
      </c>
    </row>
    <row r="384" spans="1:15" ht="189">
      <c r="A384" s="154" t="s">
        <v>90</v>
      </c>
      <c r="B384" s="160">
        <v>872</v>
      </c>
      <c r="C384" s="147" t="s">
        <v>115</v>
      </c>
      <c r="D384" s="147" t="s">
        <v>305</v>
      </c>
      <c r="E384" s="142" t="s">
        <v>662</v>
      </c>
      <c r="F384" s="152" t="s">
        <v>273</v>
      </c>
      <c r="G384" s="149">
        <f>SUM(H384:I384)</f>
        <v>1480</v>
      </c>
      <c r="H384" s="156"/>
      <c r="I384" s="156">
        <v>1480</v>
      </c>
      <c r="J384" s="149">
        <f>SUM(K384:L384)</f>
        <v>1565</v>
      </c>
      <c r="K384" s="156"/>
      <c r="L384" s="156">
        <v>1565</v>
      </c>
      <c r="M384" s="149">
        <f>SUM(N384:O384)</f>
        <v>1654</v>
      </c>
      <c r="N384" s="42"/>
      <c r="O384" s="42">
        <v>1654</v>
      </c>
    </row>
    <row r="385" spans="1:15" ht="94.5">
      <c r="A385" s="145" t="s">
        <v>575</v>
      </c>
      <c r="B385" s="160">
        <v>872</v>
      </c>
      <c r="C385" s="147" t="s">
        <v>115</v>
      </c>
      <c r="D385" s="147" t="s">
        <v>305</v>
      </c>
      <c r="E385" s="142" t="s">
        <v>662</v>
      </c>
      <c r="F385" s="152" t="s">
        <v>275</v>
      </c>
      <c r="G385" s="149">
        <f>SUM(H385:I385)</f>
        <v>36</v>
      </c>
      <c r="H385" s="156"/>
      <c r="I385" s="156">
        <v>36</v>
      </c>
      <c r="J385" s="149">
        <f>SUM(K385:L385)</f>
        <v>0</v>
      </c>
      <c r="K385" s="156"/>
      <c r="L385" s="156"/>
      <c r="M385" s="149">
        <f>SUM(N385:O385)</f>
        <v>0</v>
      </c>
      <c r="N385" s="42"/>
      <c r="O385" s="42"/>
    </row>
    <row r="386" spans="1:15" ht="78.75">
      <c r="A386" s="145" t="s">
        <v>576</v>
      </c>
      <c r="B386" s="160">
        <v>872</v>
      </c>
      <c r="C386" s="147" t="s">
        <v>115</v>
      </c>
      <c r="D386" s="147" t="s">
        <v>305</v>
      </c>
      <c r="E386" s="142" t="s">
        <v>662</v>
      </c>
      <c r="F386" s="152" t="s">
        <v>744</v>
      </c>
      <c r="G386" s="149">
        <f>SUM(H386:I386)</f>
        <v>3</v>
      </c>
      <c r="H386" s="156"/>
      <c r="I386" s="156">
        <v>3</v>
      </c>
      <c r="J386" s="149">
        <f>SUM(K386:L386)</f>
        <v>3</v>
      </c>
      <c r="K386" s="156"/>
      <c r="L386" s="156">
        <v>3</v>
      </c>
      <c r="M386" s="149">
        <f>SUM(N386:O386)</f>
        <v>3</v>
      </c>
      <c r="N386" s="42"/>
      <c r="O386" s="42">
        <v>3</v>
      </c>
    </row>
    <row r="387" spans="1:15" ht="63">
      <c r="A387" s="145" t="s">
        <v>169</v>
      </c>
      <c r="B387" s="160">
        <v>872</v>
      </c>
      <c r="C387" s="147" t="s">
        <v>115</v>
      </c>
      <c r="D387" s="147" t="s">
        <v>305</v>
      </c>
      <c r="E387" s="148" t="s">
        <v>172</v>
      </c>
      <c r="F387" s="152"/>
      <c r="G387" s="149">
        <f aca="true" t="shared" si="161" ref="G387:O387">G388</f>
        <v>0</v>
      </c>
      <c r="H387" s="149">
        <f t="shared" si="161"/>
        <v>0</v>
      </c>
      <c r="I387" s="149">
        <f t="shared" si="161"/>
        <v>0</v>
      </c>
      <c r="J387" s="149">
        <f t="shared" si="161"/>
        <v>0</v>
      </c>
      <c r="K387" s="149">
        <f t="shared" si="161"/>
        <v>0</v>
      </c>
      <c r="L387" s="149">
        <f t="shared" si="161"/>
        <v>0</v>
      </c>
      <c r="M387" s="149">
        <f t="shared" si="161"/>
        <v>0</v>
      </c>
      <c r="N387" s="41">
        <f t="shared" si="161"/>
        <v>0</v>
      </c>
      <c r="O387" s="41">
        <f t="shared" si="161"/>
        <v>0</v>
      </c>
    </row>
    <row r="388" spans="1:15" ht="47.25">
      <c r="A388" s="145" t="s">
        <v>729</v>
      </c>
      <c r="B388" s="160">
        <v>872</v>
      </c>
      <c r="C388" s="147" t="s">
        <v>115</v>
      </c>
      <c r="D388" s="147" t="s">
        <v>305</v>
      </c>
      <c r="E388" s="142" t="s">
        <v>173</v>
      </c>
      <c r="F388" s="152" t="s">
        <v>275</v>
      </c>
      <c r="G388" s="149">
        <f>SUM(H388:I388)</f>
        <v>0</v>
      </c>
      <c r="H388" s="156"/>
      <c r="I388" s="156"/>
      <c r="J388" s="149">
        <f>SUM(K388:L388)</f>
        <v>0</v>
      </c>
      <c r="K388" s="156"/>
      <c r="L388" s="156"/>
      <c r="M388" s="149">
        <f>SUM(N388:O388)</f>
        <v>0</v>
      </c>
      <c r="N388" s="42"/>
      <c r="O388" s="42"/>
    </row>
    <row r="389" spans="1:15" ht="110.25">
      <c r="A389" s="150" t="s">
        <v>916</v>
      </c>
      <c r="B389" s="160">
        <v>872</v>
      </c>
      <c r="C389" s="147" t="s">
        <v>115</v>
      </c>
      <c r="D389" s="147" t="s">
        <v>305</v>
      </c>
      <c r="E389" s="148" t="s">
        <v>577</v>
      </c>
      <c r="F389" s="152"/>
      <c r="G389" s="149">
        <f aca="true" t="shared" si="162" ref="G389:O389">SUM(G390,G397)</f>
        <v>35761</v>
      </c>
      <c r="H389" s="149">
        <f t="shared" si="162"/>
        <v>750</v>
      </c>
      <c r="I389" s="149">
        <f t="shared" si="162"/>
        <v>35011</v>
      </c>
      <c r="J389" s="149">
        <f t="shared" si="162"/>
        <v>46255</v>
      </c>
      <c r="K389" s="149">
        <f t="shared" si="162"/>
        <v>0</v>
      </c>
      <c r="L389" s="149">
        <f t="shared" si="162"/>
        <v>46255</v>
      </c>
      <c r="M389" s="149">
        <f t="shared" si="162"/>
        <v>43052</v>
      </c>
      <c r="N389" s="41">
        <f t="shared" si="162"/>
        <v>0</v>
      </c>
      <c r="O389" s="41">
        <f t="shared" si="162"/>
        <v>43052</v>
      </c>
    </row>
    <row r="390" spans="1:15" ht="78.75">
      <c r="A390" s="150" t="s">
        <v>389</v>
      </c>
      <c r="B390" s="160">
        <v>872</v>
      </c>
      <c r="C390" s="147" t="s">
        <v>115</v>
      </c>
      <c r="D390" s="147" t="s">
        <v>305</v>
      </c>
      <c r="E390" s="148" t="s">
        <v>578</v>
      </c>
      <c r="F390" s="152"/>
      <c r="G390" s="149">
        <f>SUM(G391:G396)</f>
        <v>35220</v>
      </c>
      <c r="H390" s="149">
        <f aca="true" t="shared" si="163" ref="H390:O390">SUM(H391:H396)</f>
        <v>750</v>
      </c>
      <c r="I390" s="149">
        <f t="shared" si="163"/>
        <v>34470</v>
      </c>
      <c r="J390" s="149">
        <f t="shared" si="163"/>
        <v>45865</v>
      </c>
      <c r="K390" s="149">
        <f t="shared" si="163"/>
        <v>0</v>
      </c>
      <c r="L390" s="149">
        <f t="shared" si="163"/>
        <v>45865</v>
      </c>
      <c r="M390" s="149">
        <f t="shared" si="163"/>
        <v>43052</v>
      </c>
      <c r="N390" s="41">
        <f t="shared" si="163"/>
        <v>0</v>
      </c>
      <c r="O390" s="41">
        <f t="shared" si="163"/>
        <v>43052</v>
      </c>
    </row>
    <row r="391" spans="1:15" ht="189">
      <c r="A391" s="154" t="s">
        <v>402</v>
      </c>
      <c r="B391" s="160">
        <v>872</v>
      </c>
      <c r="C391" s="147" t="s">
        <v>115</v>
      </c>
      <c r="D391" s="147" t="s">
        <v>305</v>
      </c>
      <c r="E391" s="142" t="s">
        <v>663</v>
      </c>
      <c r="F391" s="152" t="s">
        <v>273</v>
      </c>
      <c r="G391" s="149">
        <f aca="true" t="shared" si="164" ref="G391:G396">SUM(H391:I391)</f>
        <v>6048</v>
      </c>
      <c r="H391" s="149"/>
      <c r="I391" s="149">
        <v>6048</v>
      </c>
      <c r="J391" s="149">
        <f>SUM(K391:L391)</f>
        <v>12786</v>
      </c>
      <c r="K391" s="149"/>
      <c r="L391" s="149">
        <v>12786</v>
      </c>
      <c r="M391" s="149">
        <f>SUM(N391:O391)</f>
        <v>13505</v>
      </c>
      <c r="N391" s="41"/>
      <c r="O391" s="41">
        <v>13505</v>
      </c>
    </row>
    <row r="392" spans="1:15" ht="94.5">
      <c r="A392" s="150" t="s">
        <v>507</v>
      </c>
      <c r="B392" s="160">
        <v>872</v>
      </c>
      <c r="C392" s="147" t="s">
        <v>115</v>
      </c>
      <c r="D392" s="147" t="s">
        <v>305</v>
      </c>
      <c r="E392" s="142" t="s">
        <v>663</v>
      </c>
      <c r="F392" s="152" t="s">
        <v>275</v>
      </c>
      <c r="G392" s="149">
        <f t="shared" si="164"/>
        <v>2014</v>
      </c>
      <c r="H392" s="149"/>
      <c r="I392" s="149">
        <v>2014</v>
      </c>
      <c r="J392" s="149">
        <f>SUM(K392:L392)</f>
        <v>4835</v>
      </c>
      <c r="K392" s="149"/>
      <c r="L392" s="149">
        <v>4835</v>
      </c>
      <c r="M392" s="149">
        <f>SUM(N392:O392)</f>
        <v>0</v>
      </c>
      <c r="N392" s="41"/>
      <c r="O392" s="41"/>
    </row>
    <row r="393" spans="1:15" ht="78.75">
      <c r="A393" s="145" t="s">
        <v>576</v>
      </c>
      <c r="B393" s="160">
        <v>872</v>
      </c>
      <c r="C393" s="147" t="s">
        <v>115</v>
      </c>
      <c r="D393" s="147" t="s">
        <v>305</v>
      </c>
      <c r="E393" s="142" t="s">
        <v>663</v>
      </c>
      <c r="F393" s="152" t="s">
        <v>744</v>
      </c>
      <c r="G393" s="149">
        <f t="shared" si="164"/>
        <v>103</v>
      </c>
      <c r="H393" s="149"/>
      <c r="I393" s="149">
        <v>103</v>
      </c>
      <c r="J393" s="149">
        <f>SUM(K393:L393)</f>
        <v>206</v>
      </c>
      <c r="K393" s="149"/>
      <c r="L393" s="149">
        <v>206</v>
      </c>
      <c r="M393" s="149">
        <f>SUM(N393:O393)</f>
        <v>0</v>
      </c>
      <c r="N393" s="41"/>
      <c r="O393" s="41"/>
    </row>
    <row r="394" spans="1:15" ht="110.25">
      <c r="A394" s="145" t="s">
        <v>416</v>
      </c>
      <c r="B394" s="160">
        <v>872</v>
      </c>
      <c r="C394" s="147" t="s">
        <v>115</v>
      </c>
      <c r="D394" s="147" t="s">
        <v>305</v>
      </c>
      <c r="E394" s="142" t="s">
        <v>663</v>
      </c>
      <c r="F394" s="142">
        <v>600</v>
      </c>
      <c r="G394" s="181">
        <f t="shared" si="164"/>
        <v>24555</v>
      </c>
      <c r="H394" s="156"/>
      <c r="I394" s="156">
        <v>24555</v>
      </c>
      <c r="J394" s="181">
        <f>SUM(K394:L394)</f>
        <v>28038</v>
      </c>
      <c r="K394" s="156"/>
      <c r="L394" s="156">
        <v>28038</v>
      </c>
      <c r="M394" s="181">
        <f>SUM(N394:O394)</f>
        <v>29547</v>
      </c>
      <c r="N394" s="42"/>
      <c r="O394" s="42">
        <v>29547</v>
      </c>
    </row>
    <row r="395" spans="1:15" ht="110.25">
      <c r="A395" s="145" t="s">
        <v>627</v>
      </c>
      <c r="B395" s="160">
        <v>872</v>
      </c>
      <c r="C395" s="147" t="s">
        <v>115</v>
      </c>
      <c r="D395" s="147" t="s">
        <v>305</v>
      </c>
      <c r="E395" s="142" t="s">
        <v>625</v>
      </c>
      <c r="F395" s="142" t="s">
        <v>756</v>
      </c>
      <c r="G395" s="181">
        <f t="shared" si="164"/>
        <v>1750</v>
      </c>
      <c r="H395" s="156"/>
      <c r="I395" s="156">
        <v>1750</v>
      </c>
      <c r="J395" s="181"/>
      <c r="K395" s="156"/>
      <c r="L395" s="156"/>
      <c r="M395" s="181"/>
      <c r="N395" s="42"/>
      <c r="O395" s="42"/>
    </row>
    <row r="396" spans="1:15" ht="94.5">
      <c r="A396" s="145" t="s">
        <v>510</v>
      </c>
      <c r="B396" s="160">
        <v>872</v>
      </c>
      <c r="C396" s="147" t="s">
        <v>115</v>
      </c>
      <c r="D396" s="147" t="s">
        <v>305</v>
      </c>
      <c r="E396" s="142" t="s">
        <v>155</v>
      </c>
      <c r="F396" s="152" t="s">
        <v>756</v>
      </c>
      <c r="G396" s="149">
        <f t="shared" si="164"/>
        <v>750</v>
      </c>
      <c r="H396" s="156">
        <v>750</v>
      </c>
      <c r="I396" s="156"/>
      <c r="J396" s="149">
        <f>SUM(K396:L396)</f>
        <v>0</v>
      </c>
      <c r="K396" s="156"/>
      <c r="L396" s="156"/>
      <c r="M396" s="149">
        <f>SUM(N396:O396)</f>
        <v>0</v>
      </c>
      <c r="N396" s="42"/>
      <c r="O396" s="42"/>
    </row>
    <row r="397" spans="1:15" ht="63">
      <c r="A397" s="145" t="s">
        <v>169</v>
      </c>
      <c r="B397" s="160">
        <v>872</v>
      </c>
      <c r="C397" s="147" t="s">
        <v>115</v>
      </c>
      <c r="D397" s="147" t="s">
        <v>305</v>
      </c>
      <c r="E397" s="148" t="s">
        <v>174</v>
      </c>
      <c r="F397" s="142"/>
      <c r="G397" s="181">
        <f>SUM(G398:G399)</f>
        <v>541</v>
      </c>
      <c r="H397" s="181">
        <f aca="true" t="shared" si="165" ref="H397:O397">SUM(H398:H399)</f>
        <v>0</v>
      </c>
      <c r="I397" s="181">
        <f t="shared" si="165"/>
        <v>541</v>
      </c>
      <c r="J397" s="181">
        <f t="shared" si="165"/>
        <v>390</v>
      </c>
      <c r="K397" s="181">
        <f t="shared" si="165"/>
        <v>0</v>
      </c>
      <c r="L397" s="181">
        <f t="shared" si="165"/>
        <v>390</v>
      </c>
      <c r="M397" s="181">
        <f t="shared" si="165"/>
        <v>0</v>
      </c>
      <c r="N397" s="45">
        <f t="shared" si="165"/>
        <v>0</v>
      </c>
      <c r="O397" s="45">
        <f t="shared" si="165"/>
        <v>0</v>
      </c>
    </row>
    <row r="398" spans="1:15" ht="47.25">
      <c r="A398" s="145" t="s">
        <v>380</v>
      </c>
      <c r="B398" s="160">
        <v>872</v>
      </c>
      <c r="C398" s="147" t="s">
        <v>115</v>
      </c>
      <c r="D398" s="147" t="s">
        <v>305</v>
      </c>
      <c r="E398" s="142" t="s">
        <v>175</v>
      </c>
      <c r="F398" s="142" t="s">
        <v>275</v>
      </c>
      <c r="G398" s="181">
        <f>SUM(H398:I398)</f>
        <v>195</v>
      </c>
      <c r="H398" s="181"/>
      <c r="I398" s="181">
        <v>195</v>
      </c>
      <c r="J398" s="181">
        <f>SUM(K398:L398)</f>
        <v>390</v>
      </c>
      <c r="K398" s="181"/>
      <c r="L398" s="181">
        <v>390</v>
      </c>
      <c r="M398" s="181">
        <f>SUM(N398:O398)</f>
        <v>0</v>
      </c>
      <c r="N398" s="45"/>
      <c r="O398" s="45">
        <v>0</v>
      </c>
    </row>
    <row r="399" spans="1:15" ht="63">
      <c r="A399" s="145" t="s">
        <v>105</v>
      </c>
      <c r="B399" s="160">
        <v>872</v>
      </c>
      <c r="C399" s="147" t="s">
        <v>115</v>
      </c>
      <c r="D399" s="147" t="s">
        <v>305</v>
      </c>
      <c r="E399" s="142" t="s">
        <v>175</v>
      </c>
      <c r="F399" s="142">
        <v>600</v>
      </c>
      <c r="G399" s="181">
        <f>SUM(H399:I399)</f>
        <v>346</v>
      </c>
      <c r="H399" s="156"/>
      <c r="I399" s="156">
        <v>346</v>
      </c>
      <c r="J399" s="181">
        <f>SUM(K399:L399)</f>
        <v>0</v>
      </c>
      <c r="K399" s="156"/>
      <c r="L399" s="156"/>
      <c r="M399" s="181">
        <f>SUM(N399:O399)</f>
        <v>0</v>
      </c>
      <c r="N399" s="42"/>
      <c r="O399" s="42"/>
    </row>
    <row r="400" spans="1:15" ht="110.25">
      <c r="A400" s="145" t="s">
        <v>945</v>
      </c>
      <c r="B400" s="160">
        <v>872</v>
      </c>
      <c r="C400" s="147" t="s">
        <v>115</v>
      </c>
      <c r="D400" s="147" t="s">
        <v>305</v>
      </c>
      <c r="E400" s="148" t="s">
        <v>379</v>
      </c>
      <c r="F400" s="142"/>
      <c r="G400" s="181">
        <f>G401</f>
        <v>133.6</v>
      </c>
      <c r="H400" s="181">
        <f aca="true" t="shared" si="166" ref="H400:O401">H401</f>
        <v>126.6</v>
      </c>
      <c r="I400" s="181">
        <f t="shared" si="166"/>
        <v>7</v>
      </c>
      <c r="J400" s="181">
        <f t="shared" si="166"/>
        <v>0</v>
      </c>
      <c r="K400" s="181">
        <f t="shared" si="166"/>
        <v>0</v>
      </c>
      <c r="L400" s="181">
        <f t="shared" si="166"/>
        <v>0</v>
      </c>
      <c r="M400" s="181">
        <f t="shared" si="166"/>
        <v>0</v>
      </c>
      <c r="N400" s="45">
        <f t="shared" si="166"/>
        <v>0</v>
      </c>
      <c r="O400" s="45">
        <f t="shared" si="166"/>
        <v>0</v>
      </c>
    </row>
    <row r="401" spans="1:15" ht="47.25">
      <c r="A401" s="145" t="s">
        <v>461</v>
      </c>
      <c r="B401" s="160">
        <v>872</v>
      </c>
      <c r="C401" s="147" t="s">
        <v>115</v>
      </c>
      <c r="D401" s="147" t="s">
        <v>305</v>
      </c>
      <c r="E401" s="148" t="s">
        <v>460</v>
      </c>
      <c r="F401" s="142"/>
      <c r="G401" s="181">
        <f>G402</f>
        <v>133.6</v>
      </c>
      <c r="H401" s="181">
        <f t="shared" si="166"/>
        <v>126.6</v>
      </c>
      <c r="I401" s="181">
        <f t="shared" si="166"/>
        <v>7</v>
      </c>
      <c r="J401" s="181">
        <f t="shared" si="166"/>
        <v>0</v>
      </c>
      <c r="K401" s="181">
        <f t="shared" si="166"/>
        <v>0</v>
      </c>
      <c r="L401" s="181">
        <f t="shared" si="166"/>
        <v>0</v>
      </c>
      <c r="M401" s="181">
        <f t="shared" si="166"/>
        <v>0</v>
      </c>
      <c r="N401" s="45">
        <f t="shared" si="166"/>
        <v>0</v>
      </c>
      <c r="O401" s="45">
        <f t="shared" si="166"/>
        <v>0</v>
      </c>
    </row>
    <row r="402" spans="1:16" ht="110.25">
      <c r="A402" s="145" t="s">
        <v>462</v>
      </c>
      <c r="B402" s="160">
        <v>872</v>
      </c>
      <c r="C402" s="147" t="s">
        <v>115</v>
      </c>
      <c r="D402" s="147" t="s">
        <v>305</v>
      </c>
      <c r="E402" s="142" t="s">
        <v>828</v>
      </c>
      <c r="F402" s="142" t="s">
        <v>275</v>
      </c>
      <c r="G402" s="181">
        <f>SUM(H402:I402)</f>
        <v>133.6</v>
      </c>
      <c r="H402" s="202">
        <v>126.6</v>
      </c>
      <c r="I402" s="156">
        <v>7</v>
      </c>
      <c r="J402" s="181">
        <f>SUM(K402:L402)</f>
        <v>0</v>
      </c>
      <c r="K402" s="156"/>
      <c r="L402" s="156"/>
      <c r="M402" s="181">
        <f>SUM(N402:O402)</f>
        <v>0</v>
      </c>
      <c r="N402" s="42"/>
      <c r="O402" s="42"/>
      <c r="P402" s="36" t="s">
        <v>829</v>
      </c>
    </row>
    <row r="403" spans="1:15" ht="31.5">
      <c r="A403" s="133" t="s">
        <v>200</v>
      </c>
      <c r="B403" s="140" t="s">
        <v>197</v>
      </c>
      <c r="C403" s="141" t="s">
        <v>115</v>
      </c>
      <c r="D403" s="141" t="s">
        <v>306</v>
      </c>
      <c r="E403" s="142"/>
      <c r="F403" s="142"/>
      <c r="G403" s="143">
        <f aca="true" t="shared" si="167" ref="G403:O404">G404</f>
        <v>14481</v>
      </c>
      <c r="H403" s="143">
        <f t="shared" si="167"/>
        <v>0</v>
      </c>
      <c r="I403" s="143">
        <f t="shared" si="167"/>
        <v>14481</v>
      </c>
      <c r="J403" s="143">
        <f t="shared" si="167"/>
        <v>14445</v>
      </c>
      <c r="K403" s="143">
        <f t="shared" si="167"/>
        <v>0</v>
      </c>
      <c r="L403" s="143">
        <f t="shared" si="167"/>
        <v>14445</v>
      </c>
      <c r="M403" s="143">
        <f t="shared" si="167"/>
        <v>15008</v>
      </c>
      <c r="N403" s="40">
        <f t="shared" si="167"/>
        <v>0</v>
      </c>
      <c r="O403" s="40">
        <f t="shared" si="167"/>
        <v>15008</v>
      </c>
    </row>
    <row r="404" spans="1:15" ht="63">
      <c r="A404" s="150" t="s">
        <v>915</v>
      </c>
      <c r="B404" s="152" t="s">
        <v>197</v>
      </c>
      <c r="C404" s="147" t="s">
        <v>115</v>
      </c>
      <c r="D404" s="147" t="s">
        <v>306</v>
      </c>
      <c r="E404" s="148" t="s">
        <v>2</v>
      </c>
      <c r="F404" s="142"/>
      <c r="G404" s="149">
        <f t="shared" si="167"/>
        <v>14481</v>
      </c>
      <c r="H404" s="149">
        <f t="shared" si="167"/>
        <v>0</v>
      </c>
      <c r="I404" s="149">
        <f t="shared" si="167"/>
        <v>14481</v>
      </c>
      <c r="J404" s="149">
        <f t="shared" si="167"/>
        <v>14445</v>
      </c>
      <c r="K404" s="149">
        <f t="shared" si="167"/>
        <v>0</v>
      </c>
      <c r="L404" s="149">
        <f t="shared" si="167"/>
        <v>14445</v>
      </c>
      <c r="M404" s="149">
        <f t="shared" si="167"/>
        <v>15008</v>
      </c>
      <c r="N404" s="41">
        <f t="shared" si="167"/>
        <v>0</v>
      </c>
      <c r="O404" s="41">
        <f t="shared" si="167"/>
        <v>15008</v>
      </c>
    </row>
    <row r="405" spans="1:15" ht="110.25">
      <c r="A405" s="150" t="s">
        <v>929</v>
      </c>
      <c r="B405" s="152" t="s">
        <v>197</v>
      </c>
      <c r="C405" s="147" t="s">
        <v>115</v>
      </c>
      <c r="D405" s="147" t="s">
        <v>306</v>
      </c>
      <c r="E405" s="148" t="s">
        <v>379</v>
      </c>
      <c r="F405" s="142"/>
      <c r="G405" s="149">
        <f aca="true" t="shared" si="168" ref="G405:O405">SUM(G406,G408)</f>
        <v>14481</v>
      </c>
      <c r="H405" s="149">
        <f t="shared" si="168"/>
        <v>0</v>
      </c>
      <c r="I405" s="149">
        <f t="shared" si="168"/>
        <v>14481</v>
      </c>
      <c r="J405" s="149">
        <f t="shared" si="168"/>
        <v>14445</v>
      </c>
      <c r="K405" s="149">
        <f t="shared" si="168"/>
        <v>0</v>
      </c>
      <c r="L405" s="149">
        <f t="shared" si="168"/>
        <v>14445</v>
      </c>
      <c r="M405" s="149">
        <f t="shared" si="168"/>
        <v>15008</v>
      </c>
      <c r="N405" s="41">
        <f t="shared" si="168"/>
        <v>0</v>
      </c>
      <c r="O405" s="41">
        <f t="shared" si="168"/>
        <v>15008</v>
      </c>
    </row>
    <row r="406" spans="1:15" ht="47.25">
      <c r="A406" s="150" t="s">
        <v>731</v>
      </c>
      <c r="B406" s="152" t="s">
        <v>197</v>
      </c>
      <c r="C406" s="147" t="s">
        <v>115</v>
      </c>
      <c r="D406" s="147" t="s">
        <v>306</v>
      </c>
      <c r="E406" s="148" t="s">
        <v>282</v>
      </c>
      <c r="F406" s="142"/>
      <c r="G406" s="149">
        <f aca="true" t="shared" si="169" ref="G406:O406">G407</f>
        <v>2323</v>
      </c>
      <c r="H406" s="149">
        <f t="shared" si="169"/>
        <v>0</v>
      </c>
      <c r="I406" s="149">
        <f t="shared" si="169"/>
        <v>2323</v>
      </c>
      <c r="J406" s="149">
        <f t="shared" si="169"/>
        <v>2420</v>
      </c>
      <c r="K406" s="149">
        <f t="shared" si="169"/>
        <v>0</v>
      </c>
      <c r="L406" s="149">
        <f t="shared" si="169"/>
        <v>2420</v>
      </c>
      <c r="M406" s="149">
        <f t="shared" si="169"/>
        <v>2514</v>
      </c>
      <c r="N406" s="41">
        <f t="shared" si="169"/>
        <v>0</v>
      </c>
      <c r="O406" s="41">
        <f t="shared" si="169"/>
        <v>2514</v>
      </c>
    </row>
    <row r="407" spans="1:15" ht="157.5">
      <c r="A407" s="145" t="s">
        <v>474</v>
      </c>
      <c r="B407" s="152" t="s">
        <v>197</v>
      </c>
      <c r="C407" s="147" t="s">
        <v>115</v>
      </c>
      <c r="D407" s="147" t="s">
        <v>306</v>
      </c>
      <c r="E407" s="142" t="s">
        <v>665</v>
      </c>
      <c r="F407" s="142">
        <v>100</v>
      </c>
      <c r="G407" s="149">
        <f>SUM(H407:I407)</f>
        <v>2323</v>
      </c>
      <c r="H407" s="156"/>
      <c r="I407" s="156">
        <v>2323</v>
      </c>
      <c r="J407" s="149">
        <f>SUM(K407:L407)</f>
        <v>2420</v>
      </c>
      <c r="K407" s="156"/>
      <c r="L407" s="156">
        <v>2420</v>
      </c>
      <c r="M407" s="149">
        <f>SUM(N407:O407)</f>
        <v>2514</v>
      </c>
      <c r="N407" s="42"/>
      <c r="O407" s="42">
        <v>2514</v>
      </c>
    </row>
    <row r="408" spans="1:15" ht="78.75">
      <c r="A408" s="150" t="s">
        <v>389</v>
      </c>
      <c r="B408" s="152" t="s">
        <v>197</v>
      </c>
      <c r="C408" s="147" t="s">
        <v>115</v>
      </c>
      <c r="D408" s="147" t="s">
        <v>306</v>
      </c>
      <c r="E408" s="148" t="s">
        <v>283</v>
      </c>
      <c r="F408" s="142"/>
      <c r="G408" s="149">
        <f aca="true" t="shared" si="170" ref="G408:O408">SUM(G409:G414)</f>
        <v>12158</v>
      </c>
      <c r="H408" s="149">
        <f t="shared" si="170"/>
        <v>0</v>
      </c>
      <c r="I408" s="149">
        <f t="shared" si="170"/>
        <v>12158</v>
      </c>
      <c r="J408" s="149">
        <f t="shared" si="170"/>
        <v>12025</v>
      </c>
      <c r="K408" s="149">
        <f t="shared" si="170"/>
        <v>0</v>
      </c>
      <c r="L408" s="149">
        <f t="shared" si="170"/>
        <v>12025</v>
      </c>
      <c r="M408" s="149">
        <f t="shared" si="170"/>
        <v>12494</v>
      </c>
      <c r="N408" s="41">
        <f t="shared" si="170"/>
        <v>0</v>
      </c>
      <c r="O408" s="41">
        <f t="shared" si="170"/>
        <v>12494</v>
      </c>
    </row>
    <row r="409" spans="1:15" ht="189">
      <c r="A409" s="154" t="s">
        <v>506</v>
      </c>
      <c r="B409" s="152" t="s">
        <v>197</v>
      </c>
      <c r="C409" s="147" t="s">
        <v>115</v>
      </c>
      <c r="D409" s="147" t="s">
        <v>306</v>
      </c>
      <c r="E409" s="142" t="s">
        <v>666</v>
      </c>
      <c r="F409" s="142">
        <v>100</v>
      </c>
      <c r="G409" s="149">
        <f aca="true" t="shared" si="171" ref="G409:G414">SUM(H409:I409)</f>
        <v>8633</v>
      </c>
      <c r="H409" s="156"/>
      <c r="I409" s="156">
        <v>8633</v>
      </c>
      <c r="J409" s="149">
        <f aca="true" t="shared" si="172" ref="J409:J414">SUM(K409:L409)</f>
        <v>8995</v>
      </c>
      <c r="K409" s="156"/>
      <c r="L409" s="156">
        <v>8995</v>
      </c>
      <c r="M409" s="149">
        <f aca="true" t="shared" si="173" ref="M409:M414">SUM(N409:O409)</f>
        <v>9346</v>
      </c>
      <c r="N409" s="42"/>
      <c r="O409" s="42">
        <v>9346</v>
      </c>
    </row>
    <row r="410" spans="1:15" ht="94.5">
      <c r="A410" s="145" t="s">
        <v>507</v>
      </c>
      <c r="B410" s="152" t="s">
        <v>197</v>
      </c>
      <c r="C410" s="147" t="s">
        <v>115</v>
      </c>
      <c r="D410" s="147" t="s">
        <v>306</v>
      </c>
      <c r="E410" s="142" t="s">
        <v>666</v>
      </c>
      <c r="F410" s="142">
        <v>200</v>
      </c>
      <c r="G410" s="149">
        <f t="shared" si="171"/>
        <v>602</v>
      </c>
      <c r="H410" s="156"/>
      <c r="I410" s="156">
        <v>602</v>
      </c>
      <c r="J410" s="149">
        <f t="shared" si="172"/>
        <v>0</v>
      </c>
      <c r="K410" s="156"/>
      <c r="L410" s="156"/>
      <c r="M410" s="149">
        <f t="shared" si="173"/>
        <v>0</v>
      </c>
      <c r="N410" s="42"/>
      <c r="O410" s="42"/>
    </row>
    <row r="411" spans="1:15" ht="94.5">
      <c r="A411" s="145" t="s">
        <v>322</v>
      </c>
      <c r="B411" s="152" t="s">
        <v>197</v>
      </c>
      <c r="C411" s="147" t="s">
        <v>115</v>
      </c>
      <c r="D411" s="147" t="s">
        <v>306</v>
      </c>
      <c r="E411" s="142" t="s">
        <v>666</v>
      </c>
      <c r="F411" s="142" t="s">
        <v>760</v>
      </c>
      <c r="G411" s="149">
        <f t="shared" si="171"/>
        <v>0</v>
      </c>
      <c r="H411" s="156"/>
      <c r="I411" s="156"/>
      <c r="J411" s="149">
        <f t="shared" si="172"/>
        <v>0</v>
      </c>
      <c r="K411" s="156"/>
      <c r="L411" s="156"/>
      <c r="M411" s="149">
        <f t="shared" si="173"/>
        <v>0</v>
      </c>
      <c r="N411" s="42"/>
      <c r="O411" s="42"/>
    </row>
    <row r="412" spans="1:15" ht="78.75">
      <c r="A412" s="145" t="s">
        <v>508</v>
      </c>
      <c r="B412" s="152" t="s">
        <v>197</v>
      </c>
      <c r="C412" s="147" t="s">
        <v>115</v>
      </c>
      <c r="D412" s="147" t="s">
        <v>306</v>
      </c>
      <c r="E412" s="142" t="s">
        <v>666</v>
      </c>
      <c r="F412" s="142">
        <v>800</v>
      </c>
      <c r="G412" s="149">
        <f t="shared" si="171"/>
        <v>16</v>
      </c>
      <c r="H412" s="156"/>
      <c r="I412" s="156">
        <v>16</v>
      </c>
      <c r="J412" s="149">
        <f t="shared" si="172"/>
        <v>0</v>
      </c>
      <c r="K412" s="156"/>
      <c r="L412" s="156"/>
      <c r="M412" s="149">
        <f t="shared" si="173"/>
        <v>0</v>
      </c>
      <c r="N412" s="42"/>
      <c r="O412" s="42"/>
    </row>
    <row r="413" spans="1:15" ht="204.75">
      <c r="A413" s="154" t="s">
        <v>741</v>
      </c>
      <c r="B413" s="152" t="s">
        <v>197</v>
      </c>
      <c r="C413" s="147" t="s">
        <v>115</v>
      </c>
      <c r="D413" s="147" t="s">
        <v>306</v>
      </c>
      <c r="E413" s="142" t="s">
        <v>667</v>
      </c>
      <c r="F413" s="142">
        <v>100</v>
      </c>
      <c r="G413" s="149">
        <f t="shared" si="171"/>
        <v>2907</v>
      </c>
      <c r="H413" s="156"/>
      <c r="I413" s="156">
        <v>2907</v>
      </c>
      <c r="J413" s="149">
        <f t="shared" si="172"/>
        <v>3030</v>
      </c>
      <c r="K413" s="156"/>
      <c r="L413" s="156">
        <v>3030</v>
      </c>
      <c r="M413" s="149">
        <f t="shared" si="173"/>
        <v>3148</v>
      </c>
      <c r="N413" s="42"/>
      <c r="O413" s="42">
        <v>3148</v>
      </c>
    </row>
    <row r="414" spans="1:15" ht="110.25">
      <c r="A414" s="145" t="s">
        <v>109</v>
      </c>
      <c r="B414" s="152" t="s">
        <v>197</v>
      </c>
      <c r="C414" s="147" t="s">
        <v>115</v>
      </c>
      <c r="D414" s="147" t="s">
        <v>306</v>
      </c>
      <c r="E414" s="142" t="s">
        <v>667</v>
      </c>
      <c r="F414" s="142">
        <v>200</v>
      </c>
      <c r="G414" s="149">
        <f t="shared" si="171"/>
        <v>0</v>
      </c>
      <c r="H414" s="156"/>
      <c r="I414" s="156">
        <v>0</v>
      </c>
      <c r="J414" s="149">
        <f t="shared" si="172"/>
        <v>0</v>
      </c>
      <c r="K414" s="156"/>
      <c r="L414" s="156">
        <v>0</v>
      </c>
      <c r="M414" s="149">
        <f t="shared" si="173"/>
        <v>0</v>
      </c>
      <c r="N414" s="42"/>
      <c r="O414" s="42">
        <v>0</v>
      </c>
    </row>
    <row r="415" spans="1:15" s="43" customFormat="1" ht="15.75">
      <c r="A415" s="133" t="s">
        <v>757</v>
      </c>
      <c r="B415" s="140" t="s">
        <v>197</v>
      </c>
      <c r="C415" s="144" t="s">
        <v>762</v>
      </c>
      <c r="D415" s="141"/>
      <c r="E415" s="144"/>
      <c r="F415" s="144"/>
      <c r="G415" s="143">
        <f>SUM(G416,)</f>
        <v>550</v>
      </c>
      <c r="H415" s="143">
        <f aca="true" t="shared" si="174" ref="H415:O415">SUM(H416,)</f>
        <v>271</v>
      </c>
      <c r="I415" s="143">
        <f t="shared" si="174"/>
        <v>279</v>
      </c>
      <c r="J415" s="143">
        <f t="shared" si="174"/>
        <v>641</v>
      </c>
      <c r="K415" s="143">
        <f t="shared" si="174"/>
        <v>282</v>
      </c>
      <c r="L415" s="143">
        <f t="shared" si="174"/>
        <v>359</v>
      </c>
      <c r="M415" s="143">
        <f t="shared" si="174"/>
        <v>661</v>
      </c>
      <c r="N415" s="40">
        <f t="shared" si="174"/>
        <v>293</v>
      </c>
      <c r="O415" s="40">
        <f t="shared" si="174"/>
        <v>368</v>
      </c>
    </row>
    <row r="416" spans="1:15" s="43" customFormat="1" ht="31.5">
      <c r="A416" s="133" t="s">
        <v>758</v>
      </c>
      <c r="B416" s="140" t="s">
        <v>197</v>
      </c>
      <c r="C416" s="144" t="s">
        <v>762</v>
      </c>
      <c r="D416" s="144" t="s">
        <v>113</v>
      </c>
      <c r="E416" s="144"/>
      <c r="F416" s="144"/>
      <c r="G416" s="143">
        <f>SUM(G417,G421)</f>
        <v>550</v>
      </c>
      <c r="H416" s="143">
        <f aca="true" t="shared" si="175" ref="H416:O416">SUM(H417,H421)</f>
        <v>271</v>
      </c>
      <c r="I416" s="143">
        <f t="shared" si="175"/>
        <v>279</v>
      </c>
      <c r="J416" s="143">
        <f t="shared" si="175"/>
        <v>641</v>
      </c>
      <c r="K416" s="143">
        <f t="shared" si="175"/>
        <v>282</v>
      </c>
      <c r="L416" s="143">
        <f t="shared" si="175"/>
        <v>359</v>
      </c>
      <c r="M416" s="143">
        <f t="shared" si="175"/>
        <v>661</v>
      </c>
      <c r="N416" s="40">
        <f t="shared" si="175"/>
        <v>293</v>
      </c>
      <c r="O416" s="40">
        <f t="shared" si="175"/>
        <v>368</v>
      </c>
    </row>
    <row r="417" spans="1:15" ht="63">
      <c r="A417" s="145" t="s">
        <v>910</v>
      </c>
      <c r="B417" s="152" t="s">
        <v>197</v>
      </c>
      <c r="C417" s="142" t="s">
        <v>762</v>
      </c>
      <c r="D417" s="142" t="s">
        <v>113</v>
      </c>
      <c r="E417" s="148" t="s">
        <v>640</v>
      </c>
      <c r="F417" s="142"/>
      <c r="G417" s="149">
        <f>G418</f>
        <v>271</v>
      </c>
      <c r="H417" s="149">
        <f aca="true" t="shared" si="176" ref="H417:O419">H418</f>
        <v>271</v>
      </c>
      <c r="I417" s="149">
        <f t="shared" si="176"/>
        <v>0</v>
      </c>
      <c r="J417" s="149">
        <f t="shared" si="176"/>
        <v>282</v>
      </c>
      <c r="K417" s="149">
        <f t="shared" si="176"/>
        <v>282</v>
      </c>
      <c r="L417" s="149">
        <f t="shared" si="176"/>
        <v>0</v>
      </c>
      <c r="M417" s="149">
        <f t="shared" si="176"/>
        <v>293</v>
      </c>
      <c r="N417" s="41">
        <f t="shared" si="176"/>
        <v>293</v>
      </c>
      <c r="O417" s="41">
        <f t="shared" si="176"/>
        <v>0</v>
      </c>
    </row>
    <row r="418" spans="1:15" ht="94.5">
      <c r="A418" s="145" t="s">
        <v>923</v>
      </c>
      <c r="B418" s="152" t="s">
        <v>197</v>
      </c>
      <c r="C418" s="142" t="s">
        <v>762</v>
      </c>
      <c r="D418" s="142" t="s">
        <v>113</v>
      </c>
      <c r="E418" s="148" t="s">
        <v>520</v>
      </c>
      <c r="F418" s="142"/>
      <c r="G418" s="149">
        <f>G419</f>
        <v>271</v>
      </c>
      <c r="H418" s="149">
        <f t="shared" si="176"/>
        <v>271</v>
      </c>
      <c r="I418" s="149">
        <f t="shared" si="176"/>
        <v>0</v>
      </c>
      <c r="J418" s="149">
        <f t="shared" si="176"/>
        <v>282</v>
      </c>
      <c r="K418" s="149">
        <f t="shared" si="176"/>
        <v>282</v>
      </c>
      <c r="L418" s="149">
        <f t="shared" si="176"/>
        <v>0</v>
      </c>
      <c r="M418" s="149">
        <f t="shared" si="176"/>
        <v>293</v>
      </c>
      <c r="N418" s="41">
        <f t="shared" si="176"/>
        <v>293</v>
      </c>
      <c r="O418" s="41">
        <f t="shared" si="176"/>
        <v>0</v>
      </c>
    </row>
    <row r="419" spans="1:15" ht="47.25">
      <c r="A419" s="145" t="s">
        <v>725</v>
      </c>
      <c r="B419" s="152" t="s">
        <v>197</v>
      </c>
      <c r="C419" s="142" t="s">
        <v>762</v>
      </c>
      <c r="D419" s="142" t="s">
        <v>113</v>
      </c>
      <c r="E419" s="148" t="s">
        <v>521</v>
      </c>
      <c r="F419" s="142"/>
      <c r="G419" s="149">
        <f>G420</f>
        <v>271</v>
      </c>
      <c r="H419" s="149">
        <f t="shared" si="176"/>
        <v>271</v>
      </c>
      <c r="I419" s="149">
        <f t="shared" si="176"/>
        <v>0</v>
      </c>
      <c r="J419" s="149">
        <f t="shared" si="176"/>
        <v>282</v>
      </c>
      <c r="K419" s="149">
        <f t="shared" si="176"/>
        <v>282</v>
      </c>
      <c r="L419" s="149">
        <f t="shared" si="176"/>
        <v>0</v>
      </c>
      <c r="M419" s="149">
        <f t="shared" si="176"/>
        <v>293</v>
      </c>
      <c r="N419" s="41">
        <f t="shared" si="176"/>
        <v>293</v>
      </c>
      <c r="O419" s="41">
        <f t="shared" si="176"/>
        <v>0</v>
      </c>
    </row>
    <row r="420" spans="1:15" ht="173.25">
      <c r="A420" s="154" t="s">
        <v>519</v>
      </c>
      <c r="B420" s="152" t="s">
        <v>197</v>
      </c>
      <c r="C420" s="142" t="s">
        <v>762</v>
      </c>
      <c r="D420" s="142" t="s">
        <v>113</v>
      </c>
      <c r="E420" s="142" t="s">
        <v>656</v>
      </c>
      <c r="F420" s="142" t="s">
        <v>760</v>
      </c>
      <c r="G420" s="149">
        <f>SUM(H420:I420)</f>
        <v>271</v>
      </c>
      <c r="H420" s="156">
        <v>271</v>
      </c>
      <c r="I420" s="156"/>
      <c r="J420" s="149">
        <f>SUM(K420:L420)</f>
        <v>282</v>
      </c>
      <c r="K420" s="156">
        <v>282</v>
      </c>
      <c r="L420" s="156"/>
      <c r="M420" s="149">
        <f>SUM(N420:O420)</f>
        <v>293</v>
      </c>
      <c r="N420" s="42">
        <v>293</v>
      </c>
      <c r="O420" s="42"/>
    </row>
    <row r="421" spans="1:15" ht="63">
      <c r="A421" s="154" t="s">
        <v>915</v>
      </c>
      <c r="B421" s="152" t="s">
        <v>197</v>
      </c>
      <c r="C421" s="142" t="s">
        <v>762</v>
      </c>
      <c r="D421" s="142" t="s">
        <v>113</v>
      </c>
      <c r="E421" s="148" t="s">
        <v>556</v>
      </c>
      <c r="F421" s="142"/>
      <c r="G421" s="149">
        <f aca="true" t="shared" si="177" ref="G421:O423">G422</f>
        <v>279</v>
      </c>
      <c r="H421" s="149">
        <f t="shared" si="177"/>
        <v>0</v>
      </c>
      <c r="I421" s="149">
        <f t="shared" si="177"/>
        <v>279</v>
      </c>
      <c r="J421" s="149">
        <f t="shared" si="177"/>
        <v>359</v>
      </c>
      <c r="K421" s="149">
        <f t="shared" si="177"/>
        <v>0</v>
      </c>
      <c r="L421" s="149">
        <f t="shared" si="177"/>
        <v>359</v>
      </c>
      <c r="M421" s="149">
        <f t="shared" si="177"/>
        <v>368</v>
      </c>
      <c r="N421" s="41">
        <f t="shared" si="177"/>
        <v>0</v>
      </c>
      <c r="O421" s="41">
        <f t="shared" si="177"/>
        <v>368</v>
      </c>
    </row>
    <row r="422" spans="1:15" ht="110.25">
      <c r="A422" s="154" t="s">
        <v>929</v>
      </c>
      <c r="B422" s="152" t="s">
        <v>197</v>
      </c>
      <c r="C422" s="142" t="s">
        <v>762</v>
      </c>
      <c r="D422" s="142" t="s">
        <v>113</v>
      </c>
      <c r="E422" s="148" t="s">
        <v>557</v>
      </c>
      <c r="F422" s="142"/>
      <c r="G422" s="149">
        <f t="shared" si="177"/>
        <v>279</v>
      </c>
      <c r="H422" s="149">
        <f t="shared" si="177"/>
        <v>0</v>
      </c>
      <c r="I422" s="149">
        <f t="shared" si="177"/>
        <v>279</v>
      </c>
      <c r="J422" s="149">
        <f t="shared" si="177"/>
        <v>359</v>
      </c>
      <c r="K422" s="149">
        <f t="shared" si="177"/>
        <v>0</v>
      </c>
      <c r="L422" s="149">
        <f t="shared" si="177"/>
        <v>359</v>
      </c>
      <c r="M422" s="149">
        <f t="shared" si="177"/>
        <v>368</v>
      </c>
      <c r="N422" s="41">
        <f t="shared" si="177"/>
        <v>0</v>
      </c>
      <c r="O422" s="41">
        <f t="shared" si="177"/>
        <v>368</v>
      </c>
    </row>
    <row r="423" spans="1:15" ht="78.75">
      <c r="A423" s="154" t="s">
        <v>285</v>
      </c>
      <c r="B423" s="152" t="s">
        <v>197</v>
      </c>
      <c r="C423" s="142" t="s">
        <v>762</v>
      </c>
      <c r="D423" s="142" t="s">
        <v>113</v>
      </c>
      <c r="E423" s="148" t="s">
        <v>558</v>
      </c>
      <c r="F423" s="142"/>
      <c r="G423" s="149">
        <f t="shared" si="177"/>
        <v>279</v>
      </c>
      <c r="H423" s="149">
        <f t="shared" si="177"/>
        <v>0</v>
      </c>
      <c r="I423" s="149">
        <f t="shared" si="177"/>
        <v>279</v>
      </c>
      <c r="J423" s="149">
        <f t="shared" si="177"/>
        <v>359</v>
      </c>
      <c r="K423" s="149">
        <f t="shared" si="177"/>
        <v>0</v>
      </c>
      <c r="L423" s="149">
        <f t="shared" si="177"/>
        <v>359</v>
      </c>
      <c r="M423" s="149">
        <f t="shared" si="177"/>
        <v>368</v>
      </c>
      <c r="N423" s="41">
        <f t="shared" si="177"/>
        <v>0</v>
      </c>
      <c r="O423" s="41">
        <f t="shared" si="177"/>
        <v>368</v>
      </c>
    </row>
    <row r="424" spans="1:15" ht="126">
      <c r="A424" s="154" t="s">
        <v>555</v>
      </c>
      <c r="B424" s="152" t="s">
        <v>197</v>
      </c>
      <c r="C424" s="142" t="s">
        <v>762</v>
      </c>
      <c r="D424" s="142" t="s">
        <v>113</v>
      </c>
      <c r="E424" s="142" t="s">
        <v>559</v>
      </c>
      <c r="F424" s="142" t="s">
        <v>760</v>
      </c>
      <c r="G424" s="149">
        <f>SUM(H424:I424)</f>
        <v>279</v>
      </c>
      <c r="H424" s="156"/>
      <c r="I424" s="156">
        <v>279</v>
      </c>
      <c r="J424" s="149">
        <f>SUM(K424:L424)</f>
        <v>359</v>
      </c>
      <c r="K424" s="156"/>
      <c r="L424" s="156">
        <v>359</v>
      </c>
      <c r="M424" s="149">
        <f>SUM(N424:O424)</f>
        <v>368</v>
      </c>
      <c r="N424" s="42"/>
      <c r="O424" s="42">
        <v>368</v>
      </c>
    </row>
    <row r="425" spans="1:15" ht="31.5">
      <c r="A425" s="138" t="s">
        <v>201</v>
      </c>
      <c r="B425" s="139">
        <v>873</v>
      </c>
      <c r="C425" s="142"/>
      <c r="D425" s="142"/>
      <c r="E425" s="142"/>
      <c r="F425" s="142"/>
      <c r="G425" s="143">
        <f aca="true" t="shared" si="178" ref="G425:O425">SUM(G426,G432)</f>
        <v>125679.1</v>
      </c>
      <c r="H425" s="143">
        <f t="shared" si="178"/>
        <v>120679.1</v>
      </c>
      <c r="I425" s="143">
        <f t="shared" si="178"/>
        <v>5000</v>
      </c>
      <c r="J425" s="143">
        <f t="shared" si="178"/>
        <v>120772</v>
      </c>
      <c r="K425" s="143">
        <f t="shared" si="178"/>
        <v>115987</v>
      </c>
      <c r="L425" s="143">
        <f t="shared" si="178"/>
        <v>4785</v>
      </c>
      <c r="M425" s="143">
        <f t="shared" si="178"/>
        <v>125335.2</v>
      </c>
      <c r="N425" s="40">
        <f t="shared" si="178"/>
        <v>120504.2</v>
      </c>
      <c r="O425" s="40">
        <f t="shared" si="178"/>
        <v>4831</v>
      </c>
    </row>
    <row r="426" spans="1:15" ht="31.5">
      <c r="A426" s="133" t="s">
        <v>25</v>
      </c>
      <c r="B426" s="140" t="s">
        <v>672</v>
      </c>
      <c r="C426" s="141" t="s">
        <v>316</v>
      </c>
      <c r="D426" s="142"/>
      <c r="E426" s="142"/>
      <c r="F426" s="142"/>
      <c r="G426" s="143">
        <f aca="true" t="shared" si="179" ref="G426:O430">G427</f>
        <v>6</v>
      </c>
      <c r="H426" s="143">
        <f t="shared" si="179"/>
        <v>6</v>
      </c>
      <c r="I426" s="143">
        <f t="shared" si="179"/>
        <v>0</v>
      </c>
      <c r="J426" s="143">
        <f t="shared" si="179"/>
        <v>6</v>
      </c>
      <c r="K426" s="143">
        <f t="shared" si="179"/>
        <v>6</v>
      </c>
      <c r="L426" s="143">
        <f t="shared" si="179"/>
        <v>0</v>
      </c>
      <c r="M426" s="143">
        <f t="shared" si="179"/>
        <v>6</v>
      </c>
      <c r="N426" s="40">
        <f t="shared" si="179"/>
        <v>6</v>
      </c>
      <c r="O426" s="40">
        <f t="shared" si="179"/>
        <v>0</v>
      </c>
    </row>
    <row r="427" spans="1:15" ht="15.75">
      <c r="A427" s="133" t="s">
        <v>754</v>
      </c>
      <c r="B427" s="140" t="s">
        <v>672</v>
      </c>
      <c r="C427" s="141" t="s">
        <v>316</v>
      </c>
      <c r="D427" s="141" t="s">
        <v>113</v>
      </c>
      <c r="E427" s="142"/>
      <c r="F427" s="142"/>
      <c r="G427" s="143">
        <f>G428</f>
        <v>6</v>
      </c>
      <c r="H427" s="143">
        <f t="shared" si="179"/>
        <v>6</v>
      </c>
      <c r="I427" s="143">
        <f t="shared" si="179"/>
        <v>0</v>
      </c>
      <c r="J427" s="143">
        <f>J428</f>
        <v>6</v>
      </c>
      <c r="K427" s="143">
        <f t="shared" si="179"/>
        <v>6</v>
      </c>
      <c r="L427" s="143">
        <f t="shared" si="179"/>
        <v>0</v>
      </c>
      <c r="M427" s="143">
        <f>M428</f>
        <v>6</v>
      </c>
      <c r="N427" s="40">
        <f t="shared" si="179"/>
        <v>6</v>
      </c>
      <c r="O427" s="40">
        <f t="shared" si="179"/>
        <v>0</v>
      </c>
    </row>
    <row r="428" spans="1:15" ht="94.5">
      <c r="A428" s="150" t="s">
        <v>906</v>
      </c>
      <c r="B428" s="146" t="s">
        <v>672</v>
      </c>
      <c r="C428" s="147" t="s">
        <v>316</v>
      </c>
      <c r="D428" s="147" t="s">
        <v>113</v>
      </c>
      <c r="E428" s="203" t="s">
        <v>386</v>
      </c>
      <c r="F428" s="142"/>
      <c r="G428" s="149">
        <f>G429</f>
        <v>6</v>
      </c>
      <c r="H428" s="149">
        <f t="shared" si="179"/>
        <v>6</v>
      </c>
      <c r="I428" s="149">
        <f t="shared" si="179"/>
        <v>0</v>
      </c>
      <c r="J428" s="149">
        <f>J429</f>
        <v>6</v>
      </c>
      <c r="K428" s="149">
        <f t="shared" si="179"/>
        <v>6</v>
      </c>
      <c r="L428" s="149">
        <f t="shared" si="179"/>
        <v>0</v>
      </c>
      <c r="M428" s="149">
        <f>M429</f>
        <v>6</v>
      </c>
      <c r="N428" s="41">
        <f t="shared" si="179"/>
        <v>6</v>
      </c>
      <c r="O428" s="41">
        <f t="shared" si="179"/>
        <v>0</v>
      </c>
    </row>
    <row r="429" spans="1:15" ht="157.5">
      <c r="A429" s="157" t="s">
        <v>907</v>
      </c>
      <c r="B429" s="146" t="s">
        <v>672</v>
      </c>
      <c r="C429" s="147" t="s">
        <v>316</v>
      </c>
      <c r="D429" s="147" t="s">
        <v>113</v>
      </c>
      <c r="E429" s="203" t="s">
        <v>387</v>
      </c>
      <c r="F429" s="142"/>
      <c r="G429" s="149">
        <f>G430</f>
        <v>6</v>
      </c>
      <c r="H429" s="149">
        <f t="shared" si="179"/>
        <v>6</v>
      </c>
      <c r="I429" s="149">
        <f t="shared" si="179"/>
        <v>0</v>
      </c>
      <c r="J429" s="149">
        <f>J430</f>
        <v>6</v>
      </c>
      <c r="K429" s="149">
        <f t="shared" si="179"/>
        <v>6</v>
      </c>
      <c r="L429" s="149">
        <f t="shared" si="179"/>
        <v>0</v>
      </c>
      <c r="M429" s="149">
        <f>M430</f>
        <v>6</v>
      </c>
      <c r="N429" s="41">
        <f t="shared" si="179"/>
        <v>6</v>
      </c>
      <c r="O429" s="41">
        <f t="shared" si="179"/>
        <v>0</v>
      </c>
    </row>
    <row r="430" spans="1:15" ht="78.75">
      <c r="A430" s="157" t="s">
        <v>111</v>
      </c>
      <c r="B430" s="146" t="s">
        <v>672</v>
      </c>
      <c r="C430" s="147" t="s">
        <v>316</v>
      </c>
      <c r="D430" s="147" t="s">
        <v>113</v>
      </c>
      <c r="E430" s="203" t="s">
        <v>110</v>
      </c>
      <c r="F430" s="142"/>
      <c r="G430" s="149">
        <f>G431</f>
        <v>6</v>
      </c>
      <c r="H430" s="149">
        <f t="shared" si="179"/>
        <v>6</v>
      </c>
      <c r="I430" s="149">
        <f t="shared" si="179"/>
        <v>0</v>
      </c>
      <c r="J430" s="149">
        <f>J431</f>
        <v>6</v>
      </c>
      <c r="K430" s="149">
        <f t="shared" si="179"/>
        <v>6</v>
      </c>
      <c r="L430" s="149">
        <f t="shared" si="179"/>
        <v>0</v>
      </c>
      <c r="M430" s="149">
        <f>M431</f>
        <v>6</v>
      </c>
      <c r="N430" s="41">
        <f t="shared" si="179"/>
        <v>6</v>
      </c>
      <c r="O430" s="41">
        <f t="shared" si="179"/>
        <v>0</v>
      </c>
    </row>
    <row r="431" spans="1:15" ht="110.25">
      <c r="A431" s="145" t="s">
        <v>112</v>
      </c>
      <c r="B431" s="146" t="s">
        <v>672</v>
      </c>
      <c r="C431" s="147" t="s">
        <v>316</v>
      </c>
      <c r="D431" s="147" t="s">
        <v>113</v>
      </c>
      <c r="E431" s="174" t="s">
        <v>182</v>
      </c>
      <c r="F431" s="142" t="s">
        <v>275</v>
      </c>
      <c r="G431" s="149">
        <f>SUM(H431:I431)</f>
        <v>6</v>
      </c>
      <c r="H431" s="156">
        <v>6</v>
      </c>
      <c r="I431" s="156"/>
      <c r="J431" s="149">
        <f>SUM(K431:L431)</f>
        <v>6</v>
      </c>
      <c r="K431" s="156">
        <v>6</v>
      </c>
      <c r="L431" s="156"/>
      <c r="M431" s="149">
        <f>SUM(N431:O431)</f>
        <v>6</v>
      </c>
      <c r="N431" s="42">
        <v>6</v>
      </c>
      <c r="O431" s="42"/>
    </row>
    <row r="432" spans="1:15" ht="15.75">
      <c r="A432" s="133" t="s">
        <v>757</v>
      </c>
      <c r="B432" s="140" t="s">
        <v>672</v>
      </c>
      <c r="C432" s="144">
        <v>10</v>
      </c>
      <c r="D432" s="142"/>
      <c r="E432" s="142"/>
      <c r="F432" s="142"/>
      <c r="G432" s="143">
        <f aca="true" t="shared" si="180" ref="G432:O432">SUM(G433,G439,G449,G504,G522)</f>
        <v>125673.1</v>
      </c>
      <c r="H432" s="143">
        <f t="shared" si="180"/>
        <v>120673.1</v>
      </c>
      <c r="I432" s="143">
        <f t="shared" si="180"/>
        <v>5000</v>
      </c>
      <c r="J432" s="143">
        <f t="shared" si="180"/>
        <v>120766</v>
      </c>
      <c r="K432" s="143">
        <f t="shared" si="180"/>
        <v>115981</v>
      </c>
      <c r="L432" s="143">
        <f t="shared" si="180"/>
        <v>4785</v>
      </c>
      <c r="M432" s="143">
        <f t="shared" si="180"/>
        <v>125329.2</v>
      </c>
      <c r="N432" s="40">
        <f t="shared" si="180"/>
        <v>120498.2</v>
      </c>
      <c r="O432" s="40">
        <f t="shared" si="180"/>
        <v>4831</v>
      </c>
    </row>
    <row r="433" spans="1:15" ht="15.75">
      <c r="A433" s="133" t="s">
        <v>673</v>
      </c>
      <c r="B433" s="140" t="s">
        <v>672</v>
      </c>
      <c r="C433" s="144">
        <v>10</v>
      </c>
      <c r="D433" s="141" t="s">
        <v>305</v>
      </c>
      <c r="E433" s="142"/>
      <c r="F433" s="142"/>
      <c r="G433" s="143">
        <f>G434</f>
        <v>3177</v>
      </c>
      <c r="H433" s="143">
        <f aca="true" t="shared" si="181" ref="H433:O435">H434</f>
        <v>0</v>
      </c>
      <c r="I433" s="143">
        <f t="shared" si="181"/>
        <v>3177</v>
      </c>
      <c r="J433" s="143">
        <f>J434</f>
        <v>3177</v>
      </c>
      <c r="K433" s="143">
        <f t="shared" si="181"/>
        <v>0</v>
      </c>
      <c r="L433" s="143">
        <f t="shared" si="181"/>
        <v>3177</v>
      </c>
      <c r="M433" s="143">
        <f>M434</f>
        <v>3177</v>
      </c>
      <c r="N433" s="40">
        <f t="shared" si="181"/>
        <v>0</v>
      </c>
      <c r="O433" s="40">
        <f t="shared" si="181"/>
        <v>3177</v>
      </c>
    </row>
    <row r="434" spans="1:15" ht="63">
      <c r="A434" s="150" t="s">
        <v>894</v>
      </c>
      <c r="B434" s="146" t="s">
        <v>672</v>
      </c>
      <c r="C434" s="142">
        <v>10</v>
      </c>
      <c r="D434" s="147" t="s">
        <v>305</v>
      </c>
      <c r="E434" s="204" t="s">
        <v>264</v>
      </c>
      <c r="F434" s="142"/>
      <c r="G434" s="149">
        <f>G435</f>
        <v>3177</v>
      </c>
      <c r="H434" s="149">
        <f t="shared" si="181"/>
        <v>0</v>
      </c>
      <c r="I434" s="149">
        <f t="shared" si="181"/>
        <v>3177</v>
      </c>
      <c r="J434" s="149">
        <f>J435</f>
        <v>3177</v>
      </c>
      <c r="K434" s="149">
        <f t="shared" si="181"/>
        <v>0</v>
      </c>
      <c r="L434" s="149">
        <f t="shared" si="181"/>
        <v>3177</v>
      </c>
      <c r="M434" s="149">
        <f>M435</f>
        <v>3177</v>
      </c>
      <c r="N434" s="41">
        <f t="shared" si="181"/>
        <v>0</v>
      </c>
      <c r="O434" s="41">
        <f t="shared" si="181"/>
        <v>3177</v>
      </c>
    </row>
    <row r="435" spans="1:15" ht="110.25">
      <c r="A435" s="150" t="s">
        <v>917</v>
      </c>
      <c r="B435" s="146" t="s">
        <v>672</v>
      </c>
      <c r="C435" s="142">
        <v>10</v>
      </c>
      <c r="D435" s="147" t="s">
        <v>305</v>
      </c>
      <c r="E435" s="205" t="s">
        <v>390</v>
      </c>
      <c r="F435" s="142"/>
      <c r="G435" s="149">
        <f>G436</f>
        <v>3177</v>
      </c>
      <c r="H435" s="149">
        <f t="shared" si="181"/>
        <v>0</v>
      </c>
      <c r="I435" s="149">
        <f t="shared" si="181"/>
        <v>3177</v>
      </c>
      <c r="J435" s="149">
        <f>J436</f>
        <v>3177</v>
      </c>
      <c r="K435" s="149">
        <f t="shared" si="181"/>
        <v>0</v>
      </c>
      <c r="L435" s="149">
        <f t="shared" si="181"/>
        <v>3177</v>
      </c>
      <c r="M435" s="149">
        <f>M436</f>
        <v>3177</v>
      </c>
      <c r="N435" s="41">
        <f t="shared" si="181"/>
        <v>0</v>
      </c>
      <c r="O435" s="41">
        <f t="shared" si="181"/>
        <v>3177</v>
      </c>
    </row>
    <row r="436" spans="1:15" ht="47.25">
      <c r="A436" s="157" t="s">
        <v>392</v>
      </c>
      <c r="B436" s="146" t="s">
        <v>672</v>
      </c>
      <c r="C436" s="142">
        <v>10</v>
      </c>
      <c r="D436" s="147" t="s">
        <v>305</v>
      </c>
      <c r="E436" s="205" t="s">
        <v>391</v>
      </c>
      <c r="F436" s="142"/>
      <c r="G436" s="149">
        <f aca="true" t="shared" si="182" ref="G436:O436">SUM(G437:G438)</f>
        <v>3177</v>
      </c>
      <c r="H436" s="149">
        <f t="shared" si="182"/>
        <v>0</v>
      </c>
      <c r="I436" s="149">
        <f t="shared" si="182"/>
        <v>3177</v>
      </c>
      <c r="J436" s="149">
        <f t="shared" si="182"/>
        <v>3177</v>
      </c>
      <c r="K436" s="149">
        <f t="shared" si="182"/>
        <v>0</v>
      </c>
      <c r="L436" s="149">
        <f t="shared" si="182"/>
        <v>3177</v>
      </c>
      <c r="M436" s="149">
        <f t="shared" si="182"/>
        <v>3177</v>
      </c>
      <c r="N436" s="41">
        <f t="shared" si="182"/>
        <v>0</v>
      </c>
      <c r="O436" s="41">
        <f t="shared" si="182"/>
        <v>3177</v>
      </c>
    </row>
    <row r="437" spans="1:15" ht="63">
      <c r="A437" s="145" t="s">
        <v>117</v>
      </c>
      <c r="B437" s="146" t="s">
        <v>672</v>
      </c>
      <c r="C437" s="142">
        <v>10</v>
      </c>
      <c r="D437" s="147" t="s">
        <v>305</v>
      </c>
      <c r="E437" s="160" t="s">
        <v>183</v>
      </c>
      <c r="F437" s="142" t="s">
        <v>275</v>
      </c>
      <c r="G437" s="149">
        <f>SUM(H437:I437)</f>
        <v>32</v>
      </c>
      <c r="H437" s="149"/>
      <c r="I437" s="149">
        <v>32</v>
      </c>
      <c r="J437" s="149">
        <f>SUM(K437:L437)</f>
        <v>32</v>
      </c>
      <c r="K437" s="149"/>
      <c r="L437" s="149">
        <v>32</v>
      </c>
      <c r="M437" s="149">
        <f>SUM(N437:O437)</f>
        <v>32</v>
      </c>
      <c r="N437" s="41"/>
      <c r="O437" s="41">
        <v>32</v>
      </c>
    </row>
    <row r="438" spans="1:15" ht="47.25">
      <c r="A438" s="150" t="s">
        <v>118</v>
      </c>
      <c r="B438" s="146" t="s">
        <v>672</v>
      </c>
      <c r="C438" s="142" t="s">
        <v>762</v>
      </c>
      <c r="D438" s="147" t="s">
        <v>305</v>
      </c>
      <c r="E438" s="160" t="s">
        <v>183</v>
      </c>
      <c r="F438" s="142" t="s">
        <v>760</v>
      </c>
      <c r="G438" s="149">
        <f>SUM(H438:I438)</f>
        <v>3145</v>
      </c>
      <c r="H438" s="156"/>
      <c r="I438" s="156">
        <v>3145</v>
      </c>
      <c r="J438" s="149">
        <f>SUM(K438:L438)</f>
        <v>3145</v>
      </c>
      <c r="K438" s="156"/>
      <c r="L438" s="156">
        <v>3145</v>
      </c>
      <c r="M438" s="149">
        <f>SUM(N438:O438)</f>
        <v>3145</v>
      </c>
      <c r="N438" s="42"/>
      <c r="O438" s="42">
        <v>3145</v>
      </c>
    </row>
    <row r="439" spans="1:15" ht="31.5">
      <c r="A439" s="133" t="s">
        <v>674</v>
      </c>
      <c r="B439" s="140" t="s">
        <v>672</v>
      </c>
      <c r="C439" s="144">
        <v>10</v>
      </c>
      <c r="D439" s="141" t="s">
        <v>317</v>
      </c>
      <c r="E439" s="142"/>
      <c r="F439" s="142"/>
      <c r="G439" s="143">
        <f>G440</f>
        <v>40970</v>
      </c>
      <c r="H439" s="143">
        <f aca="true" t="shared" si="183" ref="H439:O441">H440</f>
        <v>40810</v>
      </c>
      <c r="I439" s="143">
        <f t="shared" si="183"/>
        <v>160</v>
      </c>
      <c r="J439" s="143">
        <f>J440</f>
        <v>41593</v>
      </c>
      <c r="K439" s="143">
        <f t="shared" si="183"/>
        <v>41433</v>
      </c>
      <c r="L439" s="143">
        <f t="shared" si="183"/>
        <v>160</v>
      </c>
      <c r="M439" s="143">
        <f>M440</f>
        <v>43190</v>
      </c>
      <c r="N439" s="40">
        <f t="shared" si="183"/>
        <v>43030</v>
      </c>
      <c r="O439" s="40">
        <f t="shared" si="183"/>
        <v>160</v>
      </c>
    </row>
    <row r="440" spans="1:15" ht="63">
      <c r="A440" s="150" t="s">
        <v>894</v>
      </c>
      <c r="B440" s="146" t="s">
        <v>672</v>
      </c>
      <c r="C440" s="142" t="s">
        <v>762</v>
      </c>
      <c r="D440" s="147" t="s">
        <v>317</v>
      </c>
      <c r="E440" s="153" t="s">
        <v>529</v>
      </c>
      <c r="F440" s="142"/>
      <c r="G440" s="149">
        <f>G441</f>
        <v>40970</v>
      </c>
      <c r="H440" s="149">
        <f t="shared" si="183"/>
        <v>40810</v>
      </c>
      <c r="I440" s="149">
        <f t="shared" si="183"/>
        <v>160</v>
      </c>
      <c r="J440" s="149">
        <f>J441</f>
        <v>41593</v>
      </c>
      <c r="K440" s="149">
        <f t="shared" si="183"/>
        <v>41433</v>
      </c>
      <c r="L440" s="149">
        <f t="shared" si="183"/>
        <v>160</v>
      </c>
      <c r="M440" s="149">
        <f>M441</f>
        <v>43190</v>
      </c>
      <c r="N440" s="41">
        <f t="shared" si="183"/>
        <v>43030</v>
      </c>
      <c r="O440" s="41">
        <f t="shared" si="183"/>
        <v>160</v>
      </c>
    </row>
    <row r="441" spans="1:15" ht="110.25">
      <c r="A441" s="150" t="s">
        <v>930</v>
      </c>
      <c r="B441" s="146" t="s">
        <v>672</v>
      </c>
      <c r="C441" s="142" t="s">
        <v>762</v>
      </c>
      <c r="D441" s="147" t="s">
        <v>317</v>
      </c>
      <c r="E441" s="153" t="s">
        <v>119</v>
      </c>
      <c r="F441" s="142"/>
      <c r="G441" s="149">
        <f>G442</f>
        <v>40970</v>
      </c>
      <c r="H441" s="149">
        <f t="shared" si="183"/>
        <v>40810</v>
      </c>
      <c r="I441" s="149">
        <f t="shared" si="183"/>
        <v>160</v>
      </c>
      <c r="J441" s="149">
        <f>J442</f>
        <v>41593</v>
      </c>
      <c r="K441" s="149">
        <f t="shared" si="183"/>
        <v>41433</v>
      </c>
      <c r="L441" s="149">
        <f t="shared" si="183"/>
        <v>160</v>
      </c>
      <c r="M441" s="149">
        <f>M442</f>
        <v>43190</v>
      </c>
      <c r="N441" s="41">
        <f t="shared" si="183"/>
        <v>43030</v>
      </c>
      <c r="O441" s="41">
        <f t="shared" si="183"/>
        <v>160</v>
      </c>
    </row>
    <row r="442" spans="1:15" ht="63">
      <c r="A442" s="150" t="s">
        <v>618</v>
      </c>
      <c r="B442" s="146" t="s">
        <v>672</v>
      </c>
      <c r="C442" s="142" t="s">
        <v>762</v>
      </c>
      <c r="D442" s="147" t="s">
        <v>317</v>
      </c>
      <c r="E442" s="153" t="s">
        <v>120</v>
      </c>
      <c r="F442" s="142"/>
      <c r="G442" s="149">
        <f aca="true" t="shared" si="184" ref="G442:O442">SUM(G443:G448)</f>
        <v>40970</v>
      </c>
      <c r="H442" s="149">
        <f t="shared" si="184"/>
        <v>40810</v>
      </c>
      <c r="I442" s="149">
        <f t="shared" si="184"/>
        <v>160</v>
      </c>
      <c r="J442" s="149">
        <f t="shared" si="184"/>
        <v>41593</v>
      </c>
      <c r="K442" s="149">
        <f t="shared" si="184"/>
        <v>41433</v>
      </c>
      <c r="L442" s="149">
        <f t="shared" si="184"/>
        <v>160</v>
      </c>
      <c r="M442" s="149">
        <f t="shared" si="184"/>
        <v>43190</v>
      </c>
      <c r="N442" s="41">
        <f t="shared" si="184"/>
        <v>43030</v>
      </c>
      <c r="O442" s="41">
        <f t="shared" si="184"/>
        <v>160</v>
      </c>
    </row>
    <row r="443" spans="1:15" ht="94.5">
      <c r="A443" s="145" t="s">
        <v>619</v>
      </c>
      <c r="B443" s="146" t="s">
        <v>672</v>
      </c>
      <c r="C443" s="142" t="s">
        <v>762</v>
      </c>
      <c r="D443" s="147" t="s">
        <v>317</v>
      </c>
      <c r="E443" s="155" t="s">
        <v>184</v>
      </c>
      <c r="F443" s="142" t="s">
        <v>756</v>
      </c>
      <c r="G443" s="149">
        <f aca="true" t="shared" si="185" ref="G443:G448">SUM(H443:I443)</f>
        <v>160</v>
      </c>
      <c r="H443" s="156"/>
      <c r="I443" s="156">
        <v>160</v>
      </c>
      <c r="J443" s="149">
        <f aca="true" t="shared" si="186" ref="J443:J448">SUM(K443:L443)</f>
        <v>160</v>
      </c>
      <c r="K443" s="156"/>
      <c r="L443" s="156">
        <v>160</v>
      </c>
      <c r="M443" s="149">
        <f aca="true" t="shared" si="187" ref="M443:M448">SUM(N443:O443)</f>
        <v>160</v>
      </c>
      <c r="N443" s="42"/>
      <c r="O443" s="42">
        <v>160</v>
      </c>
    </row>
    <row r="444" spans="1:15" ht="157.5">
      <c r="A444" s="145" t="s">
        <v>334</v>
      </c>
      <c r="B444" s="146" t="s">
        <v>672</v>
      </c>
      <c r="C444" s="142" t="s">
        <v>762</v>
      </c>
      <c r="D444" s="147" t="s">
        <v>317</v>
      </c>
      <c r="E444" s="155" t="s">
        <v>185</v>
      </c>
      <c r="F444" s="142" t="s">
        <v>273</v>
      </c>
      <c r="G444" s="149">
        <f t="shared" si="185"/>
        <v>2053</v>
      </c>
      <c r="H444" s="156">
        <v>2053</v>
      </c>
      <c r="I444" s="156"/>
      <c r="J444" s="149">
        <f t="shared" si="186"/>
        <v>2074</v>
      </c>
      <c r="K444" s="156">
        <v>2074</v>
      </c>
      <c r="L444" s="156"/>
      <c r="M444" s="149">
        <f t="shared" si="187"/>
        <v>2094</v>
      </c>
      <c r="N444" s="42">
        <v>2094</v>
      </c>
      <c r="O444" s="42"/>
    </row>
    <row r="445" spans="1:15" ht="78.75">
      <c r="A445" s="145" t="s">
        <v>286</v>
      </c>
      <c r="B445" s="146" t="s">
        <v>672</v>
      </c>
      <c r="C445" s="142" t="s">
        <v>762</v>
      </c>
      <c r="D445" s="147" t="s">
        <v>317</v>
      </c>
      <c r="E445" s="155" t="s">
        <v>185</v>
      </c>
      <c r="F445" s="142" t="s">
        <v>275</v>
      </c>
      <c r="G445" s="149">
        <f t="shared" si="185"/>
        <v>786</v>
      </c>
      <c r="H445" s="156">
        <v>786</v>
      </c>
      <c r="I445" s="156"/>
      <c r="J445" s="149">
        <f t="shared" si="186"/>
        <v>641</v>
      </c>
      <c r="K445" s="156">
        <v>641</v>
      </c>
      <c r="L445" s="156"/>
      <c r="M445" s="149">
        <f t="shared" si="187"/>
        <v>652</v>
      </c>
      <c r="N445" s="42">
        <v>652</v>
      </c>
      <c r="O445" s="42"/>
    </row>
    <row r="446" spans="1:15" ht="63">
      <c r="A446" s="150" t="s">
        <v>287</v>
      </c>
      <c r="B446" s="146" t="s">
        <v>672</v>
      </c>
      <c r="C446" s="142" t="s">
        <v>762</v>
      </c>
      <c r="D446" s="147" t="s">
        <v>317</v>
      </c>
      <c r="E446" s="155" t="s">
        <v>185</v>
      </c>
      <c r="F446" s="142" t="s">
        <v>760</v>
      </c>
      <c r="G446" s="149">
        <f t="shared" si="185"/>
        <v>0</v>
      </c>
      <c r="H446" s="149"/>
      <c r="I446" s="156"/>
      <c r="J446" s="149">
        <f t="shared" si="186"/>
        <v>0</v>
      </c>
      <c r="K446" s="149"/>
      <c r="L446" s="156"/>
      <c r="M446" s="149">
        <f t="shared" si="187"/>
        <v>0</v>
      </c>
      <c r="N446" s="41"/>
      <c r="O446" s="42"/>
    </row>
    <row r="447" spans="1:15" ht="94.5">
      <c r="A447" s="145" t="s">
        <v>447</v>
      </c>
      <c r="B447" s="146" t="s">
        <v>672</v>
      </c>
      <c r="C447" s="142" t="s">
        <v>762</v>
      </c>
      <c r="D447" s="147" t="s">
        <v>317</v>
      </c>
      <c r="E447" s="155" t="s">
        <v>185</v>
      </c>
      <c r="F447" s="142" t="s">
        <v>756</v>
      </c>
      <c r="G447" s="149">
        <f t="shared" si="185"/>
        <v>37969</v>
      </c>
      <c r="H447" s="156">
        <v>37969</v>
      </c>
      <c r="I447" s="156"/>
      <c r="J447" s="149">
        <f t="shared" si="186"/>
        <v>38709</v>
      </c>
      <c r="K447" s="156">
        <v>38709</v>
      </c>
      <c r="L447" s="156"/>
      <c r="M447" s="149">
        <f t="shared" si="187"/>
        <v>40275</v>
      </c>
      <c r="N447" s="42">
        <v>40275</v>
      </c>
      <c r="O447" s="42"/>
    </row>
    <row r="448" spans="1:15" ht="47.25">
      <c r="A448" s="145" t="s">
        <v>288</v>
      </c>
      <c r="B448" s="146" t="s">
        <v>672</v>
      </c>
      <c r="C448" s="142" t="s">
        <v>762</v>
      </c>
      <c r="D448" s="147" t="s">
        <v>317</v>
      </c>
      <c r="E448" s="155" t="s">
        <v>185</v>
      </c>
      <c r="F448" s="142" t="s">
        <v>744</v>
      </c>
      <c r="G448" s="149">
        <f t="shared" si="185"/>
        <v>2</v>
      </c>
      <c r="H448" s="156">
        <v>2</v>
      </c>
      <c r="I448" s="156"/>
      <c r="J448" s="149">
        <f t="shared" si="186"/>
        <v>9</v>
      </c>
      <c r="K448" s="156">
        <v>9</v>
      </c>
      <c r="L448" s="156"/>
      <c r="M448" s="149">
        <f t="shared" si="187"/>
        <v>9</v>
      </c>
      <c r="N448" s="42">
        <v>9</v>
      </c>
      <c r="O448" s="42"/>
    </row>
    <row r="449" spans="1:15" ht="31.5">
      <c r="A449" s="133" t="s">
        <v>758</v>
      </c>
      <c r="B449" s="140" t="s">
        <v>672</v>
      </c>
      <c r="C449" s="144">
        <v>10</v>
      </c>
      <c r="D449" s="141" t="s">
        <v>113</v>
      </c>
      <c r="E449" s="142"/>
      <c r="F449" s="142"/>
      <c r="G449" s="143">
        <f aca="true" t="shared" si="188" ref="G449:O449">SUM(G450,)</f>
        <v>54230.3</v>
      </c>
      <c r="H449" s="143">
        <f t="shared" si="188"/>
        <v>54153.3</v>
      </c>
      <c r="I449" s="143">
        <f t="shared" si="188"/>
        <v>77</v>
      </c>
      <c r="J449" s="143">
        <f t="shared" si="188"/>
        <v>55965.8</v>
      </c>
      <c r="K449" s="143">
        <f t="shared" si="188"/>
        <v>55965.8</v>
      </c>
      <c r="L449" s="143">
        <f t="shared" si="188"/>
        <v>0</v>
      </c>
      <c r="M449" s="143">
        <f t="shared" si="188"/>
        <v>57585.6</v>
      </c>
      <c r="N449" s="40">
        <f t="shared" si="188"/>
        <v>57585.6</v>
      </c>
      <c r="O449" s="40">
        <f t="shared" si="188"/>
        <v>0</v>
      </c>
    </row>
    <row r="450" spans="1:15" ht="63">
      <c r="A450" s="150" t="s">
        <v>894</v>
      </c>
      <c r="B450" s="152" t="s">
        <v>672</v>
      </c>
      <c r="C450" s="142">
        <v>10</v>
      </c>
      <c r="D450" s="147" t="s">
        <v>113</v>
      </c>
      <c r="E450" s="148" t="s">
        <v>529</v>
      </c>
      <c r="F450" s="142"/>
      <c r="G450" s="149">
        <f aca="true" t="shared" si="189" ref="G450:O450">SUM(G451,G493,G496)</f>
        <v>54230.3</v>
      </c>
      <c r="H450" s="149">
        <f t="shared" si="189"/>
        <v>54153.3</v>
      </c>
      <c r="I450" s="149">
        <f t="shared" si="189"/>
        <v>77</v>
      </c>
      <c r="J450" s="149">
        <f t="shared" si="189"/>
        <v>55965.8</v>
      </c>
      <c r="K450" s="149">
        <f t="shared" si="189"/>
        <v>55965.8</v>
      </c>
      <c r="L450" s="149">
        <f t="shared" si="189"/>
        <v>0</v>
      </c>
      <c r="M450" s="149">
        <f t="shared" si="189"/>
        <v>57585.6</v>
      </c>
      <c r="N450" s="41">
        <f t="shared" si="189"/>
        <v>57585.6</v>
      </c>
      <c r="O450" s="41">
        <f t="shared" si="189"/>
        <v>0</v>
      </c>
    </row>
    <row r="451" spans="1:15" ht="110.25">
      <c r="A451" s="150" t="s">
        <v>917</v>
      </c>
      <c r="B451" s="152" t="s">
        <v>672</v>
      </c>
      <c r="C451" s="142">
        <v>10</v>
      </c>
      <c r="D451" s="147" t="s">
        <v>113</v>
      </c>
      <c r="E451" s="148" t="s">
        <v>390</v>
      </c>
      <c r="F451" s="142"/>
      <c r="G451" s="149">
        <f aca="true" t="shared" si="190" ref="G451:O451">SUM(G452,G469)</f>
        <v>39125.3</v>
      </c>
      <c r="H451" s="149">
        <f t="shared" si="190"/>
        <v>39061.3</v>
      </c>
      <c r="I451" s="149">
        <f t="shared" si="190"/>
        <v>64</v>
      </c>
      <c r="J451" s="149">
        <f t="shared" si="190"/>
        <v>39787.8</v>
      </c>
      <c r="K451" s="149">
        <f t="shared" si="190"/>
        <v>39787.8</v>
      </c>
      <c r="L451" s="149">
        <f t="shared" si="190"/>
        <v>0</v>
      </c>
      <c r="M451" s="149">
        <f t="shared" si="190"/>
        <v>40713.6</v>
      </c>
      <c r="N451" s="41">
        <f t="shared" si="190"/>
        <v>40713.6</v>
      </c>
      <c r="O451" s="41">
        <f t="shared" si="190"/>
        <v>0</v>
      </c>
    </row>
    <row r="452" spans="1:15" ht="47.25">
      <c r="A452" s="150" t="s">
        <v>582</v>
      </c>
      <c r="B452" s="142" t="s">
        <v>672</v>
      </c>
      <c r="C452" s="142">
        <v>10</v>
      </c>
      <c r="D452" s="147" t="s">
        <v>113</v>
      </c>
      <c r="E452" s="153" t="s">
        <v>581</v>
      </c>
      <c r="F452" s="142"/>
      <c r="G452" s="149">
        <f>SUM(G453:G468)</f>
        <v>29516</v>
      </c>
      <c r="H452" s="149">
        <f aca="true" t="shared" si="191" ref="H452:O452">SUM(H453:H468)</f>
        <v>29516</v>
      </c>
      <c r="I452" s="149">
        <f t="shared" si="191"/>
        <v>0</v>
      </c>
      <c r="J452" s="149">
        <f t="shared" si="191"/>
        <v>29744.1</v>
      </c>
      <c r="K452" s="149">
        <f t="shared" si="191"/>
        <v>29744.1</v>
      </c>
      <c r="L452" s="149">
        <f t="shared" si="191"/>
        <v>0</v>
      </c>
      <c r="M452" s="149">
        <f t="shared" si="191"/>
        <v>30246.1</v>
      </c>
      <c r="N452" s="41">
        <f t="shared" si="191"/>
        <v>30246.1</v>
      </c>
      <c r="O452" s="41">
        <f t="shared" si="191"/>
        <v>0</v>
      </c>
    </row>
    <row r="453" spans="1:15" ht="78.75">
      <c r="A453" s="145" t="s">
        <v>583</v>
      </c>
      <c r="B453" s="142" t="s">
        <v>672</v>
      </c>
      <c r="C453" s="142">
        <v>10</v>
      </c>
      <c r="D453" s="147" t="s">
        <v>113</v>
      </c>
      <c r="E453" s="155" t="s">
        <v>704</v>
      </c>
      <c r="F453" s="142" t="s">
        <v>275</v>
      </c>
      <c r="G453" s="149">
        <f aca="true" t="shared" si="192" ref="G453:G468">SUM(H453:I453)</f>
        <v>226</v>
      </c>
      <c r="H453" s="149">
        <v>226</v>
      </c>
      <c r="I453" s="149"/>
      <c r="J453" s="149">
        <f aca="true" t="shared" si="193" ref="J453:J468">SUM(K453:L453)</f>
        <v>226</v>
      </c>
      <c r="K453" s="149">
        <v>226</v>
      </c>
      <c r="L453" s="149"/>
      <c r="M453" s="149">
        <f aca="true" t="shared" si="194" ref="M453:M466">SUM(N453:O453)</f>
        <v>226</v>
      </c>
      <c r="N453" s="41">
        <v>226</v>
      </c>
      <c r="O453" s="41"/>
    </row>
    <row r="454" spans="1:15" ht="63">
      <c r="A454" s="150" t="s">
        <v>584</v>
      </c>
      <c r="B454" s="142" t="s">
        <v>672</v>
      </c>
      <c r="C454" s="142">
        <v>10</v>
      </c>
      <c r="D454" s="147" t="s">
        <v>113</v>
      </c>
      <c r="E454" s="155" t="s">
        <v>704</v>
      </c>
      <c r="F454" s="142" t="s">
        <v>760</v>
      </c>
      <c r="G454" s="149">
        <f t="shared" si="192"/>
        <v>18801</v>
      </c>
      <c r="H454" s="156">
        <v>18801</v>
      </c>
      <c r="I454" s="156"/>
      <c r="J454" s="149">
        <f t="shared" si="193"/>
        <v>18801.1</v>
      </c>
      <c r="K454" s="156">
        <v>18801.1</v>
      </c>
      <c r="L454" s="156"/>
      <c r="M454" s="149">
        <f t="shared" si="194"/>
        <v>18801.1</v>
      </c>
      <c r="N454" s="42">
        <v>18801.1</v>
      </c>
      <c r="O454" s="42"/>
    </row>
    <row r="455" spans="1:15" ht="110.25">
      <c r="A455" s="145" t="s">
        <v>585</v>
      </c>
      <c r="B455" s="142" t="s">
        <v>672</v>
      </c>
      <c r="C455" s="142">
        <v>10</v>
      </c>
      <c r="D455" s="147" t="s">
        <v>113</v>
      </c>
      <c r="E455" s="155" t="s">
        <v>706</v>
      </c>
      <c r="F455" s="142" t="s">
        <v>275</v>
      </c>
      <c r="G455" s="149">
        <f t="shared" si="192"/>
        <v>35</v>
      </c>
      <c r="H455" s="149">
        <v>35</v>
      </c>
      <c r="I455" s="149"/>
      <c r="J455" s="149">
        <f t="shared" si="193"/>
        <v>34</v>
      </c>
      <c r="K455" s="149">
        <v>34</v>
      </c>
      <c r="L455" s="149"/>
      <c r="M455" s="149">
        <f t="shared" si="194"/>
        <v>36</v>
      </c>
      <c r="N455" s="41">
        <v>36</v>
      </c>
      <c r="O455" s="41"/>
    </row>
    <row r="456" spans="1:15" ht="94.5">
      <c r="A456" s="145" t="s">
        <v>586</v>
      </c>
      <c r="B456" s="142" t="s">
        <v>672</v>
      </c>
      <c r="C456" s="142">
        <v>10</v>
      </c>
      <c r="D456" s="147" t="s">
        <v>113</v>
      </c>
      <c r="E456" s="155" t="s">
        <v>706</v>
      </c>
      <c r="F456" s="142" t="s">
        <v>760</v>
      </c>
      <c r="G456" s="149">
        <f t="shared" si="192"/>
        <v>2716</v>
      </c>
      <c r="H456" s="156">
        <v>2716</v>
      </c>
      <c r="I456" s="156"/>
      <c r="J456" s="149">
        <f t="shared" si="193"/>
        <v>2596</v>
      </c>
      <c r="K456" s="156">
        <v>2596</v>
      </c>
      <c r="L456" s="156"/>
      <c r="M456" s="149">
        <f t="shared" si="194"/>
        <v>2740</v>
      </c>
      <c r="N456" s="42">
        <v>2740</v>
      </c>
      <c r="O456" s="42"/>
    </row>
    <row r="457" spans="1:15" ht="94.5">
      <c r="A457" s="145" t="s">
        <v>106</v>
      </c>
      <c r="B457" s="142" t="s">
        <v>672</v>
      </c>
      <c r="C457" s="142">
        <v>10</v>
      </c>
      <c r="D457" s="147" t="s">
        <v>113</v>
      </c>
      <c r="E457" s="155" t="s">
        <v>207</v>
      </c>
      <c r="F457" s="142" t="s">
        <v>275</v>
      </c>
      <c r="G457" s="149">
        <f t="shared" si="192"/>
        <v>50</v>
      </c>
      <c r="H457" s="149">
        <v>50</v>
      </c>
      <c r="I457" s="149"/>
      <c r="J457" s="149">
        <f t="shared" si="193"/>
        <v>50</v>
      </c>
      <c r="K457" s="149">
        <v>50</v>
      </c>
      <c r="L457" s="149"/>
      <c r="M457" s="149">
        <f t="shared" si="194"/>
        <v>50</v>
      </c>
      <c r="N457" s="41">
        <v>50</v>
      </c>
      <c r="O457" s="41"/>
    </row>
    <row r="458" spans="1:15" ht="94.5">
      <c r="A458" s="145" t="s">
        <v>107</v>
      </c>
      <c r="B458" s="142" t="s">
        <v>672</v>
      </c>
      <c r="C458" s="142">
        <v>10</v>
      </c>
      <c r="D458" s="147" t="s">
        <v>113</v>
      </c>
      <c r="E458" s="155" t="s">
        <v>207</v>
      </c>
      <c r="F458" s="142" t="s">
        <v>760</v>
      </c>
      <c r="G458" s="149">
        <f t="shared" si="192"/>
        <v>3012</v>
      </c>
      <c r="H458" s="156">
        <v>3012</v>
      </c>
      <c r="I458" s="156"/>
      <c r="J458" s="149">
        <f t="shared" si="193"/>
        <v>3127</v>
      </c>
      <c r="K458" s="156">
        <v>3127</v>
      </c>
      <c r="L458" s="156"/>
      <c r="M458" s="149">
        <f t="shared" si="194"/>
        <v>3252</v>
      </c>
      <c r="N458" s="42">
        <v>3252</v>
      </c>
      <c r="O458" s="42"/>
    </row>
    <row r="459" spans="1:15" ht="141.75">
      <c r="A459" s="145" t="s">
        <v>104</v>
      </c>
      <c r="B459" s="142" t="s">
        <v>672</v>
      </c>
      <c r="C459" s="142">
        <v>10</v>
      </c>
      <c r="D459" s="147" t="s">
        <v>113</v>
      </c>
      <c r="E459" s="155" t="s">
        <v>208</v>
      </c>
      <c r="F459" s="142" t="s">
        <v>275</v>
      </c>
      <c r="G459" s="149">
        <f t="shared" si="192"/>
        <v>3</v>
      </c>
      <c r="H459" s="149">
        <v>3</v>
      </c>
      <c r="I459" s="149"/>
      <c r="J459" s="149">
        <f t="shared" si="193"/>
        <v>3</v>
      </c>
      <c r="K459" s="149">
        <v>3</v>
      </c>
      <c r="L459" s="149"/>
      <c r="M459" s="149">
        <f t="shared" si="194"/>
        <v>3</v>
      </c>
      <c r="N459" s="41">
        <v>3</v>
      </c>
      <c r="O459" s="41"/>
    </row>
    <row r="460" spans="1:15" ht="141.75">
      <c r="A460" s="145" t="s">
        <v>123</v>
      </c>
      <c r="B460" s="142" t="s">
        <v>672</v>
      </c>
      <c r="C460" s="142">
        <v>10</v>
      </c>
      <c r="D460" s="147" t="s">
        <v>113</v>
      </c>
      <c r="E460" s="155" t="s">
        <v>208</v>
      </c>
      <c r="F460" s="142" t="s">
        <v>760</v>
      </c>
      <c r="G460" s="149">
        <f t="shared" si="192"/>
        <v>148</v>
      </c>
      <c r="H460" s="156">
        <v>148</v>
      </c>
      <c r="I460" s="156"/>
      <c r="J460" s="149">
        <f t="shared" si="193"/>
        <v>154</v>
      </c>
      <c r="K460" s="156">
        <v>154</v>
      </c>
      <c r="L460" s="156"/>
      <c r="M460" s="149">
        <f t="shared" si="194"/>
        <v>160</v>
      </c>
      <c r="N460" s="42">
        <v>160</v>
      </c>
      <c r="O460" s="42"/>
    </row>
    <row r="461" spans="1:15" ht="110.25">
      <c r="A461" s="145" t="s">
        <v>124</v>
      </c>
      <c r="B461" s="142" t="s">
        <v>672</v>
      </c>
      <c r="C461" s="142">
        <v>10</v>
      </c>
      <c r="D461" s="147" t="s">
        <v>113</v>
      </c>
      <c r="E461" s="155" t="s">
        <v>209</v>
      </c>
      <c r="F461" s="142" t="s">
        <v>275</v>
      </c>
      <c r="G461" s="149">
        <f t="shared" si="192"/>
        <v>56</v>
      </c>
      <c r="H461" s="149">
        <v>56</v>
      </c>
      <c r="I461" s="149"/>
      <c r="J461" s="149">
        <f t="shared" si="193"/>
        <v>58</v>
      </c>
      <c r="K461" s="149">
        <v>58</v>
      </c>
      <c r="L461" s="149"/>
      <c r="M461" s="149">
        <f t="shared" si="194"/>
        <v>62</v>
      </c>
      <c r="N461" s="41">
        <v>62</v>
      </c>
      <c r="O461" s="41"/>
    </row>
    <row r="462" spans="1:15" ht="94.5">
      <c r="A462" s="145" t="s">
        <v>125</v>
      </c>
      <c r="B462" s="142" t="s">
        <v>672</v>
      </c>
      <c r="C462" s="142">
        <v>10</v>
      </c>
      <c r="D462" s="147" t="s">
        <v>113</v>
      </c>
      <c r="E462" s="155" t="s">
        <v>209</v>
      </c>
      <c r="F462" s="142" t="s">
        <v>760</v>
      </c>
      <c r="G462" s="149">
        <f t="shared" si="192"/>
        <v>3422</v>
      </c>
      <c r="H462" s="156">
        <v>3422</v>
      </c>
      <c r="I462" s="156"/>
      <c r="J462" s="149">
        <f t="shared" si="193"/>
        <v>3594</v>
      </c>
      <c r="K462" s="156">
        <v>3594</v>
      </c>
      <c r="L462" s="156"/>
      <c r="M462" s="149">
        <f t="shared" si="194"/>
        <v>3773</v>
      </c>
      <c r="N462" s="42">
        <v>3773</v>
      </c>
      <c r="O462" s="42"/>
    </row>
    <row r="463" spans="1:15" ht="110.25">
      <c r="A463" s="145" t="s">
        <v>620</v>
      </c>
      <c r="B463" s="142" t="s">
        <v>672</v>
      </c>
      <c r="C463" s="142">
        <v>10</v>
      </c>
      <c r="D463" s="147" t="s">
        <v>113</v>
      </c>
      <c r="E463" s="155" t="s">
        <v>210</v>
      </c>
      <c r="F463" s="142" t="s">
        <v>275</v>
      </c>
      <c r="G463" s="149">
        <f t="shared" si="192"/>
        <v>17</v>
      </c>
      <c r="H463" s="149">
        <v>17</v>
      </c>
      <c r="I463" s="149"/>
      <c r="J463" s="149">
        <f t="shared" si="193"/>
        <v>19</v>
      </c>
      <c r="K463" s="149">
        <v>19</v>
      </c>
      <c r="L463" s="149"/>
      <c r="M463" s="149">
        <f t="shared" si="194"/>
        <v>19</v>
      </c>
      <c r="N463" s="41">
        <v>19</v>
      </c>
      <c r="O463" s="41"/>
    </row>
    <row r="464" spans="1:15" ht="94.5">
      <c r="A464" s="145" t="s">
        <v>588</v>
      </c>
      <c r="B464" s="142" t="s">
        <v>672</v>
      </c>
      <c r="C464" s="142">
        <v>10</v>
      </c>
      <c r="D464" s="147" t="s">
        <v>113</v>
      </c>
      <c r="E464" s="155" t="s">
        <v>210</v>
      </c>
      <c r="F464" s="142" t="s">
        <v>760</v>
      </c>
      <c r="G464" s="149">
        <f t="shared" si="192"/>
        <v>989</v>
      </c>
      <c r="H464" s="156">
        <v>989</v>
      </c>
      <c r="I464" s="156"/>
      <c r="J464" s="149">
        <f t="shared" si="193"/>
        <v>1027</v>
      </c>
      <c r="K464" s="156">
        <v>1027</v>
      </c>
      <c r="L464" s="156"/>
      <c r="M464" s="149">
        <f t="shared" si="194"/>
        <v>1069</v>
      </c>
      <c r="N464" s="42">
        <v>1069</v>
      </c>
      <c r="O464" s="42"/>
    </row>
    <row r="465" spans="1:15" ht="141.75">
      <c r="A465" s="145" t="s">
        <v>12</v>
      </c>
      <c r="B465" s="142" t="s">
        <v>672</v>
      </c>
      <c r="C465" s="142">
        <v>10</v>
      </c>
      <c r="D465" s="147" t="s">
        <v>113</v>
      </c>
      <c r="E465" s="155" t="s">
        <v>11</v>
      </c>
      <c r="F465" s="142" t="s">
        <v>275</v>
      </c>
      <c r="G465" s="185">
        <f t="shared" si="192"/>
        <v>0</v>
      </c>
      <c r="H465" s="206"/>
      <c r="I465" s="206"/>
      <c r="J465" s="185">
        <f t="shared" si="193"/>
        <v>0</v>
      </c>
      <c r="K465" s="206"/>
      <c r="L465" s="206"/>
      <c r="M465" s="185">
        <f t="shared" si="194"/>
        <v>0</v>
      </c>
      <c r="N465" s="50"/>
      <c r="O465" s="50"/>
    </row>
    <row r="466" spans="1:15" ht="126">
      <c r="A466" s="145" t="s">
        <v>442</v>
      </c>
      <c r="B466" s="142" t="s">
        <v>672</v>
      </c>
      <c r="C466" s="142">
        <v>10</v>
      </c>
      <c r="D466" s="147" t="s">
        <v>113</v>
      </c>
      <c r="E466" s="155" t="s">
        <v>11</v>
      </c>
      <c r="F466" s="142" t="s">
        <v>760</v>
      </c>
      <c r="G466" s="185">
        <f t="shared" si="192"/>
        <v>0</v>
      </c>
      <c r="H466" s="206"/>
      <c r="I466" s="206"/>
      <c r="J466" s="185">
        <f t="shared" si="193"/>
        <v>0</v>
      </c>
      <c r="K466" s="206"/>
      <c r="L466" s="206"/>
      <c r="M466" s="185">
        <f t="shared" si="194"/>
        <v>0</v>
      </c>
      <c r="N466" s="50"/>
      <c r="O466" s="50"/>
    </row>
    <row r="467" spans="1:15" ht="157.5">
      <c r="A467" s="154" t="s">
        <v>522</v>
      </c>
      <c r="B467" s="142" t="s">
        <v>672</v>
      </c>
      <c r="C467" s="142">
        <v>10</v>
      </c>
      <c r="D467" s="147" t="s">
        <v>113</v>
      </c>
      <c r="E467" s="155" t="s">
        <v>523</v>
      </c>
      <c r="F467" s="142" t="s">
        <v>275</v>
      </c>
      <c r="G467" s="149">
        <f t="shared" si="192"/>
        <v>1</v>
      </c>
      <c r="H467" s="156">
        <v>1</v>
      </c>
      <c r="I467" s="156"/>
      <c r="J467" s="149">
        <f t="shared" si="193"/>
        <v>1</v>
      </c>
      <c r="K467" s="156">
        <v>1</v>
      </c>
      <c r="L467" s="156"/>
      <c r="M467" s="149">
        <f>SUM(N467:O467)</f>
        <v>1</v>
      </c>
      <c r="N467" s="42">
        <v>1</v>
      </c>
      <c r="O467" s="42"/>
    </row>
    <row r="468" spans="1:15" ht="141.75">
      <c r="A468" s="145" t="s">
        <v>524</v>
      </c>
      <c r="B468" s="142" t="s">
        <v>672</v>
      </c>
      <c r="C468" s="142">
        <v>10</v>
      </c>
      <c r="D468" s="147" t="s">
        <v>113</v>
      </c>
      <c r="E468" s="155" t="s">
        <v>523</v>
      </c>
      <c r="F468" s="142" t="s">
        <v>760</v>
      </c>
      <c r="G468" s="149">
        <f t="shared" si="192"/>
        <v>40</v>
      </c>
      <c r="H468" s="156">
        <v>40</v>
      </c>
      <c r="I468" s="156"/>
      <c r="J468" s="149">
        <f t="shared" si="193"/>
        <v>54</v>
      </c>
      <c r="K468" s="156">
        <v>54</v>
      </c>
      <c r="L468" s="156"/>
      <c r="M468" s="149">
        <f>SUM(N468:O468)</f>
        <v>54</v>
      </c>
      <c r="N468" s="42">
        <v>54</v>
      </c>
      <c r="O468" s="42"/>
    </row>
    <row r="469" spans="1:15" ht="47.25">
      <c r="A469" s="157" t="s">
        <v>392</v>
      </c>
      <c r="B469" s="152" t="s">
        <v>672</v>
      </c>
      <c r="C469" s="142">
        <v>10</v>
      </c>
      <c r="D469" s="147" t="s">
        <v>113</v>
      </c>
      <c r="E469" s="148" t="s">
        <v>391</v>
      </c>
      <c r="F469" s="142"/>
      <c r="G469" s="149">
        <f aca="true" t="shared" si="195" ref="G469:O469">SUM(G470:G492)</f>
        <v>9609.3</v>
      </c>
      <c r="H469" s="149">
        <f t="shared" si="195"/>
        <v>9545.3</v>
      </c>
      <c r="I469" s="149">
        <f t="shared" si="195"/>
        <v>64</v>
      </c>
      <c r="J469" s="149">
        <f>SUM(J470:J492)</f>
        <v>10043.7</v>
      </c>
      <c r="K469" s="149">
        <f t="shared" si="195"/>
        <v>10043.7</v>
      </c>
      <c r="L469" s="149">
        <f t="shared" si="195"/>
        <v>0</v>
      </c>
      <c r="M469" s="149">
        <f t="shared" si="195"/>
        <v>10467.5</v>
      </c>
      <c r="N469" s="41">
        <f t="shared" si="195"/>
        <v>10467.5</v>
      </c>
      <c r="O469" s="41">
        <f t="shared" si="195"/>
        <v>0</v>
      </c>
    </row>
    <row r="470" spans="1:15" ht="47.25">
      <c r="A470" s="145" t="s">
        <v>128</v>
      </c>
      <c r="B470" s="152" t="s">
        <v>672</v>
      </c>
      <c r="C470" s="142">
        <v>10</v>
      </c>
      <c r="D470" s="147" t="s">
        <v>113</v>
      </c>
      <c r="E470" s="142" t="s">
        <v>127</v>
      </c>
      <c r="F470" s="142" t="s">
        <v>760</v>
      </c>
      <c r="G470" s="149">
        <f aca="true" t="shared" si="196" ref="G470:G492">SUM(H470:I470)</f>
        <v>64</v>
      </c>
      <c r="H470" s="149"/>
      <c r="I470" s="149">
        <v>64</v>
      </c>
      <c r="J470" s="149">
        <f aca="true" t="shared" si="197" ref="J470:J492">SUM(K470:L470)</f>
        <v>0</v>
      </c>
      <c r="K470" s="149"/>
      <c r="L470" s="149"/>
      <c r="M470" s="149">
        <f aca="true" t="shared" si="198" ref="M470:M492">SUM(N470:O470)</f>
        <v>0</v>
      </c>
      <c r="N470" s="41"/>
      <c r="O470" s="41"/>
    </row>
    <row r="471" spans="1:15" ht="141.75">
      <c r="A471" s="145" t="s">
        <v>150</v>
      </c>
      <c r="B471" s="152" t="s">
        <v>672</v>
      </c>
      <c r="C471" s="142">
        <v>10</v>
      </c>
      <c r="D471" s="147" t="s">
        <v>113</v>
      </c>
      <c r="E471" s="142" t="s">
        <v>702</v>
      </c>
      <c r="F471" s="142" t="s">
        <v>275</v>
      </c>
      <c r="G471" s="149">
        <f t="shared" si="196"/>
        <v>2</v>
      </c>
      <c r="H471" s="149">
        <v>2</v>
      </c>
      <c r="I471" s="149"/>
      <c r="J471" s="149">
        <f t="shared" si="197"/>
        <v>2</v>
      </c>
      <c r="K471" s="149">
        <v>2</v>
      </c>
      <c r="L471" s="149"/>
      <c r="M471" s="149">
        <f t="shared" si="198"/>
        <v>2</v>
      </c>
      <c r="N471" s="41">
        <v>2</v>
      </c>
      <c r="O471" s="41"/>
    </row>
    <row r="472" spans="1:15" ht="126">
      <c r="A472" s="150" t="s">
        <v>149</v>
      </c>
      <c r="B472" s="152" t="s">
        <v>672</v>
      </c>
      <c r="C472" s="142">
        <v>10</v>
      </c>
      <c r="D472" s="147" t="s">
        <v>113</v>
      </c>
      <c r="E472" s="142" t="s">
        <v>702</v>
      </c>
      <c r="F472" s="142" t="s">
        <v>760</v>
      </c>
      <c r="G472" s="149">
        <f t="shared" si="196"/>
        <v>162</v>
      </c>
      <c r="H472" s="149">
        <v>162</v>
      </c>
      <c r="I472" s="149"/>
      <c r="J472" s="149">
        <f t="shared" si="197"/>
        <v>168</v>
      </c>
      <c r="K472" s="149">
        <v>168</v>
      </c>
      <c r="L472" s="149"/>
      <c r="M472" s="149">
        <f t="shared" si="198"/>
        <v>177</v>
      </c>
      <c r="N472" s="41">
        <v>177</v>
      </c>
      <c r="O472" s="41"/>
    </row>
    <row r="473" spans="1:15" ht="141.75">
      <c r="A473" s="145" t="s">
        <v>580</v>
      </c>
      <c r="B473" s="142" t="s">
        <v>672</v>
      </c>
      <c r="C473" s="142">
        <v>10</v>
      </c>
      <c r="D473" s="147" t="s">
        <v>113</v>
      </c>
      <c r="E473" s="155" t="s">
        <v>703</v>
      </c>
      <c r="F473" s="142" t="s">
        <v>275</v>
      </c>
      <c r="G473" s="149">
        <f t="shared" si="196"/>
        <v>14</v>
      </c>
      <c r="H473" s="149">
        <v>14</v>
      </c>
      <c r="I473" s="149"/>
      <c r="J473" s="149">
        <f t="shared" si="197"/>
        <v>12</v>
      </c>
      <c r="K473" s="149">
        <v>12</v>
      </c>
      <c r="L473" s="149"/>
      <c r="M473" s="149">
        <f t="shared" si="198"/>
        <v>12.1</v>
      </c>
      <c r="N473" s="41">
        <v>12.1</v>
      </c>
      <c r="O473" s="41"/>
    </row>
    <row r="474" spans="1:15" ht="31.5">
      <c r="A474" s="150" t="s">
        <v>759</v>
      </c>
      <c r="B474" s="142" t="s">
        <v>672</v>
      </c>
      <c r="C474" s="142">
        <v>10</v>
      </c>
      <c r="D474" s="147" t="s">
        <v>113</v>
      </c>
      <c r="E474" s="155" t="s">
        <v>703</v>
      </c>
      <c r="F474" s="142" t="s">
        <v>760</v>
      </c>
      <c r="G474" s="149">
        <f t="shared" si="196"/>
        <v>1375</v>
      </c>
      <c r="H474" s="156">
        <v>1375</v>
      </c>
      <c r="I474" s="156"/>
      <c r="J474" s="149">
        <f t="shared" si="197"/>
        <v>1432.4</v>
      </c>
      <c r="K474" s="156">
        <v>1432.4</v>
      </c>
      <c r="L474" s="156"/>
      <c r="M474" s="149">
        <f t="shared" si="198"/>
        <v>1490.1</v>
      </c>
      <c r="N474" s="42">
        <v>1490.1</v>
      </c>
      <c r="O474" s="42"/>
    </row>
    <row r="475" spans="1:15" ht="204.75">
      <c r="A475" s="154" t="s">
        <v>133</v>
      </c>
      <c r="B475" s="142" t="s">
        <v>672</v>
      </c>
      <c r="C475" s="142">
        <v>10</v>
      </c>
      <c r="D475" s="147" t="s">
        <v>113</v>
      </c>
      <c r="E475" s="174" t="s">
        <v>705</v>
      </c>
      <c r="F475" s="142" t="s">
        <v>275</v>
      </c>
      <c r="G475" s="149">
        <f t="shared" si="196"/>
        <v>0.3</v>
      </c>
      <c r="H475" s="149">
        <v>0.3</v>
      </c>
      <c r="I475" s="149"/>
      <c r="J475" s="149">
        <f t="shared" si="197"/>
        <v>0.3</v>
      </c>
      <c r="K475" s="149">
        <v>0.3</v>
      </c>
      <c r="L475" s="149"/>
      <c r="M475" s="149">
        <f t="shared" si="198"/>
        <v>0.3</v>
      </c>
      <c r="N475" s="41">
        <v>0.3</v>
      </c>
      <c r="O475" s="41"/>
    </row>
    <row r="476" spans="1:15" ht="189">
      <c r="A476" s="150" t="s">
        <v>159</v>
      </c>
      <c r="B476" s="142" t="s">
        <v>672</v>
      </c>
      <c r="C476" s="142" t="s">
        <v>762</v>
      </c>
      <c r="D476" s="147" t="s">
        <v>113</v>
      </c>
      <c r="E476" s="174" t="s">
        <v>705</v>
      </c>
      <c r="F476" s="142" t="s">
        <v>760</v>
      </c>
      <c r="G476" s="149">
        <f t="shared" si="196"/>
        <v>7</v>
      </c>
      <c r="H476" s="156">
        <v>7</v>
      </c>
      <c r="I476" s="156"/>
      <c r="J476" s="149">
        <f t="shared" si="197"/>
        <v>7</v>
      </c>
      <c r="K476" s="156">
        <v>7</v>
      </c>
      <c r="L476" s="156"/>
      <c r="M476" s="149">
        <f t="shared" si="198"/>
        <v>7</v>
      </c>
      <c r="N476" s="42">
        <v>7</v>
      </c>
      <c r="O476" s="42"/>
    </row>
    <row r="477" spans="1:15" ht="94.5">
      <c r="A477" s="145" t="s">
        <v>691</v>
      </c>
      <c r="B477" s="142" t="s">
        <v>672</v>
      </c>
      <c r="C477" s="142" t="s">
        <v>762</v>
      </c>
      <c r="D477" s="147" t="s">
        <v>113</v>
      </c>
      <c r="E477" s="155" t="s">
        <v>707</v>
      </c>
      <c r="F477" s="142" t="s">
        <v>275</v>
      </c>
      <c r="G477" s="149">
        <f t="shared" si="196"/>
        <v>7</v>
      </c>
      <c r="H477" s="156">
        <v>7</v>
      </c>
      <c r="I477" s="156"/>
      <c r="J477" s="149">
        <f t="shared" si="197"/>
        <v>7</v>
      </c>
      <c r="K477" s="156">
        <v>7</v>
      </c>
      <c r="L477" s="156"/>
      <c r="M477" s="149">
        <f t="shared" si="198"/>
        <v>8</v>
      </c>
      <c r="N477" s="42">
        <v>8</v>
      </c>
      <c r="O477" s="42"/>
    </row>
    <row r="478" spans="1:15" ht="78.75">
      <c r="A478" s="145" t="s">
        <v>295</v>
      </c>
      <c r="B478" s="142" t="s">
        <v>672</v>
      </c>
      <c r="C478" s="142" t="s">
        <v>762</v>
      </c>
      <c r="D478" s="147" t="s">
        <v>113</v>
      </c>
      <c r="E478" s="155" t="s">
        <v>707</v>
      </c>
      <c r="F478" s="142" t="s">
        <v>760</v>
      </c>
      <c r="G478" s="149">
        <f t="shared" si="196"/>
        <v>857</v>
      </c>
      <c r="H478" s="156">
        <v>857</v>
      </c>
      <c r="I478" s="156"/>
      <c r="J478" s="149">
        <f t="shared" si="197"/>
        <v>873</v>
      </c>
      <c r="K478" s="156">
        <v>873</v>
      </c>
      <c r="L478" s="156"/>
      <c r="M478" s="149">
        <f t="shared" si="198"/>
        <v>929</v>
      </c>
      <c r="N478" s="42">
        <v>929</v>
      </c>
      <c r="O478" s="42"/>
    </row>
    <row r="479" spans="1:15" ht="94.5">
      <c r="A479" s="145" t="s">
        <v>633</v>
      </c>
      <c r="B479" s="142" t="s">
        <v>672</v>
      </c>
      <c r="C479" s="142">
        <v>10</v>
      </c>
      <c r="D479" s="147" t="s">
        <v>113</v>
      </c>
      <c r="E479" s="155" t="s">
        <v>708</v>
      </c>
      <c r="F479" s="142" t="s">
        <v>275</v>
      </c>
      <c r="G479" s="149">
        <f t="shared" si="196"/>
        <v>1</v>
      </c>
      <c r="H479" s="149">
        <v>1</v>
      </c>
      <c r="I479" s="149"/>
      <c r="J479" s="149">
        <f t="shared" si="197"/>
        <v>1</v>
      </c>
      <c r="K479" s="149">
        <v>1</v>
      </c>
      <c r="L479" s="149"/>
      <c r="M479" s="149">
        <f t="shared" si="198"/>
        <v>1</v>
      </c>
      <c r="N479" s="41">
        <v>1</v>
      </c>
      <c r="O479" s="41"/>
    </row>
    <row r="480" spans="1:15" ht="78.75">
      <c r="A480" s="145" t="s">
        <v>611</v>
      </c>
      <c r="B480" s="142" t="s">
        <v>672</v>
      </c>
      <c r="C480" s="142" t="s">
        <v>762</v>
      </c>
      <c r="D480" s="147" t="s">
        <v>113</v>
      </c>
      <c r="E480" s="155" t="s">
        <v>708</v>
      </c>
      <c r="F480" s="142" t="s">
        <v>760</v>
      </c>
      <c r="G480" s="149">
        <f t="shared" si="196"/>
        <v>125</v>
      </c>
      <c r="H480" s="156">
        <v>125</v>
      </c>
      <c r="I480" s="156"/>
      <c r="J480" s="149">
        <f t="shared" si="197"/>
        <v>139</v>
      </c>
      <c r="K480" s="156">
        <v>139</v>
      </c>
      <c r="L480" s="156"/>
      <c r="M480" s="149">
        <f t="shared" si="198"/>
        <v>144</v>
      </c>
      <c r="N480" s="42">
        <v>144</v>
      </c>
      <c r="O480" s="42"/>
    </row>
    <row r="481" spans="1:15" ht="220.5">
      <c r="A481" s="154" t="s">
        <v>612</v>
      </c>
      <c r="B481" s="142" t="s">
        <v>672</v>
      </c>
      <c r="C481" s="142">
        <v>10</v>
      </c>
      <c r="D481" s="147" t="s">
        <v>113</v>
      </c>
      <c r="E481" s="155" t="s">
        <v>709</v>
      </c>
      <c r="F481" s="142" t="s">
        <v>275</v>
      </c>
      <c r="G481" s="149">
        <f t="shared" si="196"/>
        <v>1</v>
      </c>
      <c r="H481" s="149">
        <v>1</v>
      </c>
      <c r="I481" s="149"/>
      <c r="J481" s="149">
        <f t="shared" si="197"/>
        <v>1</v>
      </c>
      <c r="K481" s="149">
        <v>1</v>
      </c>
      <c r="L481" s="149"/>
      <c r="M481" s="149">
        <f t="shared" si="198"/>
        <v>1</v>
      </c>
      <c r="N481" s="41">
        <v>1</v>
      </c>
      <c r="O481" s="41"/>
    </row>
    <row r="482" spans="1:15" ht="204.75">
      <c r="A482" s="154" t="s">
        <v>613</v>
      </c>
      <c r="B482" s="142" t="s">
        <v>672</v>
      </c>
      <c r="C482" s="142">
        <v>10</v>
      </c>
      <c r="D482" s="147" t="s">
        <v>113</v>
      </c>
      <c r="E482" s="155" t="s">
        <v>709</v>
      </c>
      <c r="F482" s="142" t="s">
        <v>760</v>
      </c>
      <c r="G482" s="149">
        <f t="shared" si="196"/>
        <v>60</v>
      </c>
      <c r="H482" s="156">
        <v>60</v>
      </c>
      <c r="I482" s="156"/>
      <c r="J482" s="149">
        <f t="shared" si="197"/>
        <v>62</v>
      </c>
      <c r="K482" s="156">
        <v>62</v>
      </c>
      <c r="L482" s="156"/>
      <c r="M482" s="149">
        <f t="shared" si="198"/>
        <v>64</v>
      </c>
      <c r="N482" s="42">
        <v>64</v>
      </c>
      <c r="O482" s="42"/>
    </row>
    <row r="483" spans="1:15" ht="94.5">
      <c r="A483" s="145" t="s">
        <v>252</v>
      </c>
      <c r="B483" s="142" t="s">
        <v>672</v>
      </c>
      <c r="C483" s="142" t="s">
        <v>762</v>
      </c>
      <c r="D483" s="147" t="s">
        <v>113</v>
      </c>
      <c r="E483" s="155" t="s">
        <v>710</v>
      </c>
      <c r="F483" s="142" t="s">
        <v>275</v>
      </c>
      <c r="G483" s="149">
        <f t="shared" si="196"/>
        <v>49</v>
      </c>
      <c r="H483" s="149">
        <v>49</v>
      </c>
      <c r="I483" s="149"/>
      <c r="J483" s="149">
        <f t="shared" si="197"/>
        <v>51</v>
      </c>
      <c r="K483" s="149">
        <v>51</v>
      </c>
      <c r="L483" s="149"/>
      <c r="M483" s="149">
        <f t="shared" si="198"/>
        <v>53</v>
      </c>
      <c r="N483" s="41">
        <v>53</v>
      </c>
      <c r="O483" s="41"/>
    </row>
    <row r="484" spans="1:15" ht="78.75">
      <c r="A484" s="145" t="s">
        <v>692</v>
      </c>
      <c r="B484" s="142" t="s">
        <v>672</v>
      </c>
      <c r="C484" s="142" t="s">
        <v>762</v>
      </c>
      <c r="D484" s="147" t="s">
        <v>113</v>
      </c>
      <c r="E484" s="155" t="s">
        <v>710</v>
      </c>
      <c r="F484" s="142" t="s">
        <v>760</v>
      </c>
      <c r="G484" s="149">
        <f t="shared" si="196"/>
        <v>4748</v>
      </c>
      <c r="H484" s="156">
        <v>4748</v>
      </c>
      <c r="I484" s="156"/>
      <c r="J484" s="149">
        <f t="shared" si="197"/>
        <v>5106</v>
      </c>
      <c r="K484" s="156">
        <v>5106</v>
      </c>
      <c r="L484" s="156"/>
      <c r="M484" s="149">
        <f t="shared" si="198"/>
        <v>5310</v>
      </c>
      <c r="N484" s="42">
        <v>5310</v>
      </c>
      <c r="O484" s="42"/>
    </row>
    <row r="485" spans="1:15" ht="78.75">
      <c r="A485" s="145" t="s">
        <v>693</v>
      </c>
      <c r="B485" s="142" t="s">
        <v>672</v>
      </c>
      <c r="C485" s="142">
        <v>10</v>
      </c>
      <c r="D485" s="147" t="s">
        <v>113</v>
      </c>
      <c r="E485" s="155" t="s">
        <v>203</v>
      </c>
      <c r="F485" s="142" t="s">
        <v>275</v>
      </c>
      <c r="G485" s="149">
        <f t="shared" si="196"/>
        <v>2</v>
      </c>
      <c r="H485" s="149">
        <v>2</v>
      </c>
      <c r="I485" s="149"/>
      <c r="J485" s="149">
        <f t="shared" si="197"/>
        <v>1</v>
      </c>
      <c r="K485" s="149">
        <v>1</v>
      </c>
      <c r="L485" s="149"/>
      <c r="M485" s="149">
        <f t="shared" si="198"/>
        <v>1</v>
      </c>
      <c r="N485" s="41">
        <v>1</v>
      </c>
      <c r="O485" s="41"/>
    </row>
    <row r="486" spans="1:15" ht="63">
      <c r="A486" s="145" t="s">
        <v>694</v>
      </c>
      <c r="B486" s="142" t="s">
        <v>672</v>
      </c>
      <c r="C486" s="142">
        <v>10</v>
      </c>
      <c r="D486" s="147" t="s">
        <v>113</v>
      </c>
      <c r="E486" s="155" t="s">
        <v>203</v>
      </c>
      <c r="F486" s="142" t="s">
        <v>760</v>
      </c>
      <c r="G486" s="149">
        <f t="shared" si="196"/>
        <v>33</v>
      </c>
      <c r="H486" s="156">
        <v>33</v>
      </c>
      <c r="I486" s="156"/>
      <c r="J486" s="149">
        <f t="shared" si="197"/>
        <v>11</v>
      </c>
      <c r="K486" s="156">
        <v>11</v>
      </c>
      <c r="L486" s="156"/>
      <c r="M486" s="149">
        <f t="shared" si="198"/>
        <v>12</v>
      </c>
      <c r="N486" s="42">
        <v>12</v>
      </c>
      <c r="O486" s="42"/>
    </row>
    <row r="487" spans="1:15" ht="78.75">
      <c r="A487" s="145" t="s">
        <v>695</v>
      </c>
      <c r="B487" s="142" t="s">
        <v>672</v>
      </c>
      <c r="C487" s="142">
        <v>10</v>
      </c>
      <c r="D487" s="147" t="s">
        <v>113</v>
      </c>
      <c r="E487" s="155" t="s">
        <v>205</v>
      </c>
      <c r="F487" s="142" t="s">
        <v>275</v>
      </c>
      <c r="G487" s="149">
        <f t="shared" si="196"/>
        <v>1</v>
      </c>
      <c r="H487" s="149">
        <v>1</v>
      </c>
      <c r="I487" s="149"/>
      <c r="J487" s="149">
        <f t="shared" si="197"/>
        <v>1</v>
      </c>
      <c r="K487" s="149">
        <v>1</v>
      </c>
      <c r="L487" s="149"/>
      <c r="M487" s="149">
        <f t="shared" si="198"/>
        <v>1</v>
      </c>
      <c r="N487" s="41">
        <v>1</v>
      </c>
      <c r="O487" s="41"/>
    </row>
    <row r="488" spans="1:15" ht="63">
      <c r="A488" s="145" t="s">
        <v>696</v>
      </c>
      <c r="B488" s="142" t="s">
        <v>672</v>
      </c>
      <c r="C488" s="142">
        <v>10</v>
      </c>
      <c r="D488" s="147" t="s">
        <v>113</v>
      </c>
      <c r="E488" s="155" t="s">
        <v>205</v>
      </c>
      <c r="F488" s="142" t="s">
        <v>760</v>
      </c>
      <c r="G488" s="149">
        <f t="shared" si="196"/>
        <v>23</v>
      </c>
      <c r="H488" s="156">
        <v>23</v>
      </c>
      <c r="I488" s="156"/>
      <c r="J488" s="149">
        <f t="shared" si="197"/>
        <v>24</v>
      </c>
      <c r="K488" s="156">
        <v>24</v>
      </c>
      <c r="L488" s="156"/>
      <c r="M488" s="149">
        <f t="shared" si="198"/>
        <v>25</v>
      </c>
      <c r="N488" s="42">
        <v>25</v>
      </c>
      <c r="O488" s="42"/>
    </row>
    <row r="489" spans="1:15" ht="110.25">
      <c r="A489" s="145" t="s">
        <v>697</v>
      </c>
      <c r="B489" s="142" t="s">
        <v>672</v>
      </c>
      <c r="C489" s="142">
        <v>10</v>
      </c>
      <c r="D489" s="147" t="s">
        <v>113</v>
      </c>
      <c r="E489" s="155" t="s">
        <v>206</v>
      </c>
      <c r="F489" s="142" t="s">
        <v>275</v>
      </c>
      <c r="G489" s="149">
        <f t="shared" si="196"/>
        <v>30</v>
      </c>
      <c r="H489" s="149">
        <v>30</v>
      </c>
      <c r="I489" s="149"/>
      <c r="J489" s="149">
        <f t="shared" si="197"/>
        <v>30</v>
      </c>
      <c r="K489" s="149">
        <v>30</v>
      </c>
      <c r="L489" s="149"/>
      <c r="M489" s="149">
        <f t="shared" si="198"/>
        <v>31</v>
      </c>
      <c r="N489" s="41">
        <v>31</v>
      </c>
      <c r="O489" s="41"/>
    </row>
    <row r="490" spans="1:15" ht="31.5">
      <c r="A490" s="145" t="s">
        <v>759</v>
      </c>
      <c r="B490" s="142" t="s">
        <v>672</v>
      </c>
      <c r="C490" s="142">
        <v>10</v>
      </c>
      <c r="D490" s="147" t="s">
        <v>113</v>
      </c>
      <c r="E490" s="155" t="s">
        <v>206</v>
      </c>
      <c r="F490" s="142" t="s">
        <v>760</v>
      </c>
      <c r="G490" s="149">
        <f t="shared" si="196"/>
        <v>1956</v>
      </c>
      <c r="H490" s="156">
        <v>1956</v>
      </c>
      <c r="I490" s="156"/>
      <c r="J490" s="149">
        <f t="shared" si="197"/>
        <v>2032</v>
      </c>
      <c r="K490" s="156">
        <v>2032</v>
      </c>
      <c r="L490" s="156"/>
      <c r="M490" s="149">
        <f t="shared" si="198"/>
        <v>2113</v>
      </c>
      <c r="N490" s="42">
        <v>2113</v>
      </c>
      <c r="O490" s="42"/>
    </row>
    <row r="491" spans="1:15" ht="78.75">
      <c r="A491" s="145" t="s">
        <v>121</v>
      </c>
      <c r="B491" s="142" t="s">
        <v>672</v>
      </c>
      <c r="C491" s="142">
        <v>10</v>
      </c>
      <c r="D491" s="147" t="s">
        <v>113</v>
      </c>
      <c r="E491" s="155" t="s">
        <v>211</v>
      </c>
      <c r="F491" s="142" t="s">
        <v>275</v>
      </c>
      <c r="G491" s="149">
        <f t="shared" si="196"/>
        <v>2</v>
      </c>
      <c r="H491" s="149">
        <v>2</v>
      </c>
      <c r="I491" s="149"/>
      <c r="J491" s="149">
        <f t="shared" si="197"/>
        <v>2</v>
      </c>
      <c r="K491" s="149">
        <v>2</v>
      </c>
      <c r="L491" s="149"/>
      <c r="M491" s="149">
        <f t="shared" si="198"/>
        <v>2</v>
      </c>
      <c r="N491" s="41">
        <v>2</v>
      </c>
      <c r="O491" s="41"/>
    </row>
    <row r="492" spans="1:15" ht="63">
      <c r="A492" s="145" t="s">
        <v>122</v>
      </c>
      <c r="B492" s="142" t="s">
        <v>672</v>
      </c>
      <c r="C492" s="142" t="s">
        <v>762</v>
      </c>
      <c r="D492" s="147" t="s">
        <v>113</v>
      </c>
      <c r="E492" s="155" t="s">
        <v>211</v>
      </c>
      <c r="F492" s="142" t="s">
        <v>760</v>
      </c>
      <c r="G492" s="149">
        <f t="shared" si="196"/>
        <v>90</v>
      </c>
      <c r="H492" s="156">
        <v>90</v>
      </c>
      <c r="I492" s="156"/>
      <c r="J492" s="149">
        <f t="shared" si="197"/>
        <v>81</v>
      </c>
      <c r="K492" s="156">
        <v>81</v>
      </c>
      <c r="L492" s="156"/>
      <c r="M492" s="149">
        <f t="shared" si="198"/>
        <v>84</v>
      </c>
      <c r="N492" s="42">
        <v>84</v>
      </c>
      <c r="O492" s="42"/>
    </row>
    <row r="493" spans="1:15" ht="110.25">
      <c r="A493" s="150" t="s">
        <v>930</v>
      </c>
      <c r="B493" s="142" t="s">
        <v>672</v>
      </c>
      <c r="C493" s="142" t="s">
        <v>762</v>
      </c>
      <c r="D493" s="147" t="s">
        <v>113</v>
      </c>
      <c r="E493" s="153" t="s">
        <v>119</v>
      </c>
      <c r="F493" s="142"/>
      <c r="G493" s="149">
        <f aca="true" t="shared" si="199" ref="G493:O494">G494</f>
        <v>338</v>
      </c>
      <c r="H493" s="149">
        <f t="shared" si="199"/>
        <v>338</v>
      </c>
      <c r="I493" s="149">
        <f t="shared" si="199"/>
        <v>0</v>
      </c>
      <c r="J493" s="149">
        <f t="shared" si="199"/>
        <v>338</v>
      </c>
      <c r="K493" s="149">
        <f t="shared" si="199"/>
        <v>338</v>
      </c>
      <c r="L493" s="149">
        <f t="shared" si="199"/>
        <v>0</v>
      </c>
      <c r="M493" s="149">
        <f t="shared" si="199"/>
        <v>338</v>
      </c>
      <c r="N493" s="41">
        <f t="shared" si="199"/>
        <v>338</v>
      </c>
      <c r="O493" s="41">
        <f t="shared" si="199"/>
        <v>0</v>
      </c>
    </row>
    <row r="494" spans="1:15" ht="63">
      <c r="A494" s="150" t="s">
        <v>618</v>
      </c>
      <c r="B494" s="142" t="s">
        <v>672</v>
      </c>
      <c r="C494" s="142" t="s">
        <v>762</v>
      </c>
      <c r="D494" s="147" t="s">
        <v>113</v>
      </c>
      <c r="E494" s="153" t="s">
        <v>120</v>
      </c>
      <c r="F494" s="142"/>
      <c r="G494" s="149">
        <f t="shared" si="199"/>
        <v>338</v>
      </c>
      <c r="H494" s="149">
        <f t="shared" si="199"/>
        <v>338</v>
      </c>
      <c r="I494" s="149">
        <f t="shared" si="199"/>
        <v>0</v>
      </c>
      <c r="J494" s="149">
        <f t="shared" si="199"/>
        <v>338</v>
      </c>
      <c r="K494" s="149">
        <f t="shared" si="199"/>
        <v>338</v>
      </c>
      <c r="L494" s="149">
        <f t="shared" si="199"/>
        <v>0</v>
      </c>
      <c r="M494" s="149">
        <f t="shared" si="199"/>
        <v>338</v>
      </c>
      <c r="N494" s="41">
        <f t="shared" si="199"/>
        <v>338</v>
      </c>
      <c r="O494" s="41">
        <f t="shared" si="199"/>
        <v>0</v>
      </c>
    </row>
    <row r="495" spans="1:15" ht="141.75">
      <c r="A495" s="157" t="s">
        <v>546</v>
      </c>
      <c r="B495" s="142" t="s">
        <v>672</v>
      </c>
      <c r="C495" s="142" t="s">
        <v>762</v>
      </c>
      <c r="D495" s="147" t="s">
        <v>113</v>
      </c>
      <c r="E495" s="155" t="s">
        <v>560</v>
      </c>
      <c r="F495" s="142" t="s">
        <v>760</v>
      </c>
      <c r="G495" s="149">
        <f>SUM(H495:I495)</f>
        <v>338</v>
      </c>
      <c r="H495" s="156">
        <v>338</v>
      </c>
      <c r="I495" s="156"/>
      <c r="J495" s="149">
        <f>SUM(K495:L495)</f>
        <v>338</v>
      </c>
      <c r="K495" s="156">
        <v>338</v>
      </c>
      <c r="L495" s="156"/>
      <c r="M495" s="149">
        <f>SUM(N495:O495)</f>
        <v>338</v>
      </c>
      <c r="N495" s="42">
        <v>338</v>
      </c>
      <c r="O495" s="42"/>
    </row>
    <row r="496" spans="1:15" ht="94.5">
      <c r="A496" s="150" t="s">
        <v>926</v>
      </c>
      <c r="B496" s="142" t="s">
        <v>672</v>
      </c>
      <c r="C496" s="142">
        <v>10</v>
      </c>
      <c r="D496" s="147" t="s">
        <v>113</v>
      </c>
      <c r="E496" s="153" t="s">
        <v>732</v>
      </c>
      <c r="F496" s="142"/>
      <c r="G496" s="149">
        <f aca="true" t="shared" si="200" ref="G496:O496">G497</f>
        <v>14767</v>
      </c>
      <c r="H496" s="149">
        <f t="shared" si="200"/>
        <v>14754</v>
      </c>
      <c r="I496" s="149">
        <f t="shared" si="200"/>
        <v>13</v>
      </c>
      <c r="J496" s="149">
        <f t="shared" si="200"/>
        <v>15840</v>
      </c>
      <c r="K496" s="149">
        <f t="shared" si="200"/>
        <v>15840</v>
      </c>
      <c r="L496" s="149">
        <f t="shared" si="200"/>
        <v>0</v>
      </c>
      <c r="M496" s="149">
        <f t="shared" si="200"/>
        <v>16534</v>
      </c>
      <c r="N496" s="41">
        <f t="shared" si="200"/>
        <v>16534</v>
      </c>
      <c r="O496" s="41">
        <f t="shared" si="200"/>
        <v>0</v>
      </c>
    </row>
    <row r="497" spans="1:15" ht="47.25">
      <c r="A497" s="150" t="s">
        <v>266</v>
      </c>
      <c r="B497" s="142" t="s">
        <v>672</v>
      </c>
      <c r="C497" s="142">
        <v>10</v>
      </c>
      <c r="D497" s="147" t="s">
        <v>113</v>
      </c>
      <c r="E497" s="153" t="s">
        <v>733</v>
      </c>
      <c r="F497" s="142"/>
      <c r="G497" s="149">
        <f aca="true" t="shared" si="201" ref="G497:O497">SUM(G498:G503)</f>
        <v>14767</v>
      </c>
      <c r="H497" s="149">
        <f t="shared" si="201"/>
        <v>14754</v>
      </c>
      <c r="I497" s="149">
        <f t="shared" si="201"/>
        <v>13</v>
      </c>
      <c r="J497" s="149">
        <f t="shared" si="201"/>
        <v>15840</v>
      </c>
      <c r="K497" s="149">
        <f t="shared" si="201"/>
        <v>15840</v>
      </c>
      <c r="L497" s="149">
        <f t="shared" si="201"/>
        <v>0</v>
      </c>
      <c r="M497" s="149">
        <f t="shared" si="201"/>
        <v>16534</v>
      </c>
      <c r="N497" s="41">
        <f t="shared" si="201"/>
        <v>16534</v>
      </c>
      <c r="O497" s="41">
        <f t="shared" si="201"/>
        <v>0</v>
      </c>
    </row>
    <row r="498" spans="1:15" ht="47.25">
      <c r="A498" s="145" t="s">
        <v>128</v>
      </c>
      <c r="B498" s="142" t="s">
        <v>672</v>
      </c>
      <c r="C498" s="142">
        <v>10</v>
      </c>
      <c r="D498" s="147" t="s">
        <v>113</v>
      </c>
      <c r="E498" s="155" t="s">
        <v>129</v>
      </c>
      <c r="F498" s="142" t="s">
        <v>760</v>
      </c>
      <c r="G498" s="149">
        <f aca="true" t="shared" si="202" ref="G498:G503">SUM(H498:I498)</f>
        <v>13</v>
      </c>
      <c r="H498" s="149"/>
      <c r="I498" s="149">
        <v>13</v>
      </c>
      <c r="J498" s="149">
        <f aca="true" t="shared" si="203" ref="J498:J503">SUM(K498:L498)</f>
        <v>0</v>
      </c>
      <c r="K498" s="149"/>
      <c r="L498" s="149"/>
      <c r="M498" s="149">
        <f aca="true" t="shared" si="204" ref="M498:M503">SUM(N498:O498)</f>
        <v>0</v>
      </c>
      <c r="N498" s="41"/>
      <c r="O498" s="41"/>
    </row>
    <row r="499" spans="1:15" ht="141.75">
      <c r="A499" s="150" t="s">
        <v>478</v>
      </c>
      <c r="B499" s="142" t="s">
        <v>672</v>
      </c>
      <c r="C499" s="142">
        <v>10</v>
      </c>
      <c r="D499" s="147" t="s">
        <v>113</v>
      </c>
      <c r="E499" s="155" t="s">
        <v>816</v>
      </c>
      <c r="F499" s="142" t="s">
        <v>760</v>
      </c>
      <c r="G499" s="149">
        <f t="shared" si="202"/>
        <v>6987</v>
      </c>
      <c r="H499" s="156">
        <v>6987</v>
      </c>
      <c r="I499" s="156"/>
      <c r="J499" s="149">
        <f>SUM(K499:L499)</f>
        <v>7203</v>
      </c>
      <c r="K499" s="156">
        <v>7203</v>
      </c>
      <c r="L499" s="156"/>
      <c r="M499" s="149">
        <f t="shared" si="204"/>
        <v>7540</v>
      </c>
      <c r="N499" s="42">
        <v>7540</v>
      </c>
      <c r="O499" s="42"/>
    </row>
    <row r="500" spans="1:15" ht="78.75">
      <c r="A500" s="145" t="s">
        <v>126</v>
      </c>
      <c r="B500" s="142" t="s">
        <v>672</v>
      </c>
      <c r="C500" s="142" t="s">
        <v>762</v>
      </c>
      <c r="D500" s="147" t="s">
        <v>113</v>
      </c>
      <c r="E500" s="155" t="s">
        <v>675</v>
      </c>
      <c r="F500" s="142" t="s">
        <v>275</v>
      </c>
      <c r="G500" s="149">
        <f t="shared" si="202"/>
        <v>62</v>
      </c>
      <c r="H500" s="149">
        <v>62</v>
      </c>
      <c r="I500" s="149"/>
      <c r="J500" s="149">
        <f t="shared" si="203"/>
        <v>68</v>
      </c>
      <c r="K500" s="149">
        <v>68</v>
      </c>
      <c r="L500" s="149"/>
      <c r="M500" s="149">
        <f t="shared" si="204"/>
        <v>70</v>
      </c>
      <c r="N500" s="41">
        <v>70</v>
      </c>
      <c r="O500" s="41"/>
    </row>
    <row r="501" spans="1:15" ht="63">
      <c r="A501" s="145" t="s">
        <v>512</v>
      </c>
      <c r="B501" s="142" t="s">
        <v>672</v>
      </c>
      <c r="C501" s="142" t="s">
        <v>762</v>
      </c>
      <c r="D501" s="147" t="s">
        <v>113</v>
      </c>
      <c r="E501" s="155" t="s">
        <v>675</v>
      </c>
      <c r="F501" s="142" t="s">
        <v>760</v>
      </c>
      <c r="G501" s="149">
        <f t="shared" si="202"/>
        <v>7645</v>
      </c>
      <c r="H501" s="149">
        <v>7645</v>
      </c>
      <c r="I501" s="156"/>
      <c r="J501" s="149">
        <f t="shared" si="203"/>
        <v>8502</v>
      </c>
      <c r="K501" s="149">
        <v>8502</v>
      </c>
      <c r="L501" s="156"/>
      <c r="M501" s="149">
        <f t="shared" si="204"/>
        <v>8848</v>
      </c>
      <c r="N501" s="41">
        <v>8848</v>
      </c>
      <c r="O501" s="42"/>
    </row>
    <row r="502" spans="1:15" ht="78.75">
      <c r="A502" s="145" t="s">
        <v>513</v>
      </c>
      <c r="B502" s="142" t="s">
        <v>672</v>
      </c>
      <c r="C502" s="142">
        <v>10</v>
      </c>
      <c r="D502" s="147" t="s">
        <v>113</v>
      </c>
      <c r="E502" s="155" t="s">
        <v>659</v>
      </c>
      <c r="F502" s="142" t="s">
        <v>275</v>
      </c>
      <c r="G502" s="149">
        <f t="shared" si="202"/>
        <v>1</v>
      </c>
      <c r="H502" s="149">
        <v>1</v>
      </c>
      <c r="I502" s="149"/>
      <c r="J502" s="149">
        <f t="shared" si="203"/>
        <v>1</v>
      </c>
      <c r="K502" s="149">
        <v>1</v>
      </c>
      <c r="L502" s="149"/>
      <c r="M502" s="149">
        <f t="shared" si="204"/>
        <v>1</v>
      </c>
      <c r="N502" s="41">
        <v>1</v>
      </c>
      <c r="O502" s="41"/>
    </row>
    <row r="503" spans="1:15" ht="63">
      <c r="A503" s="145" t="s">
        <v>514</v>
      </c>
      <c r="B503" s="142" t="s">
        <v>672</v>
      </c>
      <c r="C503" s="142">
        <v>10</v>
      </c>
      <c r="D503" s="147" t="s">
        <v>113</v>
      </c>
      <c r="E503" s="155" t="s">
        <v>659</v>
      </c>
      <c r="F503" s="142">
        <v>300</v>
      </c>
      <c r="G503" s="149">
        <f t="shared" si="202"/>
        <v>59</v>
      </c>
      <c r="H503" s="156">
        <v>59</v>
      </c>
      <c r="I503" s="156"/>
      <c r="J503" s="149">
        <f t="shared" si="203"/>
        <v>66</v>
      </c>
      <c r="K503" s="156">
        <v>66</v>
      </c>
      <c r="L503" s="156"/>
      <c r="M503" s="149">
        <f t="shared" si="204"/>
        <v>75</v>
      </c>
      <c r="N503" s="42">
        <v>75</v>
      </c>
      <c r="O503" s="42"/>
    </row>
    <row r="504" spans="1:15" ht="15.75">
      <c r="A504" s="133" t="s">
        <v>761</v>
      </c>
      <c r="B504" s="189">
        <v>873</v>
      </c>
      <c r="C504" s="144">
        <v>10</v>
      </c>
      <c r="D504" s="141" t="s">
        <v>306</v>
      </c>
      <c r="E504" s="142"/>
      <c r="F504" s="142"/>
      <c r="G504" s="143">
        <f aca="true" t="shared" si="205" ref="G504:O505">G505</f>
        <v>17533.9</v>
      </c>
      <c r="H504" s="143">
        <f t="shared" si="205"/>
        <v>17533.9</v>
      </c>
      <c r="I504" s="143">
        <f t="shared" si="205"/>
        <v>0</v>
      </c>
      <c r="J504" s="143">
        <f t="shared" si="205"/>
        <v>10074.3</v>
      </c>
      <c r="K504" s="143">
        <f t="shared" si="205"/>
        <v>10074.3</v>
      </c>
      <c r="L504" s="143">
        <f t="shared" si="205"/>
        <v>0</v>
      </c>
      <c r="M504" s="143">
        <f t="shared" si="205"/>
        <v>11054.7</v>
      </c>
      <c r="N504" s="40">
        <f t="shared" si="205"/>
        <v>11054.7</v>
      </c>
      <c r="O504" s="40">
        <f t="shared" si="205"/>
        <v>0</v>
      </c>
    </row>
    <row r="505" spans="1:15" ht="63">
      <c r="A505" s="150" t="s">
        <v>894</v>
      </c>
      <c r="B505" s="142" t="s">
        <v>672</v>
      </c>
      <c r="C505" s="142" t="s">
        <v>762</v>
      </c>
      <c r="D505" s="147" t="s">
        <v>306</v>
      </c>
      <c r="E505" s="153" t="s">
        <v>529</v>
      </c>
      <c r="F505" s="142"/>
      <c r="G505" s="149">
        <f t="shared" si="205"/>
        <v>17533.9</v>
      </c>
      <c r="H505" s="149">
        <f t="shared" si="205"/>
        <v>17533.9</v>
      </c>
      <c r="I505" s="149">
        <f t="shared" si="205"/>
        <v>0</v>
      </c>
      <c r="J505" s="149">
        <f t="shared" si="205"/>
        <v>10074.3</v>
      </c>
      <c r="K505" s="149">
        <f t="shared" si="205"/>
        <v>10074.3</v>
      </c>
      <c r="L505" s="149">
        <f t="shared" si="205"/>
        <v>0</v>
      </c>
      <c r="M505" s="149">
        <f t="shared" si="205"/>
        <v>11054.7</v>
      </c>
      <c r="N505" s="41">
        <f t="shared" si="205"/>
        <v>11054.7</v>
      </c>
      <c r="O505" s="41">
        <f t="shared" si="205"/>
        <v>0</v>
      </c>
    </row>
    <row r="506" spans="1:15" ht="94.5">
      <c r="A506" s="150" t="s">
        <v>926</v>
      </c>
      <c r="B506" s="142" t="s">
        <v>672</v>
      </c>
      <c r="C506" s="142" t="s">
        <v>762</v>
      </c>
      <c r="D506" s="147" t="s">
        <v>306</v>
      </c>
      <c r="E506" s="153" t="s">
        <v>732</v>
      </c>
      <c r="F506" s="142"/>
      <c r="G506" s="149">
        <f>SUM(G507,G510,G512)</f>
        <v>17533.9</v>
      </c>
      <c r="H506" s="149">
        <f aca="true" t="shared" si="206" ref="H506:O506">SUM(H507,H510,H512)</f>
        <v>17533.9</v>
      </c>
      <c r="I506" s="149">
        <f t="shared" si="206"/>
        <v>0</v>
      </c>
      <c r="J506" s="149">
        <f t="shared" si="206"/>
        <v>10074.3</v>
      </c>
      <c r="K506" s="149">
        <f t="shared" si="206"/>
        <v>10074.3</v>
      </c>
      <c r="L506" s="149">
        <f t="shared" si="206"/>
        <v>0</v>
      </c>
      <c r="M506" s="149">
        <f t="shared" si="206"/>
        <v>11054.7</v>
      </c>
      <c r="N506" s="41">
        <f t="shared" si="206"/>
        <v>11054.7</v>
      </c>
      <c r="O506" s="41">
        <f t="shared" si="206"/>
        <v>0</v>
      </c>
    </row>
    <row r="507" spans="1:15" ht="31.5">
      <c r="A507" s="150" t="s">
        <v>1010</v>
      </c>
      <c r="B507" s="142" t="s">
        <v>672</v>
      </c>
      <c r="C507" s="142" t="s">
        <v>762</v>
      </c>
      <c r="D507" s="147" t="s">
        <v>306</v>
      </c>
      <c r="E507" s="153" t="s">
        <v>1009</v>
      </c>
      <c r="F507" s="142"/>
      <c r="G507" s="149">
        <f>SUM(H507:I507)</f>
        <v>11923</v>
      </c>
      <c r="H507" s="149">
        <f>SUM(H508:H509)</f>
        <v>11923</v>
      </c>
      <c r="I507" s="149">
        <f>SUM(I508:I509)</f>
        <v>0</v>
      </c>
      <c r="J507" s="149">
        <f>SUM(K507:L507)</f>
        <v>2749</v>
      </c>
      <c r="K507" s="149">
        <f>SUM(K508:K509)</f>
        <v>2749</v>
      </c>
      <c r="L507" s="149">
        <f>SUM(L508:L509)</f>
        <v>0</v>
      </c>
      <c r="M507" s="149">
        <f>SUM(N507:O507)</f>
        <v>2859</v>
      </c>
      <c r="N507" s="41">
        <f>SUM(N508:N509)</f>
        <v>2859</v>
      </c>
      <c r="O507" s="41">
        <f>SUM(O508:O509)</f>
        <v>0</v>
      </c>
    </row>
    <row r="508" spans="1:15" ht="126">
      <c r="A508" s="145" t="s">
        <v>610</v>
      </c>
      <c r="B508" s="142" t="s">
        <v>672</v>
      </c>
      <c r="C508" s="142" t="s">
        <v>762</v>
      </c>
      <c r="D508" s="147" t="s">
        <v>306</v>
      </c>
      <c r="E508" s="155" t="s">
        <v>480</v>
      </c>
      <c r="F508" s="142" t="s">
        <v>275</v>
      </c>
      <c r="G508" s="149">
        <f>SUM(H508:I508)</f>
        <v>176</v>
      </c>
      <c r="H508" s="149">
        <v>176</v>
      </c>
      <c r="I508" s="149"/>
      <c r="J508" s="149">
        <f>SUM(K508:L508)</f>
        <v>183</v>
      </c>
      <c r="K508" s="149">
        <v>183</v>
      </c>
      <c r="L508" s="149"/>
      <c r="M508" s="149">
        <f>SUM(N508:O508)</f>
        <v>191</v>
      </c>
      <c r="N508" s="41">
        <v>191</v>
      </c>
      <c r="O508" s="41"/>
    </row>
    <row r="509" spans="1:15" ht="110.25">
      <c r="A509" s="145" t="s">
        <v>515</v>
      </c>
      <c r="B509" s="142" t="s">
        <v>672</v>
      </c>
      <c r="C509" s="142" t="s">
        <v>762</v>
      </c>
      <c r="D509" s="147" t="s">
        <v>306</v>
      </c>
      <c r="E509" s="155" t="s">
        <v>480</v>
      </c>
      <c r="F509" s="142" t="s">
        <v>760</v>
      </c>
      <c r="G509" s="149">
        <f>SUM(H509:I509)</f>
        <v>11747</v>
      </c>
      <c r="H509" s="156">
        <v>11747</v>
      </c>
      <c r="I509" s="156"/>
      <c r="J509" s="149">
        <f>SUM(K509:L509)</f>
        <v>2566</v>
      </c>
      <c r="K509" s="156">
        <v>2566</v>
      </c>
      <c r="L509" s="156"/>
      <c r="M509" s="149">
        <f>SUM(N509:O509)</f>
        <v>2668</v>
      </c>
      <c r="N509" s="42">
        <v>2668</v>
      </c>
      <c r="O509" s="42"/>
    </row>
    <row r="510" spans="1:15" ht="47.25">
      <c r="A510" s="150" t="s">
        <v>266</v>
      </c>
      <c r="B510" s="142" t="s">
        <v>672</v>
      </c>
      <c r="C510" s="142" t="s">
        <v>762</v>
      </c>
      <c r="D510" s="147" t="s">
        <v>306</v>
      </c>
      <c r="E510" s="153" t="s">
        <v>733</v>
      </c>
      <c r="F510" s="142"/>
      <c r="G510" s="149">
        <f aca="true" t="shared" si="207" ref="G510:O510">SUM(G511:G511)</f>
        <v>91</v>
      </c>
      <c r="H510" s="149">
        <f t="shared" si="207"/>
        <v>91</v>
      </c>
      <c r="I510" s="149">
        <f t="shared" si="207"/>
        <v>0</v>
      </c>
      <c r="J510" s="149">
        <f t="shared" si="207"/>
        <v>0</v>
      </c>
      <c r="K510" s="149">
        <f t="shared" si="207"/>
        <v>0</v>
      </c>
      <c r="L510" s="149">
        <f t="shared" si="207"/>
        <v>0</v>
      </c>
      <c r="M510" s="149">
        <f t="shared" si="207"/>
        <v>0</v>
      </c>
      <c r="N510" s="41">
        <f t="shared" si="207"/>
        <v>0</v>
      </c>
      <c r="O510" s="41">
        <f t="shared" si="207"/>
        <v>0</v>
      </c>
    </row>
    <row r="511" spans="1:15" ht="110.25">
      <c r="A511" s="150" t="s">
        <v>328</v>
      </c>
      <c r="B511" s="142" t="s">
        <v>672</v>
      </c>
      <c r="C511" s="142" t="s">
        <v>762</v>
      </c>
      <c r="D511" s="147" t="s">
        <v>306</v>
      </c>
      <c r="E511" s="182" t="s">
        <v>327</v>
      </c>
      <c r="F511" s="142" t="s">
        <v>760</v>
      </c>
      <c r="G511" s="149">
        <f>SUM(H511:I511)</f>
        <v>91</v>
      </c>
      <c r="H511" s="149">
        <v>91</v>
      </c>
      <c r="I511" s="149"/>
      <c r="J511" s="149">
        <f>SUM(K511:L511)</f>
        <v>0</v>
      </c>
      <c r="K511" s="149">
        <v>0</v>
      </c>
      <c r="L511" s="149"/>
      <c r="M511" s="149">
        <f>SUM(N511:O511)</f>
        <v>0</v>
      </c>
      <c r="N511" s="41">
        <v>0</v>
      </c>
      <c r="O511" s="41"/>
    </row>
    <row r="512" spans="1:15" ht="78.75">
      <c r="A512" s="150" t="s">
        <v>493</v>
      </c>
      <c r="B512" s="142" t="s">
        <v>672</v>
      </c>
      <c r="C512" s="142" t="s">
        <v>762</v>
      </c>
      <c r="D512" s="147" t="s">
        <v>306</v>
      </c>
      <c r="E512" s="153" t="s">
        <v>492</v>
      </c>
      <c r="F512" s="142"/>
      <c r="G512" s="149">
        <f aca="true" t="shared" si="208" ref="G512:O512">SUM(G513:G521)</f>
        <v>5519.9</v>
      </c>
      <c r="H512" s="149">
        <f t="shared" si="208"/>
        <v>5519.9</v>
      </c>
      <c r="I512" s="149">
        <f t="shared" si="208"/>
        <v>0</v>
      </c>
      <c r="J512" s="149">
        <f t="shared" si="208"/>
        <v>7325.3</v>
      </c>
      <c r="K512" s="149">
        <f t="shared" si="208"/>
        <v>7325.3</v>
      </c>
      <c r="L512" s="149">
        <f t="shared" si="208"/>
        <v>0</v>
      </c>
      <c r="M512" s="149">
        <f t="shared" si="208"/>
        <v>8195.7</v>
      </c>
      <c r="N512" s="41">
        <f t="shared" si="208"/>
        <v>8195.7</v>
      </c>
      <c r="O512" s="41">
        <f t="shared" si="208"/>
        <v>0</v>
      </c>
    </row>
    <row r="513" spans="1:15" ht="110.25">
      <c r="A513" s="145" t="s">
        <v>516</v>
      </c>
      <c r="B513" s="142" t="s">
        <v>672</v>
      </c>
      <c r="C513" s="142" t="s">
        <v>762</v>
      </c>
      <c r="D513" s="147" t="s">
        <v>306</v>
      </c>
      <c r="E513" s="155" t="s">
        <v>676</v>
      </c>
      <c r="F513" s="142" t="s">
        <v>760</v>
      </c>
      <c r="G513" s="149">
        <f aca="true" t="shared" si="209" ref="G513:G521">SUM(H513:I513)</f>
        <v>67.9</v>
      </c>
      <c r="H513" s="156">
        <v>67.9</v>
      </c>
      <c r="I513" s="156"/>
      <c r="J513" s="149">
        <f aca="true" t="shared" si="210" ref="J513:J521">SUM(K513:L513)</f>
        <v>36.3</v>
      </c>
      <c r="K513" s="156">
        <v>36.3</v>
      </c>
      <c r="L513" s="156"/>
      <c r="M513" s="149">
        <f aca="true" t="shared" si="211" ref="M513:M521">SUM(N513:O513)</f>
        <v>37.7</v>
      </c>
      <c r="N513" s="42">
        <v>37.7</v>
      </c>
      <c r="O513" s="42"/>
    </row>
    <row r="514" spans="1:15" ht="141.75">
      <c r="A514" s="145" t="s">
        <v>517</v>
      </c>
      <c r="B514" s="142" t="s">
        <v>672</v>
      </c>
      <c r="C514" s="142" t="s">
        <v>762</v>
      </c>
      <c r="D514" s="147" t="s">
        <v>306</v>
      </c>
      <c r="E514" s="155" t="s">
        <v>677</v>
      </c>
      <c r="F514" s="142" t="s">
        <v>760</v>
      </c>
      <c r="G514" s="149">
        <f t="shared" si="209"/>
        <v>30</v>
      </c>
      <c r="H514" s="156">
        <v>30</v>
      </c>
      <c r="I514" s="156"/>
      <c r="J514" s="149">
        <f t="shared" si="210"/>
        <v>36</v>
      </c>
      <c r="K514" s="156">
        <v>36</v>
      </c>
      <c r="L514" s="156"/>
      <c r="M514" s="149">
        <f t="shared" si="211"/>
        <v>42</v>
      </c>
      <c r="N514" s="42">
        <v>42</v>
      </c>
      <c r="O514" s="42"/>
    </row>
    <row r="515" spans="1:15" ht="94.5">
      <c r="A515" s="145" t="s">
        <v>296</v>
      </c>
      <c r="B515" s="142" t="s">
        <v>672</v>
      </c>
      <c r="C515" s="142" t="s">
        <v>212</v>
      </c>
      <c r="D515" s="147" t="s">
        <v>306</v>
      </c>
      <c r="E515" s="155" t="s">
        <v>678</v>
      </c>
      <c r="F515" s="142" t="s">
        <v>275</v>
      </c>
      <c r="G515" s="149">
        <f t="shared" si="209"/>
        <v>12</v>
      </c>
      <c r="H515" s="156">
        <v>12</v>
      </c>
      <c r="I515" s="156"/>
      <c r="J515" s="149">
        <f t="shared" si="210"/>
        <v>18</v>
      </c>
      <c r="K515" s="156">
        <v>18</v>
      </c>
      <c r="L515" s="156"/>
      <c r="M515" s="149">
        <f t="shared" si="211"/>
        <v>19</v>
      </c>
      <c r="N515" s="42">
        <v>19</v>
      </c>
      <c r="O515" s="42"/>
    </row>
    <row r="516" spans="1:15" ht="78.75">
      <c r="A516" s="145" t="s">
        <v>518</v>
      </c>
      <c r="B516" s="142" t="s">
        <v>672</v>
      </c>
      <c r="C516" s="142" t="s">
        <v>212</v>
      </c>
      <c r="D516" s="147" t="s">
        <v>306</v>
      </c>
      <c r="E516" s="155" t="s">
        <v>678</v>
      </c>
      <c r="F516" s="142" t="s">
        <v>760</v>
      </c>
      <c r="G516" s="149">
        <f t="shared" si="209"/>
        <v>1475</v>
      </c>
      <c r="H516" s="156">
        <v>1475</v>
      </c>
      <c r="I516" s="156"/>
      <c r="J516" s="149">
        <f t="shared" si="210"/>
        <v>2120</v>
      </c>
      <c r="K516" s="156">
        <v>2120</v>
      </c>
      <c r="L516" s="156"/>
      <c r="M516" s="149">
        <f t="shared" si="211"/>
        <v>2204</v>
      </c>
      <c r="N516" s="42">
        <v>2204</v>
      </c>
      <c r="O516" s="42"/>
    </row>
    <row r="517" spans="1:15" ht="110.25">
      <c r="A517" s="145" t="s">
        <v>297</v>
      </c>
      <c r="B517" s="142" t="s">
        <v>672</v>
      </c>
      <c r="C517" s="142" t="s">
        <v>762</v>
      </c>
      <c r="D517" s="147" t="s">
        <v>306</v>
      </c>
      <c r="E517" s="142" t="s">
        <v>679</v>
      </c>
      <c r="F517" s="142" t="s">
        <v>275</v>
      </c>
      <c r="G517" s="149">
        <f t="shared" si="209"/>
        <v>17</v>
      </c>
      <c r="H517" s="156">
        <v>17</v>
      </c>
      <c r="I517" s="156"/>
      <c r="J517" s="149">
        <f t="shared" si="210"/>
        <v>18</v>
      </c>
      <c r="K517" s="156">
        <v>18</v>
      </c>
      <c r="L517" s="156"/>
      <c r="M517" s="149">
        <f t="shared" si="211"/>
        <v>20</v>
      </c>
      <c r="N517" s="42">
        <v>20</v>
      </c>
      <c r="O517" s="42"/>
    </row>
    <row r="518" spans="1:15" ht="94.5">
      <c r="A518" s="145" t="s">
        <v>491</v>
      </c>
      <c r="B518" s="142" t="s">
        <v>672</v>
      </c>
      <c r="C518" s="142" t="s">
        <v>762</v>
      </c>
      <c r="D518" s="147" t="s">
        <v>306</v>
      </c>
      <c r="E518" s="142" t="s">
        <v>679</v>
      </c>
      <c r="F518" s="142" t="s">
        <v>760</v>
      </c>
      <c r="G518" s="149">
        <f t="shared" si="209"/>
        <v>2131</v>
      </c>
      <c r="H518" s="156">
        <v>2131</v>
      </c>
      <c r="I518" s="156"/>
      <c r="J518" s="149">
        <f t="shared" si="210"/>
        <v>2244</v>
      </c>
      <c r="K518" s="156">
        <v>2244</v>
      </c>
      <c r="L518" s="156"/>
      <c r="M518" s="149">
        <f t="shared" si="211"/>
        <v>2448</v>
      </c>
      <c r="N518" s="42">
        <v>2448</v>
      </c>
      <c r="O518" s="42"/>
    </row>
    <row r="519" spans="1:15" ht="63">
      <c r="A519" s="145" t="s">
        <v>866</v>
      </c>
      <c r="B519" s="142" t="s">
        <v>672</v>
      </c>
      <c r="C519" s="142" t="s">
        <v>762</v>
      </c>
      <c r="D519" s="147" t="s">
        <v>306</v>
      </c>
      <c r="E519" s="142" t="s">
        <v>867</v>
      </c>
      <c r="F519" s="142" t="s">
        <v>760</v>
      </c>
      <c r="G519" s="149">
        <f t="shared" si="209"/>
        <v>1281</v>
      </c>
      <c r="H519" s="156">
        <v>1281</v>
      </c>
      <c r="I519" s="156"/>
      <c r="J519" s="149">
        <f t="shared" si="210"/>
        <v>1166</v>
      </c>
      <c r="K519" s="156">
        <v>1166</v>
      </c>
      <c r="L519" s="156"/>
      <c r="M519" s="149">
        <f t="shared" si="211"/>
        <v>1457</v>
      </c>
      <c r="N519" s="42">
        <v>1457</v>
      </c>
      <c r="O519" s="42"/>
    </row>
    <row r="520" spans="1:15" ht="126">
      <c r="A520" s="145" t="s">
        <v>543</v>
      </c>
      <c r="B520" s="142" t="s">
        <v>672</v>
      </c>
      <c r="C520" s="142" t="s">
        <v>762</v>
      </c>
      <c r="D520" s="147" t="s">
        <v>306</v>
      </c>
      <c r="E520" s="142" t="s">
        <v>680</v>
      </c>
      <c r="F520" s="142" t="s">
        <v>275</v>
      </c>
      <c r="G520" s="149">
        <f t="shared" si="209"/>
        <v>5</v>
      </c>
      <c r="H520" s="156">
        <v>5</v>
      </c>
      <c r="I520" s="156"/>
      <c r="J520" s="149">
        <f t="shared" si="210"/>
        <v>14</v>
      </c>
      <c r="K520" s="156">
        <v>14</v>
      </c>
      <c r="L520" s="156"/>
      <c r="M520" s="149">
        <f>SUM(N520:O520)</f>
        <v>16</v>
      </c>
      <c r="N520" s="42">
        <v>16</v>
      </c>
      <c r="O520" s="42"/>
    </row>
    <row r="521" spans="1:15" ht="126">
      <c r="A521" s="145" t="s">
        <v>394</v>
      </c>
      <c r="B521" s="142" t="s">
        <v>672</v>
      </c>
      <c r="C521" s="142" t="s">
        <v>762</v>
      </c>
      <c r="D521" s="147" t="s">
        <v>306</v>
      </c>
      <c r="E521" s="142" t="s">
        <v>680</v>
      </c>
      <c r="F521" s="142" t="s">
        <v>760</v>
      </c>
      <c r="G521" s="149">
        <f t="shared" si="209"/>
        <v>501</v>
      </c>
      <c r="H521" s="156">
        <v>501</v>
      </c>
      <c r="I521" s="156"/>
      <c r="J521" s="149">
        <f t="shared" si="210"/>
        <v>1673</v>
      </c>
      <c r="K521" s="156">
        <v>1673</v>
      </c>
      <c r="L521" s="156"/>
      <c r="M521" s="149">
        <f t="shared" si="211"/>
        <v>1952</v>
      </c>
      <c r="N521" s="42">
        <v>1952</v>
      </c>
      <c r="O521" s="42"/>
    </row>
    <row r="522" spans="1:15" ht="31.5">
      <c r="A522" s="133" t="s">
        <v>213</v>
      </c>
      <c r="B522" s="189">
        <v>873</v>
      </c>
      <c r="C522" s="144">
        <v>10</v>
      </c>
      <c r="D522" s="141" t="s">
        <v>116</v>
      </c>
      <c r="E522" s="142"/>
      <c r="F522" s="142"/>
      <c r="G522" s="143">
        <f aca="true" t="shared" si="212" ref="G522:O522">G523</f>
        <v>9761.9</v>
      </c>
      <c r="H522" s="143">
        <f t="shared" si="212"/>
        <v>8175.9</v>
      </c>
      <c r="I522" s="143">
        <f t="shared" si="212"/>
        <v>1586</v>
      </c>
      <c r="J522" s="143">
        <f t="shared" si="212"/>
        <v>9955.9</v>
      </c>
      <c r="K522" s="143">
        <f t="shared" si="212"/>
        <v>8507.9</v>
      </c>
      <c r="L522" s="143">
        <f t="shared" si="212"/>
        <v>1448</v>
      </c>
      <c r="M522" s="143">
        <f t="shared" si="212"/>
        <v>10321.9</v>
      </c>
      <c r="N522" s="40">
        <f t="shared" si="212"/>
        <v>8827.9</v>
      </c>
      <c r="O522" s="40">
        <f t="shared" si="212"/>
        <v>1494</v>
      </c>
    </row>
    <row r="523" spans="1:15" ht="63">
      <c r="A523" s="150" t="s">
        <v>894</v>
      </c>
      <c r="B523" s="142" t="s">
        <v>672</v>
      </c>
      <c r="C523" s="142">
        <v>10</v>
      </c>
      <c r="D523" s="147" t="s">
        <v>116</v>
      </c>
      <c r="E523" s="148" t="s">
        <v>529</v>
      </c>
      <c r="F523" s="142"/>
      <c r="G523" s="149">
        <f>SUM(G524,G527)</f>
        <v>9761.9</v>
      </c>
      <c r="H523" s="149">
        <f aca="true" t="shared" si="213" ref="H523:O523">SUM(H524,H527)</f>
        <v>8175.9</v>
      </c>
      <c r="I523" s="149">
        <f t="shared" si="213"/>
        <v>1586</v>
      </c>
      <c r="J523" s="149">
        <f t="shared" si="213"/>
        <v>9955.9</v>
      </c>
      <c r="K523" s="149">
        <f t="shared" si="213"/>
        <v>8507.9</v>
      </c>
      <c r="L523" s="149">
        <f>SUM(L524,L527)</f>
        <v>1448</v>
      </c>
      <c r="M523" s="149">
        <f t="shared" si="213"/>
        <v>10321.9</v>
      </c>
      <c r="N523" s="41">
        <f t="shared" si="213"/>
        <v>8827.9</v>
      </c>
      <c r="O523" s="41">
        <f t="shared" si="213"/>
        <v>1494</v>
      </c>
    </row>
    <row r="524" spans="1:15" ht="141.75">
      <c r="A524" s="150" t="s">
        <v>931</v>
      </c>
      <c r="B524" s="142" t="s">
        <v>672</v>
      </c>
      <c r="C524" s="142">
        <v>10</v>
      </c>
      <c r="D524" s="147" t="s">
        <v>116</v>
      </c>
      <c r="E524" s="148" t="s">
        <v>368</v>
      </c>
      <c r="F524" s="142"/>
      <c r="G524" s="149">
        <f aca="true" t="shared" si="214" ref="G524:O525">G525</f>
        <v>1089</v>
      </c>
      <c r="H524" s="149">
        <f t="shared" si="214"/>
        <v>0</v>
      </c>
      <c r="I524" s="149">
        <f t="shared" si="214"/>
        <v>1089</v>
      </c>
      <c r="J524" s="149">
        <f t="shared" si="214"/>
        <v>930</v>
      </c>
      <c r="K524" s="149">
        <f t="shared" si="214"/>
        <v>0</v>
      </c>
      <c r="L524" s="149">
        <f t="shared" si="214"/>
        <v>930</v>
      </c>
      <c r="M524" s="149">
        <f t="shared" si="214"/>
        <v>956</v>
      </c>
      <c r="N524" s="41">
        <f t="shared" si="214"/>
        <v>0</v>
      </c>
      <c r="O524" s="41">
        <f t="shared" si="214"/>
        <v>956</v>
      </c>
    </row>
    <row r="525" spans="1:15" ht="63">
      <c r="A525" s="150" t="s">
        <v>370</v>
      </c>
      <c r="B525" s="142" t="s">
        <v>672</v>
      </c>
      <c r="C525" s="142">
        <v>10</v>
      </c>
      <c r="D525" s="147" t="s">
        <v>116</v>
      </c>
      <c r="E525" s="148" t="s">
        <v>369</v>
      </c>
      <c r="F525" s="142"/>
      <c r="G525" s="149">
        <f t="shared" si="214"/>
        <v>1089</v>
      </c>
      <c r="H525" s="149">
        <f t="shared" si="214"/>
        <v>0</v>
      </c>
      <c r="I525" s="149">
        <f t="shared" si="214"/>
        <v>1089</v>
      </c>
      <c r="J525" s="149">
        <f t="shared" si="214"/>
        <v>930</v>
      </c>
      <c r="K525" s="149">
        <f t="shared" si="214"/>
        <v>0</v>
      </c>
      <c r="L525" s="149">
        <f t="shared" si="214"/>
        <v>930</v>
      </c>
      <c r="M525" s="149">
        <f t="shared" si="214"/>
        <v>956</v>
      </c>
      <c r="N525" s="41">
        <f t="shared" si="214"/>
        <v>0</v>
      </c>
      <c r="O525" s="41">
        <f t="shared" si="214"/>
        <v>956</v>
      </c>
    </row>
    <row r="526" spans="1:15" ht="94.5">
      <c r="A526" s="145" t="s">
        <v>487</v>
      </c>
      <c r="B526" s="142" t="s">
        <v>672</v>
      </c>
      <c r="C526" s="142" t="s">
        <v>762</v>
      </c>
      <c r="D526" s="147" t="s">
        <v>116</v>
      </c>
      <c r="E526" s="142" t="s">
        <v>682</v>
      </c>
      <c r="F526" s="142">
        <v>600</v>
      </c>
      <c r="G526" s="149">
        <f>SUM(H526:I526)</f>
        <v>1089</v>
      </c>
      <c r="H526" s="156"/>
      <c r="I526" s="156">
        <v>1089</v>
      </c>
      <c r="J526" s="149">
        <f>SUM(K526:L526)</f>
        <v>930</v>
      </c>
      <c r="K526" s="156"/>
      <c r="L526" s="156">
        <v>930</v>
      </c>
      <c r="M526" s="149">
        <f>SUM(N526:O526)</f>
        <v>956</v>
      </c>
      <c r="N526" s="42"/>
      <c r="O526" s="42">
        <v>956</v>
      </c>
    </row>
    <row r="527" spans="1:15" ht="110.25">
      <c r="A527" s="150" t="s">
        <v>932</v>
      </c>
      <c r="B527" s="142" t="s">
        <v>672</v>
      </c>
      <c r="C527" s="142">
        <v>10</v>
      </c>
      <c r="D527" s="147" t="s">
        <v>116</v>
      </c>
      <c r="E527" s="148" t="s">
        <v>293</v>
      </c>
      <c r="F527" s="142"/>
      <c r="G527" s="149">
        <f aca="true" t="shared" si="215" ref="G527:O527">SUM(G528,G531,G535,G538,G541)</f>
        <v>8672.9</v>
      </c>
      <c r="H527" s="149">
        <f t="shared" si="215"/>
        <v>8175.9</v>
      </c>
      <c r="I527" s="149">
        <f t="shared" si="215"/>
        <v>497</v>
      </c>
      <c r="J527" s="149">
        <f t="shared" si="215"/>
        <v>9025.9</v>
      </c>
      <c r="K527" s="149">
        <f t="shared" si="215"/>
        <v>8507.9</v>
      </c>
      <c r="L527" s="149">
        <f t="shared" si="215"/>
        <v>518</v>
      </c>
      <c r="M527" s="149">
        <f t="shared" si="215"/>
        <v>9365.9</v>
      </c>
      <c r="N527" s="41">
        <f t="shared" si="215"/>
        <v>8827.9</v>
      </c>
      <c r="O527" s="41">
        <f t="shared" si="215"/>
        <v>538</v>
      </c>
    </row>
    <row r="528" spans="1:15" ht="47.25">
      <c r="A528" s="150" t="s">
        <v>731</v>
      </c>
      <c r="B528" s="142" t="s">
        <v>672</v>
      </c>
      <c r="C528" s="142">
        <v>10</v>
      </c>
      <c r="D528" s="147" t="s">
        <v>116</v>
      </c>
      <c r="E528" s="153" t="s">
        <v>488</v>
      </c>
      <c r="F528" s="142"/>
      <c r="G528" s="149">
        <f aca="true" t="shared" si="216" ref="G528:O528">SUM(G529:G530)</f>
        <v>6201</v>
      </c>
      <c r="H528" s="149">
        <f t="shared" si="216"/>
        <v>6201</v>
      </c>
      <c r="I528" s="149">
        <f t="shared" si="216"/>
        <v>0</v>
      </c>
      <c r="J528" s="149">
        <f t="shared" si="216"/>
        <v>6458</v>
      </c>
      <c r="K528" s="149">
        <f t="shared" si="216"/>
        <v>6458</v>
      </c>
      <c r="L528" s="149">
        <f t="shared" si="216"/>
        <v>0</v>
      </c>
      <c r="M528" s="149">
        <f t="shared" si="216"/>
        <v>6705</v>
      </c>
      <c r="N528" s="41">
        <f t="shared" si="216"/>
        <v>6705</v>
      </c>
      <c r="O528" s="41">
        <f t="shared" si="216"/>
        <v>0</v>
      </c>
    </row>
    <row r="529" spans="1:15" ht="173.25">
      <c r="A529" s="154" t="s">
        <v>448</v>
      </c>
      <c r="B529" s="142" t="s">
        <v>672</v>
      </c>
      <c r="C529" s="142">
        <v>10</v>
      </c>
      <c r="D529" s="147" t="s">
        <v>116</v>
      </c>
      <c r="E529" s="155" t="s">
        <v>685</v>
      </c>
      <c r="F529" s="142" t="s">
        <v>273</v>
      </c>
      <c r="G529" s="149">
        <f>SUM(H529:I529)</f>
        <v>6091</v>
      </c>
      <c r="H529" s="156">
        <v>6091</v>
      </c>
      <c r="I529" s="156"/>
      <c r="J529" s="149">
        <f>SUM(K529:L529)</f>
        <v>6298</v>
      </c>
      <c r="K529" s="156">
        <v>6298</v>
      </c>
      <c r="L529" s="156"/>
      <c r="M529" s="149">
        <f>SUM(N529:O529)</f>
        <v>6550</v>
      </c>
      <c r="N529" s="42">
        <v>6550</v>
      </c>
      <c r="O529" s="42"/>
    </row>
    <row r="530" spans="1:15" ht="78.75">
      <c r="A530" s="145" t="s">
        <v>637</v>
      </c>
      <c r="B530" s="142" t="s">
        <v>672</v>
      </c>
      <c r="C530" s="142">
        <v>10</v>
      </c>
      <c r="D530" s="147" t="s">
        <v>116</v>
      </c>
      <c r="E530" s="155" t="s">
        <v>685</v>
      </c>
      <c r="F530" s="142" t="s">
        <v>275</v>
      </c>
      <c r="G530" s="149">
        <f>SUM(H530:I530)</f>
        <v>110</v>
      </c>
      <c r="H530" s="156">
        <v>110</v>
      </c>
      <c r="I530" s="156"/>
      <c r="J530" s="149">
        <f>SUM(K530:L530)</f>
        <v>160</v>
      </c>
      <c r="K530" s="156">
        <v>160</v>
      </c>
      <c r="L530" s="156"/>
      <c r="M530" s="149">
        <f>SUM(N530:O530)</f>
        <v>155</v>
      </c>
      <c r="N530" s="42">
        <v>155</v>
      </c>
      <c r="O530" s="42"/>
    </row>
    <row r="531" spans="1:15" ht="110.25">
      <c r="A531" s="157" t="s">
        <v>367</v>
      </c>
      <c r="B531" s="142" t="s">
        <v>672</v>
      </c>
      <c r="C531" s="142">
        <v>10</v>
      </c>
      <c r="D531" s="147" t="s">
        <v>116</v>
      </c>
      <c r="E531" s="148" t="s">
        <v>294</v>
      </c>
      <c r="F531" s="142"/>
      <c r="G531" s="149">
        <f aca="true" t="shared" si="217" ref="G531:O531">SUM(G532,G533,G534)</f>
        <v>843</v>
      </c>
      <c r="H531" s="149">
        <f t="shared" si="217"/>
        <v>346</v>
      </c>
      <c r="I531" s="149">
        <f t="shared" si="217"/>
        <v>497</v>
      </c>
      <c r="J531" s="149">
        <f t="shared" si="217"/>
        <v>878</v>
      </c>
      <c r="K531" s="149">
        <f t="shared" si="217"/>
        <v>360</v>
      </c>
      <c r="L531" s="149">
        <f t="shared" si="217"/>
        <v>518</v>
      </c>
      <c r="M531" s="149">
        <f t="shared" si="217"/>
        <v>912</v>
      </c>
      <c r="N531" s="41">
        <f t="shared" si="217"/>
        <v>374</v>
      </c>
      <c r="O531" s="41">
        <f t="shared" si="217"/>
        <v>538</v>
      </c>
    </row>
    <row r="532" spans="1:15" ht="157.5">
      <c r="A532" s="145" t="s">
        <v>474</v>
      </c>
      <c r="B532" s="142" t="s">
        <v>672</v>
      </c>
      <c r="C532" s="142">
        <v>10</v>
      </c>
      <c r="D532" s="147" t="s">
        <v>116</v>
      </c>
      <c r="E532" s="142" t="s">
        <v>681</v>
      </c>
      <c r="F532" s="142">
        <v>100</v>
      </c>
      <c r="G532" s="149">
        <f aca="true" t="shared" si="218" ref="G532:G537">SUM(H532:I532)</f>
        <v>497</v>
      </c>
      <c r="H532" s="156"/>
      <c r="I532" s="156">
        <v>497</v>
      </c>
      <c r="J532" s="149">
        <f aca="true" t="shared" si="219" ref="J532:J537">SUM(K532:L532)</f>
        <v>518</v>
      </c>
      <c r="K532" s="156"/>
      <c r="L532" s="156">
        <v>518</v>
      </c>
      <c r="M532" s="149">
        <f aca="true" t="shared" si="220" ref="M532:M537">SUM(N532:O532)</f>
        <v>538</v>
      </c>
      <c r="N532" s="42"/>
      <c r="O532" s="42">
        <v>538</v>
      </c>
    </row>
    <row r="533" spans="1:15" ht="220.5">
      <c r="A533" s="154" t="s">
        <v>638</v>
      </c>
      <c r="B533" s="142" t="s">
        <v>672</v>
      </c>
      <c r="C533" s="142">
        <v>10</v>
      </c>
      <c r="D533" s="147" t="s">
        <v>116</v>
      </c>
      <c r="E533" s="155" t="s">
        <v>686</v>
      </c>
      <c r="F533" s="142" t="s">
        <v>273</v>
      </c>
      <c r="G533" s="149">
        <f t="shared" si="218"/>
        <v>340</v>
      </c>
      <c r="H533" s="156">
        <v>340</v>
      </c>
      <c r="I533" s="156"/>
      <c r="J533" s="149">
        <f t="shared" si="219"/>
        <v>342</v>
      </c>
      <c r="K533" s="156">
        <v>342</v>
      </c>
      <c r="L533" s="156"/>
      <c r="M533" s="149">
        <f t="shared" si="220"/>
        <v>344</v>
      </c>
      <c r="N533" s="42">
        <v>344</v>
      </c>
      <c r="O533" s="42"/>
    </row>
    <row r="534" spans="1:15" ht="126">
      <c r="A534" s="145" t="s">
        <v>255</v>
      </c>
      <c r="B534" s="142" t="s">
        <v>672</v>
      </c>
      <c r="C534" s="142">
        <v>10</v>
      </c>
      <c r="D534" s="147" t="s">
        <v>116</v>
      </c>
      <c r="E534" s="155" t="s">
        <v>686</v>
      </c>
      <c r="F534" s="142" t="s">
        <v>275</v>
      </c>
      <c r="G534" s="149">
        <f t="shared" si="218"/>
        <v>6</v>
      </c>
      <c r="H534" s="156">
        <v>6</v>
      </c>
      <c r="I534" s="156"/>
      <c r="J534" s="149">
        <f t="shared" si="219"/>
        <v>18</v>
      </c>
      <c r="K534" s="156">
        <v>18</v>
      </c>
      <c r="L534" s="156"/>
      <c r="M534" s="149">
        <f t="shared" si="220"/>
        <v>30</v>
      </c>
      <c r="N534" s="42">
        <v>30</v>
      </c>
      <c r="O534" s="42"/>
    </row>
    <row r="535" spans="1:15" ht="78.75">
      <c r="A535" s="157" t="s">
        <v>257</v>
      </c>
      <c r="B535" s="142" t="s">
        <v>672</v>
      </c>
      <c r="C535" s="142">
        <v>10</v>
      </c>
      <c r="D535" s="147" t="s">
        <v>116</v>
      </c>
      <c r="E535" s="153" t="s">
        <v>256</v>
      </c>
      <c r="F535" s="142"/>
      <c r="G535" s="149">
        <f>SUM(H535:I535)</f>
        <v>500</v>
      </c>
      <c r="H535" s="149">
        <f>SUM(H536:H537)</f>
        <v>500</v>
      </c>
      <c r="I535" s="149">
        <f>SUM(I536:I537)</f>
        <v>0</v>
      </c>
      <c r="J535" s="149">
        <f t="shared" si="219"/>
        <v>518</v>
      </c>
      <c r="K535" s="149">
        <f>SUM(K536:K537)</f>
        <v>518</v>
      </c>
      <c r="L535" s="149">
        <f>SUM(L536:L537)</f>
        <v>0</v>
      </c>
      <c r="M535" s="149">
        <f t="shared" si="220"/>
        <v>536</v>
      </c>
      <c r="N535" s="41">
        <f>SUM(N536:N537)</f>
        <v>536</v>
      </c>
      <c r="O535" s="41">
        <f>SUM(O536:O537)</f>
        <v>0</v>
      </c>
    </row>
    <row r="536" spans="1:15" ht="173.25">
      <c r="A536" s="154" t="s">
        <v>258</v>
      </c>
      <c r="B536" s="142" t="s">
        <v>672</v>
      </c>
      <c r="C536" s="142">
        <v>10</v>
      </c>
      <c r="D536" s="147" t="s">
        <v>116</v>
      </c>
      <c r="E536" s="155" t="s">
        <v>687</v>
      </c>
      <c r="F536" s="142" t="s">
        <v>273</v>
      </c>
      <c r="G536" s="149">
        <f>SUM(H536:I536)</f>
        <v>438</v>
      </c>
      <c r="H536" s="156">
        <v>438</v>
      </c>
      <c r="I536" s="156"/>
      <c r="J536" s="149">
        <f t="shared" si="219"/>
        <v>440</v>
      </c>
      <c r="K536" s="156">
        <v>440</v>
      </c>
      <c r="L536" s="156"/>
      <c r="M536" s="149">
        <f t="shared" si="220"/>
        <v>442</v>
      </c>
      <c r="N536" s="42">
        <v>442</v>
      </c>
      <c r="O536" s="42"/>
    </row>
    <row r="537" spans="1:15" ht="94.5">
      <c r="A537" s="145" t="s">
        <v>259</v>
      </c>
      <c r="B537" s="142" t="s">
        <v>672</v>
      </c>
      <c r="C537" s="142">
        <v>10</v>
      </c>
      <c r="D537" s="147" t="s">
        <v>116</v>
      </c>
      <c r="E537" s="155" t="s">
        <v>687</v>
      </c>
      <c r="F537" s="142" t="s">
        <v>275</v>
      </c>
      <c r="G537" s="149">
        <f t="shared" si="218"/>
        <v>62</v>
      </c>
      <c r="H537" s="156">
        <v>62</v>
      </c>
      <c r="I537" s="156"/>
      <c r="J537" s="149">
        <f t="shared" si="219"/>
        <v>78</v>
      </c>
      <c r="K537" s="156">
        <v>78</v>
      </c>
      <c r="L537" s="156"/>
      <c r="M537" s="149">
        <f t="shared" si="220"/>
        <v>94</v>
      </c>
      <c r="N537" s="42">
        <v>94</v>
      </c>
      <c r="O537" s="42"/>
    </row>
    <row r="538" spans="1:15" ht="78.75">
      <c r="A538" s="157" t="s">
        <v>782</v>
      </c>
      <c r="B538" s="142" t="s">
        <v>672</v>
      </c>
      <c r="C538" s="142">
        <v>10</v>
      </c>
      <c r="D538" s="147" t="s">
        <v>116</v>
      </c>
      <c r="E538" s="153" t="s">
        <v>260</v>
      </c>
      <c r="F538" s="142"/>
      <c r="G538" s="149">
        <f aca="true" t="shared" si="221" ref="G538:O538">SUM(G539:G540)</f>
        <v>1128</v>
      </c>
      <c r="H538" s="149">
        <f t="shared" si="221"/>
        <v>1128</v>
      </c>
      <c r="I538" s="149">
        <f t="shared" si="221"/>
        <v>0</v>
      </c>
      <c r="J538" s="149">
        <f t="shared" si="221"/>
        <v>1171</v>
      </c>
      <c r="K538" s="149">
        <f t="shared" si="221"/>
        <v>1171</v>
      </c>
      <c r="L538" s="149">
        <f t="shared" si="221"/>
        <v>0</v>
      </c>
      <c r="M538" s="149">
        <f t="shared" si="221"/>
        <v>1212</v>
      </c>
      <c r="N538" s="41">
        <f t="shared" si="221"/>
        <v>1212</v>
      </c>
      <c r="O538" s="41">
        <f t="shared" si="221"/>
        <v>0</v>
      </c>
    </row>
    <row r="539" spans="1:15" ht="189">
      <c r="A539" s="154" t="s">
        <v>32</v>
      </c>
      <c r="B539" s="142" t="s">
        <v>672</v>
      </c>
      <c r="C539" s="142">
        <v>10</v>
      </c>
      <c r="D539" s="147" t="s">
        <v>116</v>
      </c>
      <c r="E539" s="155" t="s">
        <v>688</v>
      </c>
      <c r="F539" s="142" t="s">
        <v>273</v>
      </c>
      <c r="G539" s="149">
        <f>SUM(H539:I539)</f>
        <v>1027</v>
      </c>
      <c r="H539" s="156">
        <v>1027</v>
      </c>
      <c r="I539" s="156"/>
      <c r="J539" s="149">
        <f>SUM(K539:L539)</f>
        <v>1038</v>
      </c>
      <c r="K539" s="156">
        <v>1038</v>
      </c>
      <c r="L539" s="156"/>
      <c r="M539" s="149">
        <f>SUM(N539:O539)</f>
        <v>1048</v>
      </c>
      <c r="N539" s="42">
        <v>1048</v>
      </c>
      <c r="O539" s="42"/>
    </row>
    <row r="540" spans="1:15" ht="110.25">
      <c r="A540" s="145" t="s">
        <v>781</v>
      </c>
      <c r="B540" s="142" t="s">
        <v>672</v>
      </c>
      <c r="C540" s="142">
        <v>10</v>
      </c>
      <c r="D540" s="147" t="s">
        <v>116</v>
      </c>
      <c r="E540" s="155" t="s">
        <v>688</v>
      </c>
      <c r="F540" s="142" t="s">
        <v>275</v>
      </c>
      <c r="G540" s="149">
        <f>SUM(H540:I540)</f>
        <v>101</v>
      </c>
      <c r="H540" s="156">
        <v>101</v>
      </c>
      <c r="I540" s="156"/>
      <c r="J540" s="149">
        <f>SUM(K540:L540)</f>
        <v>133</v>
      </c>
      <c r="K540" s="156">
        <v>133</v>
      </c>
      <c r="L540" s="156"/>
      <c r="M540" s="149">
        <f>SUM(N540:O540)</f>
        <v>164</v>
      </c>
      <c r="N540" s="42">
        <v>164</v>
      </c>
      <c r="O540" s="42"/>
    </row>
    <row r="541" spans="1:15" ht="63">
      <c r="A541" s="157" t="s">
        <v>784</v>
      </c>
      <c r="B541" s="142" t="s">
        <v>672</v>
      </c>
      <c r="C541" s="142">
        <v>10</v>
      </c>
      <c r="D541" s="147" t="s">
        <v>116</v>
      </c>
      <c r="E541" s="153" t="s">
        <v>783</v>
      </c>
      <c r="F541" s="142"/>
      <c r="G541" s="149">
        <f aca="true" t="shared" si="222" ref="G541:O541">G542</f>
        <v>0.9</v>
      </c>
      <c r="H541" s="149">
        <f t="shared" si="222"/>
        <v>0.9</v>
      </c>
      <c r="I541" s="149">
        <f t="shared" si="222"/>
        <v>0</v>
      </c>
      <c r="J541" s="149">
        <f t="shared" si="222"/>
        <v>0.9</v>
      </c>
      <c r="K541" s="149">
        <f t="shared" si="222"/>
        <v>0.9</v>
      </c>
      <c r="L541" s="149">
        <f t="shared" si="222"/>
        <v>0</v>
      </c>
      <c r="M541" s="149">
        <f t="shared" si="222"/>
        <v>0.9</v>
      </c>
      <c r="N541" s="41">
        <f t="shared" si="222"/>
        <v>0.9</v>
      </c>
      <c r="O541" s="41">
        <f t="shared" si="222"/>
        <v>0</v>
      </c>
    </row>
    <row r="542" spans="1:15" ht="94.5">
      <c r="A542" s="145" t="s">
        <v>57</v>
      </c>
      <c r="B542" s="142" t="s">
        <v>672</v>
      </c>
      <c r="C542" s="142">
        <v>10</v>
      </c>
      <c r="D542" s="147" t="s">
        <v>116</v>
      </c>
      <c r="E542" s="155" t="s">
        <v>689</v>
      </c>
      <c r="F542" s="142" t="s">
        <v>275</v>
      </c>
      <c r="G542" s="149">
        <f>SUM(H542:I542)</f>
        <v>0.9</v>
      </c>
      <c r="H542" s="156">
        <v>0.9</v>
      </c>
      <c r="I542" s="156"/>
      <c r="J542" s="149">
        <f>SUM(K542:L542)</f>
        <v>0.9</v>
      </c>
      <c r="K542" s="156">
        <v>0.9</v>
      </c>
      <c r="L542" s="156"/>
      <c r="M542" s="149">
        <f>SUM(N542:O542)</f>
        <v>0.9</v>
      </c>
      <c r="N542" s="42">
        <v>0.9</v>
      </c>
      <c r="O542" s="42"/>
    </row>
    <row r="543" spans="1:15" ht="31.5">
      <c r="A543" s="138" t="s">
        <v>214</v>
      </c>
      <c r="B543" s="176">
        <v>890</v>
      </c>
      <c r="C543" s="142"/>
      <c r="D543" s="142"/>
      <c r="E543" s="142"/>
      <c r="F543" s="142"/>
      <c r="G543" s="143">
        <f aca="true" t="shared" si="223" ref="G543:O543">SUM(G545,G552)</f>
        <v>4014</v>
      </c>
      <c r="H543" s="143">
        <f t="shared" si="223"/>
        <v>0</v>
      </c>
      <c r="I543" s="143">
        <f t="shared" si="223"/>
        <v>4014</v>
      </c>
      <c r="J543" s="143">
        <f t="shared" si="223"/>
        <v>4322</v>
      </c>
      <c r="K543" s="143">
        <f t="shared" si="223"/>
        <v>0</v>
      </c>
      <c r="L543" s="143">
        <f t="shared" si="223"/>
        <v>4322</v>
      </c>
      <c r="M543" s="143">
        <f t="shared" si="223"/>
        <v>4480</v>
      </c>
      <c r="N543" s="40">
        <f t="shared" si="223"/>
        <v>0</v>
      </c>
      <c r="O543" s="40">
        <f t="shared" si="223"/>
        <v>4480</v>
      </c>
    </row>
    <row r="544" spans="1:15" ht="15.75">
      <c r="A544" s="133" t="s">
        <v>269</v>
      </c>
      <c r="B544" s="176">
        <v>890</v>
      </c>
      <c r="C544" s="141" t="s">
        <v>305</v>
      </c>
      <c r="D544" s="142"/>
      <c r="E544" s="142"/>
      <c r="F544" s="142"/>
      <c r="G544" s="143">
        <f aca="true" t="shared" si="224" ref="G544:O544">SUM(G545,G552)</f>
        <v>4014</v>
      </c>
      <c r="H544" s="143">
        <f t="shared" si="224"/>
        <v>0</v>
      </c>
      <c r="I544" s="143">
        <f t="shared" si="224"/>
        <v>4014</v>
      </c>
      <c r="J544" s="143">
        <f t="shared" si="224"/>
        <v>4322</v>
      </c>
      <c r="K544" s="143">
        <f t="shared" si="224"/>
        <v>0</v>
      </c>
      <c r="L544" s="143">
        <f t="shared" si="224"/>
        <v>4322</v>
      </c>
      <c r="M544" s="143">
        <f t="shared" si="224"/>
        <v>4480</v>
      </c>
      <c r="N544" s="40">
        <f t="shared" si="224"/>
        <v>0</v>
      </c>
      <c r="O544" s="40">
        <f t="shared" si="224"/>
        <v>4480</v>
      </c>
    </row>
    <row r="545" spans="1:15" ht="94.5">
      <c r="A545" s="133" t="s">
        <v>215</v>
      </c>
      <c r="B545" s="140" t="s">
        <v>216</v>
      </c>
      <c r="C545" s="141" t="s">
        <v>305</v>
      </c>
      <c r="D545" s="141" t="s">
        <v>113</v>
      </c>
      <c r="E545" s="142"/>
      <c r="F545" s="144"/>
      <c r="G545" s="143">
        <f aca="true" t="shared" si="225" ref="G545:O546">G546</f>
        <v>2875</v>
      </c>
      <c r="H545" s="143">
        <f t="shared" si="225"/>
        <v>0</v>
      </c>
      <c r="I545" s="143">
        <f t="shared" si="225"/>
        <v>2875</v>
      </c>
      <c r="J545" s="143">
        <f t="shared" si="225"/>
        <v>3271</v>
      </c>
      <c r="K545" s="143">
        <f t="shared" si="225"/>
        <v>0</v>
      </c>
      <c r="L545" s="143">
        <f t="shared" si="225"/>
        <v>3271</v>
      </c>
      <c r="M545" s="143">
        <f t="shared" si="225"/>
        <v>3389</v>
      </c>
      <c r="N545" s="40">
        <f t="shared" si="225"/>
        <v>0</v>
      </c>
      <c r="O545" s="40">
        <f t="shared" si="225"/>
        <v>3389</v>
      </c>
    </row>
    <row r="546" spans="1:15" ht="31.5">
      <c r="A546" s="145" t="s">
        <v>42</v>
      </c>
      <c r="B546" s="146" t="s">
        <v>216</v>
      </c>
      <c r="C546" s="147" t="s">
        <v>305</v>
      </c>
      <c r="D546" s="147" t="s">
        <v>113</v>
      </c>
      <c r="E546" s="148" t="s">
        <v>791</v>
      </c>
      <c r="F546" s="144"/>
      <c r="G546" s="149">
        <f t="shared" si="225"/>
        <v>2875</v>
      </c>
      <c r="H546" s="149">
        <f t="shared" si="225"/>
        <v>0</v>
      </c>
      <c r="I546" s="149">
        <f t="shared" si="225"/>
        <v>2875</v>
      </c>
      <c r="J546" s="149">
        <f t="shared" si="225"/>
        <v>3271</v>
      </c>
      <c r="K546" s="149">
        <f t="shared" si="225"/>
        <v>0</v>
      </c>
      <c r="L546" s="149">
        <f t="shared" si="225"/>
        <v>3271</v>
      </c>
      <c r="M546" s="149">
        <f t="shared" si="225"/>
        <v>3389</v>
      </c>
      <c r="N546" s="41">
        <f t="shared" si="225"/>
        <v>0</v>
      </c>
      <c r="O546" s="41">
        <f t="shared" si="225"/>
        <v>3389</v>
      </c>
    </row>
    <row r="547" spans="1:15" ht="31.5">
      <c r="A547" s="145" t="s">
        <v>43</v>
      </c>
      <c r="B547" s="146" t="s">
        <v>216</v>
      </c>
      <c r="C547" s="147" t="s">
        <v>305</v>
      </c>
      <c r="D547" s="147" t="s">
        <v>113</v>
      </c>
      <c r="E547" s="148" t="s">
        <v>792</v>
      </c>
      <c r="F547" s="144"/>
      <c r="G547" s="149">
        <f>SUM(G548:G551)</f>
        <v>2875</v>
      </c>
      <c r="H547" s="149">
        <f aca="true" t="shared" si="226" ref="H547:O547">SUM(H548:H551)</f>
        <v>0</v>
      </c>
      <c r="I547" s="149">
        <f t="shared" si="226"/>
        <v>2875</v>
      </c>
      <c r="J547" s="149">
        <f t="shared" si="226"/>
        <v>3271</v>
      </c>
      <c r="K547" s="149">
        <f t="shared" si="226"/>
        <v>0</v>
      </c>
      <c r="L547" s="149">
        <f t="shared" si="226"/>
        <v>3271</v>
      </c>
      <c r="M547" s="149">
        <f t="shared" si="226"/>
        <v>3389</v>
      </c>
      <c r="N547" s="41">
        <f t="shared" si="226"/>
        <v>0</v>
      </c>
      <c r="O547" s="41">
        <f t="shared" si="226"/>
        <v>3389</v>
      </c>
    </row>
    <row r="548" spans="1:15" ht="157.5">
      <c r="A548" s="154" t="s">
        <v>504</v>
      </c>
      <c r="B548" s="146" t="s">
        <v>216</v>
      </c>
      <c r="C548" s="147" t="s">
        <v>305</v>
      </c>
      <c r="D548" s="147" t="s">
        <v>113</v>
      </c>
      <c r="E548" s="142" t="s">
        <v>226</v>
      </c>
      <c r="F548" s="142">
        <v>100</v>
      </c>
      <c r="G548" s="149">
        <f>SUM(H548:I548)</f>
        <v>2740</v>
      </c>
      <c r="H548" s="156"/>
      <c r="I548" s="156">
        <v>2740</v>
      </c>
      <c r="J548" s="149">
        <f>SUM(K548:L548)</f>
        <v>3267</v>
      </c>
      <c r="K548" s="156"/>
      <c r="L548" s="156">
        <v>3267</v>
      </c>
      <c r="M548" s="149">
        <f>SUM(N548:O548)</f>
        <v>3389</v>
      </c>
      <c r="N548" s="42"/>
      <c r="O548" s="42">
        <v>3389</v>
      </c>
    </row>
    <row r="549" spans="1:15" ht="78.75">
      <c r="A549" s="145" t="s">
        <v>289</v>
      </c>
      <c r="B549" s="146" t="s">
        <v>216</v>
      </c>
      <c r="C549" s="147" t="s">
        <v>305</v>
      </c>
      <c r="D549" s="147" t="s">
        <v>113</v>
      </c>
      <c r="E549" s="142" t="s">
        <v>226</v>
      </c>
      <c r="F549" s="142">
        <v>200</v>
      </c>
      <c r="G549" s="149">
        <f>SUM(H549:I549)</f>
        <v>134</v>
      </c>
      <c r="H549" s="156"/>
      <c r="I549" s="156">
        <v>134</v>
      </c>
      <c r="J549" s="149">
        <f>SUM(K549:L549)</f>
        <v>4</v>
      </c>
      <c r="K549" s="156"/>
      <c r="L549" s="156">
        <v>4</v>
      </c>
      <c r="M549" s="149">
        <f>SUM(N549:O549)</f>
        <v>0</v>
      </c>
      <c r="N549" s="42"/>
      <c r="O549" s="42"/>
    </row>
    <row r="550" spans="1:15" ht="63">
      <c r="A550" s="145" t="s">
        <v>868</v>
      </c>
      <c r="B550" s="146" t="s">
        <v>216</v>
      </c>
      <c r="C550" s="147" t="s">
        <v>305</v>
      </c>
      <c r="D550" s="147" t="s">
        <v>113</v>
      </c>
      <c r="E550" s="142" t="s">
        <v>226</v>
      </c>
      <c r="F550" s="142" t="s">
        <v>760</v>
      </c>
      <c r="G550" s="149">
        <f>SUM(H550:I550)</f>
        <v>0</v>
      </c>
      <c r="H550" s="156"/>
      <c r="I550" s="156"/>
      <c r="J550" s="149">
        <f>SUM(K550:L550)</f>
        <v>0</v>
      </c>
      <c r="K550" s="156"/>
      <c r="L550" s="156"/>
      <c r="M550" s="149">
        <f>SUM(N550:O550)</f>
        <v>0</v>
      </c>
      <c r="N550" s="42"/>
      <c r="O550" s="42"/>
    </row>
    <row r="551" spans="1:15" ht="47.25">
      <c r="A551" s="145" t="s">
        <v>869</v>
      </c>
      <c r="B551" s="146" t="s">
        <v>216</v>
      </c>
      <c r="C551" s="147" t="s">
        <v>305</v>
      </c>
      <c r="D551" s="147" t="s">
        <v>113</v>
      </c>
      <c r="E551" s="142" t="s">
        <v>226</v>
      </c>
      <c r="F551" s="142" t="s">
        <v>744</v>
      </c>
      <c r="G551" s="149">
        <f>SUM(H551:I551)</f>
        <v>1</v>
      </c>
      <c r="H551" s="156"/>
      <c r="I551" s="156">
        <v>1</v>
      </c>
      <c r="J551" s="149">
        <f>SUM(K551:L551)</f>
        <v>0</v>
      </c>
      <c r="K551" s="156"/>
      <c r="L551" s="156"/>
      <c r="M551" s="149">
        <f>SUM(N551:O551)</f>
        <v>0</v>
      </c>
      <c r="N551" s="42"/>
      <c r="O551" s="42"/>
    </row>
    <row r="552" spans="1:15" s="43" customFormat="1" ht="31.5">
      <c r="A552" s="133" t="s">
        <v>217</v>
      </c>
      <c r="B552" s="140" t="s">
        <v>216</v>
      </c>
      <c r="C552" s="141" t="s">
        <v>305</v>
      </c>
      <c r="D552" s="141" t="s">
        <v>375</v>
      </c>
      <c r="E552" s="144"/>
      <c r="F552" s="144"/>
      <c r="G552" s="143">
        <f aca="true" t="shared" si="227" ref="G552:O553">G553</f>
        <v>1139</v>
      </c>
      <c r="H552" s="143">
        <f t="shared" si="227"/>
        <v>0</v>
      </c>
      <c r="I552" s="143">
        <f t="shared" si="227"/>
        <v>1139</v>
      </c>
      <c r="J552" s="143">
        <f t="shared" si="227"/>
        <v>1051</v>
      </c>
      <c r="K552" s="143">
        <f t="shared" si="227"/>
        <v>0</v>
      </c>
      <c r="L552" s="143">
        <f t="shared" si="227"/>
        <v>1051</v>
      </c>
      <c r="M552" s="143">
        <f t="shared" si="227"/>
        <v>1091</v>
      </c>
      <c r="N552" s="40">
        <f t="shared" si="227"/>
        <v>0</v>
      </c>
      <c r="O552" s="40">
        <f t="shared" si="227"/>
        <v>1091</v>
      </c>
    </row>
    <row r="553" spans="1:15" s="43" customFormat="1" ht="31.5">
      <c r="A553" s="145" t="s">
        <v>42</v>
      </c>
      <c r="B553" s="146" t="s">
        <v>216</v>
      </c>
      <c r="C553" s="147" t="s">
        <v>305</v>
      </c>
      <c r="D553" s="147" t="s">
        <v>375</v>
      </c>
      <c r="E553" s="148" t="s">
        <v>791</v>
      </c>
      <c r="F553" s="144"/>
      <c r="G553" s="149">
        <f t="shared" si="227"/>
        <v>1139</v>
      </c>
      <c r="H553" s="149">
        <f t="shared" si="227"/>
        <v>0</v>
      </c>
      <c r="I553" s="149">
        <f t="shared" si="227"/>
        <v>1139</v>
      </c>
      <c r="J553" s="149">
        <f t="shared" si="227"/>
        <v>1051</v>
      </c>
      <c r="K553" s="149">
        <f t="shared" si="227"/>
        <v>0</v>
      </c>
      <c r="L553" s="149">
        <f t="shared" si="227"/>
        <v>1051</v>
      </c>
      <c r="M553" s="149">
        <f t="shared" si="227"/>
        <v>1091</v>
      </c>
      <c r="N553" s="41">
        <f t="shared" si="227"/>
        <v>0</v>
      </c>
      <c r="O553" s="41">
        <f t="shared" si="227"/>
        <v>1091</v>
      </c>
    </row>
    <row r="554" spans="1:15" s="43" customFormat="1" ht="31.5">
      <c r="A554" s="145" t="s">
        <v>43</v>
      </c>
      <c r="B554" s="146" t="s">
        <v>216</v>
      </c>
      <c r="C554" s="147" t="s">
        <v>305</v>
      </c>
      <c r="D554" s="147" t="s">
        <v>375</v>
      </c>
      <c r="E554" s="148" t="s">
        <v>792</v>
      </c>
      <c r="F554" s="144"/>
      <c r="G554" s="149">
        <f>SUM(G555:G561)</f>
        <v>1139</v>
      </c>
      <c r="H554" s="149">
        <f aca="true" t="shared" si="228" ref="H554:O554">SUM(H555:H561)</f>
        <v>0</v>
      </c>
      <c r="I554" s="149">
        <f t="shared" si="228"/>
        <v>1139</v>
      </c>
      <c r="J554" s="149">
        <f t="shared" si="228"/>
        <v>1051</v>
      </c>
      <c r="K554" s="149">
        <f t="shared" si="228"/>
        <v>0</v>
      </c>
      <c r="L554" s="149">
        <f t="shared" si="228"/>
        <v>1051</v>
      </c>
      <c r="M554" s="149">
        <f t="shared" si="228"/>
        <v>1091</v>
      </c>
      <c r="N554" s="41">
        <f t="shared" si="228"/>
        <v>0</v>
      </c>
      <c r="O554" s="41">
        <f t="shared" si="228"/>
        <v>1091</v>
      </c>
    </row>
    <row r="555" spans="1:15" ht="157.5">
      <c r="A555" s="145" t="s">
        <v>290</v>
      </c>
      <c r="B555" s="146" t="s">
        <v>216</v>
      </c>
      <c r="C555" s="147" t="s">
        <v>305</v>
      </c>
      <c r="D555" s="147" t="s">
        <v>375</v>
      </c>
      <c r="E555" s="142" t="s">
        <v>226</v>
      </c>
      <c r="F555" s="142">
        <v>100</v>
      </c>
      <c r="G555" s="149">
        <f aca="true" t="shared" si="229" ref="G555:G561">SUM(H555:I555)</f>
        <v>53</v>
      </c>
      <c r="H555" s="156"/>
      <c r="I555" s="156">
        <v>53</v>
      </c>
      <c r="J555" s="149">
        <f aca="true" t="shared" si="230" ref="J555:J561">SUM(K555:L555)</f>
        <v>0</v>
      </c>
      <c r="K555" s="156"/>
      <c r="L555" s="156"/>
      <c r="M555" s="149">
        <f aca="true" t="shared" si="231" ref="M555:M561">SUM(N555:O555)</f>
        <v>0</v>
      </c>
      <c r="N555" s="42"/>
      <c r="O555" s="42"/>
    </row>
    <row r="556" spans="1:15" ht="78.75">
      <c r="A556" s="145" t="s">
        <v>291</v>
      </c>
      <c r="B556" s="146" t="s">
        <v>216</v>
      </c>
      <c r="C556" s="147" t="s">
        <v>305</v>
      </c>
      <c r="D556" s="147" t="s">
        <v>375</v>
      </c>
      <c r="E556" s="142" t="s">
        <v>226</v>
      </c>
      <c r="F556" s="142">
        <v>200</v>
      </c>
      <c r="G556" s="149">
        <f t="shared" si="229"/>
        <v>67</v>
      </c>
      <c r="H556" s="156"/>
      <c r="I556" s="156">
        <v>67</v>
      </c>
      <c r="J556" s="149">
        <f t="shared" si="230"/>
        <v>0</v>
      </c>
      <c r="K556" s="156"/>
      <c r="L556" s="156"/>
      <c r="M556" s="149">
        <f t="shared" si="231"/>
        <v>0</v>
      </c>
      <c r="N556" s="42"/>
      <c r="O556" s="42"/>
    </row>
    <row r="557" spans="1:15" ht="63">
      <c r="A557" s="145" t="s">
        <v>161</v>
      </c>
      <c r="B557" s="146" t="s">
        <v>216</v>
      </c>
      <c r="C557" s="147" t="s">
        <v>305</v>
      </c>
      <c r="D557" s="147" t="s">
        <v>375</v>
      </c>
      <c r="E557" s="142" t="s">
        <v>226</v>
      </c>
      <c r="F557" s="142" t="s">
        <v>760</v>
      </c>
      <c r="G557" s="149">
        <f t="shared" si="229"/>
        <v>0</v>
      </c>
      <c r="H557" s="156"/>
      <c r="I557" s="156"/>
      <c r="J557" s="149">
        <f t="shared" si="230"/>
        <v>0</v>
      </c>
      <c r="K557" s="156"/>
      <c r="L557" s="156"/>
      <c r="M557" s="149">
        <f t="shared" si="231"/>
        <v>0</v>
      </c>
      <c r="N557" s="42"/>
      <c r="O557" s="42"/>
    </row>
    <row r="558" spans="1:15" ht="110.25">
      <c r="A558" s="145" t="s">
        <v>870</v>
      </c>
      <c r="B558" s="146" t="s">
        <v>216</v>
      </c>
      <c r="C558" s="147" t="s">
        <v>305</v>
      </c>
      <c r="D558" s="147" t="s">
        <v>375</v>
      </c>
      <c r="E558" s="142" t="s">
        <v>871</v>
      </c>
      <c r="F558" s="142" t="s">
        <v>275</v>
      </c>
      <c r="G558" s="149">
        <f t="shared" si="229"/>
        <v>0</v>
      </c>
      <c r="H558" s="156"/>
      <c r="I558" s="156"/>
      <c r="J558" s="149">
        <f t="shared" si="230"/>
        <v>0</v>
      </c>
      <c r="K558" s="156"/>
      <c r="L558" s="156"/>
      <c r="M558" s="149">
        <f t="shared" si="231"/>
        <v>0</v>
      </c>
      <c r="N558" s="42"/>
      <c r="O558" s="42"/>
    </row>
    <row r="559" spans="1:15" ht="204.75">
      <c r="A559" s="154" t="s">
        <v>292</v>
      </c>
      <c r="B559" s="146" t="s">
        <v>216</v>
      </c>
      <c r="C559" s="147" t="s">
        <v>305</v>
      </c>
      <c r="D559" s="147" t="s">
        <v>375</v>
      </c>
      <c r="E559" s="142" t="s">
        <v>690</v>
      </c>
      <c r="F559" s="142">
        <v>100</v>
      </c>
      <c r="G559" s="149">
        <f t="shared" si="229"/>
        <v>1009</v>
      </c>
      <c r="H559" s="156"/>
      <c r="I559" s="156">
        <v>1009</v>
      </c>
      <c r="J559" s="149">
        <f t="shared" si="230"/>
        <v>1051</v>
      </c>
      <c r="K559" s="156"/>
      <c r="L559" s="156">
        <v>1051</v>
      </c>
      <c r="M559" s="149">
        <f t="shared" si="231"/>
        <v>1091</v>
      </c>
      <c r="N559" s="42"/>
      <c r="O559" s="42">
        <v>1091</v>
      </c>
    </row>
    <row r="560" spans="1:15" ht="47.25">
      <c r="A560" s="173" t="s">
        <v>729</v>
      </c>
      <c r="B560" s="146" t="s">
        <v>216</v>
      </c>
      <c r="C560" s="147" t="s">
        <v>305</v>
      </c>
      <c r="D560" s="147" t="s">
        <v>375</v>
      </c>
      <c r="E560" s="142" t="s">
        <v>826</v>
      </c>
      <c r="F560" s="142" t="s">
        <v>275</v>
      </c>
      <c r="G560" s="149">
        <f t="shared" si="229"/>
        <v>7</v>
      </c>
      <c r="H560" s="156"/>
      <c r="I560" s="156">
        <v>7</v>
      </c>
      <c r="J560" s="149">
        <f t="shared" si="230"/>
        <v>0</v>
      </c>
      <c r="K560" s="156"/>
      <c r="L560" s="156"/>
      <c r="M560" s="149">
        <f t="shared" si="231"/>
        <v>0</v>
      </c>
      <c r="N560" s="42"/>
      <c r="O560" s="42"/>
    </row>
    <row r="561" spans="1:15" ht="47.25">
      <c r="A561" s="173" t="s">
        <v>128</v>
      </c>
      <c r="B561" s="146" t="s">
        <v>216</v>
      </c>
      <c r="C561" s="147" t="s">
        <v>305</v>
      </c>
      <c r="D561" s="147" t="s">
        <v>375</v>
      </c>
      <c r="E561" s="142" t="s">
        <v>826</v>
      </c>
      <c r="F561" s="142" t="s">
        <v>760</v>
      </c>
      <c r="G561" s="149">
        <f t="shared" si="229"/>
        <v>3</v>
      </c>
      <c r="H561" s="156"/>
      <c r="I561" s="156">
        <v>3</v>
      </c>
      <c r="J561" s="149">
        <f t="shared" si="230"/>
        <v>0</v>
      </c>
      <c r="K561" s="156"/>
      <c r="L561" s="156"/>
      <c r="M561" s="149">
        <f t="shared" si="231"/>
        <v>0</v>
      </c>
      <c r="N561" s="42"/>
      <c r="O561" s="42"/>
    </row>
    <row r="562" spans="1:13" ht="15.75">
      <c r="A562" s="207"/>
      <c r="B562" s="208"/>
      <c r="C562" s="209"/>
      <c r="D562" s="209"/>
      <c r="E562" s="209"/>
      <c r="F562" s="209"/>
      <c r="G562" s="132"/>
      <c r="H562" s="125"/>
      <c r="I562" s="125"/>
      <c r="J562" s="132"/>
      <c r="K562" s="125"/>
      <c r="L562" s="125"/>
      <c r="M562" s="132"/>
    </row>
    <row r="563" spans="1:13" ht="15.75">
      <c r="A563" s="207"/>
      <c r="B563" s="208"/>
      <c r="C563" s="209"/>
      <c r="D563" s="209"/>
      <c r="E563" s="209"/>
      <c r="F563" s="209"/>
      <c r="G563" s="132"/>
      <c r="H563" s="125"/>
      <c r="I563" s="125"/>
      <c r="J563" s="132"/>
      <c r="K563" s="125"/>
      <c r="L563" s="125"/>
      <c r="M563" s="132"/>
    </row>
    <row r="564" spans="1:13" ht="15.75">
      <c r="A564" s="207"/>
      <c r="B564" s="208"/>
      <c r="C564" s="209"/>
      <c r="D564" s="209"/>
      <c r="E564" s="209"/>
      <c r="F564" s="209"/>
      <c r="G564" s="132"/>
      <c r="H564" s="125"/>
      <c r="I564" s="125"/>
      <c r="J564" s="132"/>
      <c r="K564" s="125"/>
      <c r="L564" s="125"/>
      <c r="M564" s="132"/>
    </row>
    <row r="565" spans="1:13" ht="15.75">
      <c r="A565" s="207"/>
      <c r="B565" s="208"/>
      <c r="C565" s="209"/>
      <c r="D565" s="209"/>
      <c r="E565" s="209"/>
      <c r="F565" s="209"/>
      <c r="G565" s="132"/>
      <c r="H565" s="125"/>
      <c r="I565" s="125"/>
      <c r="J565" s="132"/>
      <c r="K565" s="125"/>
      <c r="L565" s="125"/>
      <c r="M565" s="132"/>
    </row>
    <row r="566" spans="1:13" ht="15.75">
      <c r="A566" s="207"/>
      <c r="B566" s="208"/>
      <c r="C566" s="209"/>
      <c r="D566" s="209"/>
      <c r="E566" s="209"/>
      <c r="F566" s="209"/>
      <c r="G566" s="132"/>
      <c r="H566" s="125"/>
      <c r="I566" s="125"/>
      <c r="J566" s="132"/>
      <c r="K566" s="125"/>
      <c r="L566" s="125"/>
      <c r="M566" s="132"/>
    </row>
    <row r="567" spans="1:13" ht="15.75">
      <c r="A567" s="207"/>
      <c r="B567" s="208"/>
      <c r="C567" s="209"/>
      <c r="D567" s="209"/>
      <c r="E567" s="209"/>
      <c r="F567" s="209"/>
      <c r="G567" s="132"/>
      <c r="H567" s="125"/>
      <c r="I567" s="125"/>
      <c r="J567" s="132"/>
      <c r="K567" s="125"/>
      <c r="L567" s="125"/>
      <c r="M567" s="132"/>
    </row>
    <row r="568" spans="1:13" ht="15.75">
      <c r="A568" s="207"/>
      <c r="B568" s="208"/>
      <c r="C568" s="209"/>
      <c r="D568" s="209"/>
      <c r="E568" s="209"/>
      <c r="F568" s="209"/>
      <c r="G568" s="132"/>
      <c r="H568" s="125"/>
      <c r="I568" s="125"/>
      <c r="J568" s="132"/>
      <c r="K568" s="125"/>
      <c r="L568" s="125"/>
      <c r="M568" s="132"/>
    </row>
    <row r="569" spans="1:13" ht="15.75">
      <c r="A569" s="207"/>
      <c r="B569" s="208"/>
      <c r="C569" s="209"/>
      <c r="D569" s="209"/>
      <c r="E569" s="209"/>
      <c r="F569" s="209"/>
      <c r="G569" s="132"/>
      <c r="H569" s="125"/>
      <c r="I569" s="125"/>
      <c r="J569" s="132"/>
      <c r="K569" s="125"/>
      <c r="L569" s="125"/>
      <c r="M569" s="132"/>
    </row>
    <row r="570" spans="1:13" ht="15.75">
      <c r="A570" s="207"/>
      <c r="B570" s="208"/>
      <c r="C570" s="209"/>
      <c r="D570" s="209"/>
      <c r="E570" s="209"/>
      <c r="F570" s="209"/>
      <c r="G570" s="132"/>
      <c r="H570" s="125"/>
      <c r="I570" s="125"/>
      <c r="J570" s="132"/>
      <c r="K570" s="125"/>
      <c r="L570" s="125"/>
      <c r="M570" s="132"/>
    </row>
    <row r="571" spans="1:13" ht="15.75">
      <c r="A571" s="207"/>
      <c r="B571" s="208"/>
      <c r="C571" s="209"/>
      <c r="D571" s="209"/>
      <c r="E571" s="209"/>
      <c r="F571" s="209"/>
      <c r="G571" s="132"/>
      <c r="H571" s="125"/>
      <c r="I571" s="125"/>
      <c r="J571" s="132"/>
      <c r="K571" s="125"/>
      <c r="L571" s="125"/>
      <c r="M571" s="132"/>
    </row>
    <row r="572" spans="1:13" ht="15.75">
      <c r="A572" s="207"/>
      <c r="B572" s="208"/>
      <c r="C572" s="209"/>
      <c r="D572" s="209"/>
      <c r="E572" s="209"/>
      <c r="F572" s="209"/>
      <c r="G572" s="132"/>
      <c r="H572" s="125"/>
      <c r="I572" s="125"/>
      <c r="J572" s="132"/>
      <c r="K572" s="125"/>
      <c r="L572" s="125"/>
      <c r="M572" s="132"/>
    </row>
    <row r="573" spans="1:13" ht="15.75">
      <c r="A573" s="207"/>
      <c r="B573" s="208"/>
      <c r="C573" s="209"/>
      <c r="D573" s="209"/>
      <c r="E573" s="209"/>
      <c r="F573" s="209"/>
      <c r="G573" s="132"/>
      <c r="H573" s="125"/>
      <c r="I573" s="125"/>
      <c r="J573" s="132"/>
      <c r="K573" s="125"/>
      <c r="L573" s="125"/>
      <c r="M573" s="132"/>
    </row>
    <row r="574" spans="1:13" ht="15.75">
      <c r="A574" s="207"/>
      <c r="B574" s="208"/>
      <c r="C574" s="209"/>
      <c r="D574" s="209"/>
      <c r="E574" s="209"/>
      <c r="F574" s="209"/>
      <c r="G574" s="132"/>
      <c r="H574" s="125"/>
      <c r="I574" s="125"/>
      <c r="J574" s="132"/>
      <c r="K574" s="125"/>
      <c r="L574" s="125"/>
      <c r="M574" s="132"/>
    </row>
    <row r="575" spans="1:13" ht="15.75">
      <c r="A575" s="207"/>
      <c r="B575" s="208"/>
      <c r="C575" s="209"/>
      <c r="D575" s="209"/>
      <c r="E575" s="209"/>
      <c r="F575" s="209"/>
      <c r="G575" s="132"/>
      <c r="H575" s="125"/>
      <c r="I575" s="125"/>
      <c r="J575" s="132"/>
      <c r="K575" s="125"/>
      <c r="L575" s="125"/>
      <c r="M575" s="132"/>
    </row>
    <row r="576" spans="1:13" ht="15.75">
      <c r="A576" s="207"/>
      <c r="B576" s="208"/>
      <c r="C576" s="209"/>
      <c r="D576" s="209"/>
      <c r="E576" s="209"/>
      <c r="F576" s="209"/>
      <c r="G576" s="132"/>
      <c r="H576" s="125"/>
      <c r="I576" s="125"/>
      <c r="J576" s="132"/>
      <c r="K576" s="125"/>
      <c r="L576" s="125"/>
      <c r="M576" s="132"/>
    </row>
    <row r="577" spans="1:13" ht="15.75">
      <c r="A577" s="207"/>
      <c r="B577" s="208"/>
      <c r="C577" s="209"/>
      <c r="D577" s="209"/>
      <c r="E577" s="209"/>
      <c r="F577" s="209"/>
      <c r="G577" s="132"/>
      <c r="H577" s="125"/>
      <c r="I577" s="125"/>
      <c r="J577" s="132"/>
      <c r="K577" s="125"/>
      <c r="L577" s="125"/>
      <c r="M577" s="132"/>
    </row>
    <row r="578" spans="1:13" ht="15.75">
      <c r="A578" s="207"/>
      <c r="B578" s="208"/>
      <c r="C578" s="209"/>
      <c r="D578" s="209"/>
      <c r="E578" s="209"/>
      <c r="F578" s="209"/>
      <c r="G578" s="132"/>
      <c r="H578" s="125"/>
      <c r="I578" s="125"/>
      <c r="J578" s="132"/>
      <c r="K578" s="125"/>
      <c r="L578" s="125"/>
      <c r="M578" s="132"/>
    </row>
    <row r="579" spans="1:13" ht="15.75">
      <c r="A579" s="207"/>
      <c r="B579" s="208"/>
      <c r="C579" s="209"/>
      <c r="D579" s="209"/>
      <c r="E579" s="209"/>
      <c r="F579" s="209"/>
      <c r="G579" s="132"/>
      <c r="H579" s="125"/>
      <c r="I579" s="125"/>
      <c r="J579" s="132"/>
      <c r="K579" s="125"/>
      <c r="L579" s="125"/>
      <c r="M579" s="132"/>
    </row>
    <row r="580" spans="1:13" ht="15.75">
      <c r="A580" s="207"/>
      <c r="B580" s="208"/>
      <c r="C580" s="209"/>
      <c r="D580" s="209"/>
      <c r="E580" s="209"/>
      <c r="F580" s="209"/>
      <c r="G580" s="132"/>
      <c r="H580" s="125"/>
      <c r="I580" s="125"/>
      <c r="J580" s="132"/>
      <c r="K580" s="125"/>
      <c r="L580" s="125"/>
      <c r="M580" s="132"/>
    </row>
    <row r="581" spans="1:13" ht="15.75">
      <c r="A581" s="207"/>
      <c r="B581" s="208"/>
      <c r="C581" s="209"/>
      <c r="D581" s="209"/>
      <c r="E581" s="209"/>
      <c r="F581" s="209"/>
      <c r="G581" s="132"/>
      <c r="H581" s="125"/>
      <c r="I581" s="125"/>
      <c r="J581" s="132"/>
      <c r="K581" s="125"/>
      <c r="L581" s="125"/>
      <c r="M581" s="132"/>
    </row>
    <row r="582" spans="1:13" ht="15.75">
      <c r="A582" s="207"/>
      <c r="B582" s="208"/>
      <c r="C582" s="209"/>
      <c r="D582" s="209"/>
      <c r="E582" s="209"/>
      <c r="F582" s="209"/>
      <c r="G582" s="132"/>
      <c r="H582" s="125"/>
      <c r="I582" s="125"/>
      <c r="J582" s="132"/>
      <c r="K582" s="125"/>
      <c r="L582" s="125"/>
      <c r="M582" s="132"/>
    </row>
    <row r="583" spans="1:13" ht="15.75">
      <c r="A583" s="207"/>
      <c r="B583" s="208"/>
      <c r="C583" s="209"/>
      <c r="D583" s="209"/>
      <c r="E583" s="209"/>
      <c r="F583" s="209"/>
      <c r="G583" s="132"/>
      <c r="H583" s="125"/>
      <c r="I583" s="125"/>
      <c r="J583" s="132"/>
      <c r="K583" s="125"/>
      <c r="L583" s="125"/>
      <c r="M583" s="132"/>
    </row>
    <row r="584" spans="1:13" ht="15.75">
      <c r="A584" s="207"/>
      <c r="B584" s="208"/>
      <c r="C584" s="209"/>
      <c r="D584" s="209"/>
      <c r="E584" s="209"/>
      <c r="F584" s="209"/>
      <c r="G584" s="132"/>
      <c r="H584" s="125"/>
      <c r="I584" s="125"/>
      <c r="J584" s="132"/>
      <c r="K584" s="125"/>
      <c r="L584" s="125"/>
      <c r="M584" s="132"/>
    </row>
    <row r="585" spans="1:13" ht="15.75">
      <c r="A585" s="207"/>
      <c r="B585" s="208"/>
      <c r="C585" s="209"/>
      <c r="D585" s="209"/>
      <c r="E585" s="209"/>
      <c r="F585" s="209"/>
      <c r="G585" s="132"/>
      <c r="H585" s="125"/>
      <c r="I585" s="125"/>
      <c r="J585" s="132"/>
      <c r="K585" s="125"/>
      <c r="L585" s="125"/>
      <c r="M585" s="132"/>
    </row>
    <row r="586" spans="1:13" ht="15.75">
      <c r="A586" s="207"/>
      <c r="B586" s="208"/>
      <c r="C586" s="209"/>
      <c r="D586" s="209"/>
      <c r="E586" s="209"/>
      <c r="F586" s="209"/>
      <c r="G586" s="132"/>
      <c r="H586" s="125"/>
      <c r="I586" s="125"/>
      <c r="J586" s="132"/>
      <c r="K586" s="125"/>
      <c r="L586" s="125"/>
      <c r="M586" s="132"/>
    </row>
    <row r="587" spans="1:13" ht="15.75">
      <c r="A587" s="207"/>
      <c r="B587" s="208"/>
      <c r="C587" s="209"/>
      <c r="D587" s="209"/>
      <c r="E587" s="209"/>
      <c r="F587" s="209"/>
      <c r="G587" s="132"/>
      <c r="H587" s="125"/>
      <c r="I587" s="125"/>
      <c r="J587" s="132"/>
      <c r="K587" s="125"/>
      <c r="L587" s="125"/>
      <c r="M587" s="132"/>
    </row>
    <row r="588" spans="1:13" ht="15.75">
      <c r="A588" s="207"/>
      <c r="B588" s="208"/>
      <c r="C588" s="209"/>
      <c r="D588" s="209"/>
      <c r="E588" s="209"/>
      <c r="F588" s="209"/>
      <c r="G588" s="132"/>
      <c r="H588" s="125"/>
      <c r="I588" s="125"/>
      <c r="J588" s="132"/>
      <c r="K588" s="125"/>
      <c r="L588" s="125"/>
      <c r="M588" s="132"/>
    </row>
    <row r="589" spans="1:13" ht="15.75">
      <c r="A589" s="207"/>
      <c r="B589" s="208"/>
      <c r="C589" s="209"/>
      <c r="D589" s="209"/>
      <c r="E589" s="209"/>
      <c r="F589" s="209"/>
      <c r="G589" s="132"/>
      <c r="H589" s="125"/>
      <c r="I589" s="125"/>
      <c r="J589" s="132"/>
      <c r="K589" s="125"/>
      <c r="L589" s="125"/>
      <c r="M589" s="132"/>
    </row>
    <row r="590" spans="1:13" ht="15.75">
      <c r="A590" s="207"/>
      <c r="B590" s="208"/>
      <c r="C590" s="209"/>
      <c r="D590" s="209"/>
      <c r="E590" s="209"/>
      <c r="F590" s="209"/>
      <c r="G590" s="132"/>
      <c r="H590" s="125"/>
      <c r="I590" s="125"/>
      <c r="J590" s="132"/>
      <c r="K590" s="125"/>
      <c r="L590" s="125"/>
      <c r="M590" s="132"/>
    </row>
    <row r="591" spans="1:13" ht="15.75">
      <c r="A591" s="207"/>
      <c r="B591" s="208"/>
      <c r="C591" s="209"/>
      <c r="D591" s="209"/>
      <c r="E591" s="209"/>
      <c r="F591" s="209"/>
      <c r="G591" s="132"/>
      <c r="H591" s="125"/>
      <c r="I591" s="125"/>
      <c r="J591" s="132"/>
      <c r="K591" s="125"/>
      <c r="L591" s="125"/>
      <c r="M591" s="132"/>
    </row>
    <row r="592" spans="1:13" ht="15.75">
      <c r="A592" s="207"/>
      <c r="B592" s="208"/>
      <c r="C592" s="209"/>
      <c r="D592" s="209"/>
      <c r="E592" s="209"/>
      <c r="F592" s="209"/>
      <c r="G592" s="132"/>
      <c r="H592" s="125"/>
      <c r="I592" s="125"/>
      <c r="J592" s="132"/>
      <c r="K592" s="125"/>
      <c r="L592" s="125"/>
      <c r="M592" s="132"/>
    </row>
    <row r="593" spans="1:13" ht="15.75">
      <c r="A593" s="207"/>
      <c r="B593" s="208"/>
      <c r="C593" s="209"/>
      <c r="D593" s="209"/>
      <c r="E593" s="209"/>
      <c r="F593" s="209"/>
      <c r="G593" s="132"/>
      <c r="H593" s="125"/>
      <c r="I593" s="125"/>
      <c r="J593" s="132"/>
      <c r="K593" s="125"/>
      <c r="L593" s="125"/>
      <c r="M593" s="132"/>
    </row>
    <row r="594" spans="1:13" ht="15.75">
      <c r="A594" s="207"/>
      <c r="B594" s="208"/>
      <c r="C594" s="209"/>
      <c r="D594" s="209"/>
      <c r="E594" s="209"/>
      <c r="F594" s="209"/>
      <c r="G594" s="132"/>
      <c r="H594" s="125"/>
      <c r="I594" s="125"/>
      <c r="J594" s="132"/>
      <c r="K594" s="125"/>
      <c r="L594" s="125"/>
      <c r="M594" s="132"/>
    </row>
    <row r="595" spans="1:13" ht="15.75">
      <c r="A595" s="207"/>
      <c r="B595" s="208"/>
      <c r="C595" s="209"/>
      <c r="D595" s="209"/>
      <c r="E595" s="209"/>
      <c r="F595" s="209"/>
      <c r="G595" s="132"/>
      <c r="H595" s="125"/>
      <c r="I595" s="125"/>
      <c r="J595" s="132"/>
      <c r="K595" s="125"/>
      <c r="L595" s="125"/>
      <c r="M595" s="132"/>
    </row>
    <row r="596" spans="1:13" ht="15.75">
      <c r="A596" s="207"/>
      <c r="B596" s="208"/>
      <c r="C596" s="209"/>
      <c r="D596" s="209"/>
      <c r="E596" s="209"/>
      <c r="F596" s="209"/>
      <c r="G596" s="132"/>
      <c r="H596" s="125"/>
      <c r="I596" s="125"/>
      <c r="J596" s="132"/>
      <c r="K596" s="125"/>
      <c r="L596" s="125"/>
      <c r="M596" s="132"/>
    </row>
    <row r="597" spans="1:13" ht="15.75">
      <c r="A597" s="207"/>
      <c r="B597" s="208"/>
      <c r="C597" s="209"/>
      <c r="D597" s="209"/>
      <c r="E597" s="209"/>
      <c r="F597" s="209"/>
      <c r="G597" s="132"/>
      <c r="H597" s="125"/>
      <c r="I597" s="125"/>
      <c r="J597" s="132"/>
      <c r="K597" s="125"/>
      <c r="L597" s="125"/>
      <c r="M597" s="132"/>
    </row>
    <row r="598" spans="1:13" ht="15.75">
      <c r="A598" s="207"/>
      <c r="B598" s="208"/>
      <c r="C598" s="209"/>
      <c r="D598" s="209"/>
      <c r="E598" s="209"/>
      <c r="F598" s="209"/>
      <c r="G598" s="132"/>
      <c r="H598" s="125"/>
      <c r="I598" s="125"/>
      <c r="J598" s="132"/>
      <c r="K598" s="125"/>
      <c r="L598" s="125"/>
      <c r="M598" s="132"/>
    </row>
    <row r="599" spans="1:13" ht="15.75">
      <c r="A599" s="207"/>
      <c r="B599" s="208"/>
      <c r="C599" s="209"/>
      <c r="D599" s="209"/>
      <c r="E599" s="209"/>
      <c r="F599" s="209"/>
      <c r="G599" s="132"/>
      <c r="H599" s="125"/>
      <c r="I599" s="125"/>
      <c r="J599" s="132"/>
      <c r="K599" s="125"/>
      <c r="L599" s="125"/>
      <c r="M599" s="132"/>
    </row>
    <row r="600" spans="1:13" ht="15.75">
      <c r="A600" s="207"/>
      <c r="B600" s="208"/>
      <c r="C600" s="209"/>
      <c r="D600" s="209"/>
      <c r="E600" s="209"/>
      <c r="F600" s="209"/>
      <c r="G600" s="132"/>
      <c r="H600" s="125"/>
      <c r="I600" s="125"/>
      <c r="J600" s="132"/>
      <c r="K600" s="125"/>
      <c r="L600" s="125"/>
      <c r="M600" s="132"/>
    </row>
    <row r="601" spans="1:13" ht="15.75">
      <c r="A601" s="207"/>
      <c r="B601" s="208"/>
      <c r="C601" s="209"/>
      <c r="D601" s="209"/>
      <c r="E601" s="209"/>
      <c r="F601" s="209"/>
      <c r="G601" s="132"/>
      <c r="H601" s="125"/>
      <c r="I601" s="125"/>
      <c r="J601" s="132"/>
      <c r="K601" s="125"/>
      <c r="L601" s="125"/>
      <c r="M601" s="132"/>
    </row>
    <row r="602" spans="1:13" ht="15.75">
      <c r="A602" s="207"/>
      <c r="B602" s="208"/>
      <c r="C602" s="209"/>
      <c r="D602" s="209"/>
      <c r="E602" s="209"/>
      <c r="F602" s="209"/>
      <c r="G602" s="132"/>
      <c r="H602" s="125"/>
      <c r="I602" s="125"/>
      <c r="J602" s="132"/>
      <c r="K602" s="125"/>
      <c r="L602" s="125"/>
      <c r="M602" s="132"/>
    </row>
    <row r="603" spans="1:13" ht="15.75">
      <c r="A603" s="207"/>
      <c r="B603" s="208"/>
      <c r="C603" s="209"/>
      <c r="D603" s="209"/>
      <c r="E603" s="209"/>
      <c r="F603" s="209"/>
      <c r="G603" s="132"/>
      <c r="H603" s="125"/>
      <c r="I603" s="125"/>
      <c r="J603" s="132"/>
      <c r="K603" s="125"/>
      <c r="L603" s="125"/>
      <c r="M603" s="132"/>
    </row>
    <row r="604" spans="1:13" ht="15.75">
      <c r="A604" s="207"/>
      <c r="B604" s="208"/>
      <c r="C604" s="209"/>
      <c r="D604" s="209"/>
      <c r="E604" s="209"/>
      <c r="F604" s="209"/>
      <c r="G604" s="132"/>
      <c r="H604" s="125"/>
      <c r="I604" s="125"/>
      <c r="J604" s="132"/>
      <c r="K604" s="125"/>
      <c r="L604" s="125"/>
      <c r="M604" s="132"/>
    </row>
    <row r="605" spans="1:13" ht="15.75">
      <c r="A605" s="207"/>
      <c r="B605" s="208"/>
      <c r="C605" s="209"/>
      <c r="D605" s="209"/>
      <c r="E605" s="209"/>
      <c r="F605" s="209"/>
      <c r="G605" s="132"/>
      <c r="H605" s="125"/>
      <c r="I605" s="125"/>
      <c r="J605" s="132"/>
      <c r="K605" s="125"/>
      <c r="L605" s="125"/>
      <c r="M605" s="132"/>
    </row>
    <row r="606" spans="1:13" ht="15.75">
      <c r="A606" s="207"/>
      <c r="B606" s="208"/>
      <c r="C606" s="209"/>
      <c r="D606" s="209"/>
      <c r="E606" s="209"/>
      <c r="F606" s="209"/>
      <c r="G606" s="132"/>
      <c r="H606" s="125"/>
      <c r="I606" s="125"/>
      <c r="J606" s="132"/>
      <c r="K606" s="125"/>
      <c r="L606" s="125"/>
      <c r="M606" s="132"/>
    </row>
    <row r="607" spans="1:13" ht="15.75">
      <c r="A607" s="207"/>
      <c r="B607" s="208"/>
      <c r="C607" s="209"/>
      <c r="D607" s="209"/>
      <c r="E607" s="209"/>
      <c r="F607" s="209"/>
      <c r="G607" s="132"/>
      <c r="H607" s="125"/>
      <c r="I607" s="125"/>
      <c r="J607" s="132"/>
      <c r="K607" s="125"/>
      <c r="L607" s="125"/>
      <c r="M607" s="132"/>
    </row>
    <row r="608" spans="1:13" ht="15.75">
      <c r="A608" s="207"/>
      <c r="B608" s="208"/>
      <c r="C608" s="209"/>
      <c r="D608" s="209"/>
      <c r="E608" s="209"/>
      <c r="F608" s="209"/>
      <c r="G608" s="132"/>
      <c r="H608" s="125"/>
      <c r="I608" s="125"/>
      <c r="J608" s="132"/>
      <c r="K608" s="125"/>
      <c r="L608" s="125"/>
      <c r="M608" s="132"/>
    </row>
    <row r="609" spans="1:13" ht="15.75">
      <c r="A609" s="207"/>
      <c r="B609" s="208"/>
      <c r="C609" s="209"/>
      <c r="D609" s="209"/>
      <c r="E609" s="209"/>
      <c r="F609" s="209"/>
      <c r="G609" s="132"/>
      <c r="H609" s="125"/>
      <c r="I609" s="125"/>
      <c r="J609" s="132"/>
      <c r="K609" s="125"/>
      <c r="L609" s="125"/>
      <c r="M609" s="132"/>
    </row>
    <row r="610" spans="1:13" ht="15.75">
      <c r="A610" s="207"/>
      <c r="B610" s="208"/>
      <c r="C610" s="209"/>
      <c r="D610" s="209"/>
      <c r="E610" s="209"/>
      <c r="F610" s="209"/>
      <c r="G610" s="132"/>
      <c r="H610" s="125"/>
      <c r="I610" s="125"/>
      <c r="J610" s="132"/>
      <c r="K610" s="125"/>
      <c r="L610" s="125"/>
      <c r="M610" s="132"/>
    </row>
    <row r="611" spans="1:13" ht="15.75">
      <c r="A611" s="207"/>
      <c r="B611" s="208"/>
      <c r="C611" s="209"/>
      <c r="D611" s="209"/>
      <c r="E611" s="209"/>
      <c r="F611" s="209"/>
      <c r="G611" s="132"/>
      <c r="H611" s="125"/>
      <c r="I611" s="125"/>
      <c r="J611" s="132"/>
      <c r="K611" s="125"/>
      <c r="L611" s="125"/>
      <c r="M611" s="132"/>
    </row>
    <row r="612" spans="1:13" ht="15.75">
      <c r="A612" s="207"/>
      <c r="B612" s="208"/>
      <c r="C612" s="209"/>
      <c r="D612" s="209"/>
      <c r="E612" s="209"/>
      <c r="F612" s="209"/>
      <c r="G612" s="132"/>
      <c r="H612" s="125"/>
      <c r="I612" s="125"/>
      <c r="J612" s="132"/>
      <c r="K612" s="125"/>
      <c r="L612" s="125"/>
      <c r="M612" s="132"/>
    </row>
    <row r="613" spans="1:13" ht="15.75">
      <c r="A613" s="207"/>
      <c r="B613" s="208"/>
      <c r="C613" s="209"/>
      <c r="D613" s="209"/>
      <c r="E613" s="209"/>
      <c r="F613" s="209"/>
      <c r="G613" s="132"/>
      <c r="H613" s="125"/>
      <c r="I613" s="125"/>
      <c r="J613" s="132"/>
      <c r="K613" s="125"/>
      <c r="L613" s="125"/>
      <c r="M613" s="132"/>
    </row>
    <row r="614" spans="1:13" ht="15.75">
      <c r="A614" s="207"/>
      <c r="B614" s="208"/>
      <c r="C614" s="209"/>
      <c r="D614" s="209"/>
      <c r="E614" s="209"/>
      <c r="F614" s="209"/>
      <c r="G614" s="132"/>
      <c r="H614" s="125"/>
      <c r="I614" s="125"/>
      <c r="J614" s="132"/>
      <c r="K614" s="125"/>
      <c r="L614" s="125"/>
      <c r="M614" s="132"/>
    </row>
    <row r="615" spans="1:13" ht="15.75">
      <c r="A615" s="207"/>
      <c r="B615" s="208"/>
      <c r="C615" s="209"/>
      <c r="D615" s="209"/>
      <c r="E615" s="209"/>
      <c r="F615" s="209"/>
      <c r="G615" s="132"/>
      <c r="H615" s="125"/>
      <c r="I615" s="125"/>
      <c r="J615" s="132"/>
      <c r="K615" s="125"/>
      <c r="L615" s="125"/>
      <c r="M615" s="132"/>
    </row>
    <row r="616" spans="1:13" ht="15.75">
      <c r="A616" s="207"/>
      <c r="B616" s="208"/>
      <c r="C616" s="209"/>
      <c r="D616" s="209"/>
      <c r="E616" s="209"/>
      <c r="F616" s="209"/>
      <c r="G616" s="132"/>
      <c r="H616" s="125"/>
      <c r="I616" s="125"/>
      <c r="J616" s="132"/>
      <c r="K616" s="125"/>
      <c r="L616" s="125"/>
      <c r="M616" s="132"/>
    </row>
    <row r="617" spans="1:13" ht="15.75">
      <c r="A617" s="207"/>
      <c r="B617" s="208"/>
      <c r="C617" s="209"/>
      <c r="D617" s="209"/>
      <c r="E617" s="209"/>
      <c r="F617" s="209"/>
      <c r="G617" s="132"/>
      <c r="H617" s="125"/>
      <c r="I617" s="125"/>
      <c r="J617" s="132"/>
      <c r="K617" s="125"/>
      <c r="L617" s="125"/>
      <c r="M617" s="132"/>
    </row>
    <row r="618" spans="1:13" ht="15.75">
      <c r="A618" s="207"/>
      <c r="B618" s="208"/>
      <c r="C618" s="209"/>
      <c r="D618" s="209"/>
      <c r="E618" s="209"/>
      <c r="F618" s="209"/>
      <c r="G618" s="132"/>
      <c r="H618" s="125"/>
      <c r="I618" s="125"/>
      <c r="J618" s="132"/>
      <c r="K618" s="125"/>
      <c r="L618" s="125"/>
      <c r="M618" s="132"/>
    </row>
    <row r="619" spans="1:13" ht="15.75">
      <c r="A619" s="207"/>
      <c r="B619" s="208"/>
      <c r="C619" s="209"/>
      <c r="D619" s="209"/>
      <c r="E619" s="209"/>
      <c r="F619" s="209"/>
      <c r="G619" s="132"/>
      <c r="H619" s="125"/>
      <c r="I619" s="125"/>
      <c r="J619" s="132"/>
      <c r="K619" s="125"/>
      <c r="L619" s="125"/>
      <c r="M619" s="132"/>
    </row>
    <row r="620" spans="1:13" ht="15.75">
      <c r="A620" s="207"/>
      <c r="B620" s="208"/>
      <c r="C620" s="209"/>
      <c r="D620" s="209"/>
      <c r="E620" s="209"/>
      <c r="F620" s="209"/>
      <c r="G620" s="132"/>
      <c r="H620" s="125"/>
      <c r="I620" s="125"/>
      <c r="J620" s="132"/>
      <c r="K620" s="125"/>
      <c r="L620" s="125"/>
      <c r="M620" s="132"/>
    </row>
    <row r="621" spans="1:13" ht="15.75">
      <c r="A621" s="207"/>
      <c r="B621" s="208"/>
      <c r="C621" s="209"/>
      <c r="D621" s="209"/>
      <c r="E621" s="209"/>
      <c r="F621" s="209"/>
      <c r="G621" s="132"/>
      <c r="H621" s="125"/>
      <c r="I621" s="125"/>
      <c r="J621" s="132"/>
      <c r="K621" s="125"/>
      <c r="L621" s="125"/>
      <c r="M621" s="132"/>
    </row>
    <row r="622" spans="1:13" ht="15.75">
      <c r="A622" s="207"/>
      <c r="B622" s="208"/>
      <c r="C622" s="209"/>
      <c r="D622" s="209"/>
      <c r="E622" s="209"/>
      <c r="F622" s="209"/>
      <c r="G622" s="132"/>
      <c r="H622" s="125"/>
      <c r="I622" s="125"/>
      <c r="J622" s="132"/>
      <c r="K622" s="125"/>
      <c r="L622" s="125"/>
      <c r="M622" s="132"/>
    </row>
    <row r="623" spans="1:13" ht="15.75">
      <c r="A623" s="207"/>
      <c r="B623" s="208"/>
      <c r="C623" s="209"/>
      <c r="D623" s="209"/>
      <c r="E623" s="209"/>
      <c r="F623" s="209"/>
      <c r="G623" s="132"/>
      <c r="H623" s="125"/>
      <c r="I623" s="125"/>
      <c r="J623" s="132"/>
      <c r="K623" s="125"/>
      <c r="L623" s="125"/>
      <c r="M623" s="132"/>
    </row>
    <row r="624" spans="1:13" ht="15.75">
      <c r="A624" s="207"/>
      <c r="B624" s="208"/>
      <c r="C624" s="209"/>
      <c r="D624" s="209"/>
      <c r="E624" s="209"/>
      <c r="F624" s="209"/>
      <c r="G624" s="132"/>
      <c r="H624" s="125"/>
      <c r="I624" s="125"/>
      <c r="J624" s="132"/>
      <c r="K624" s="125"/>
      <c r="L624" s="125"/>
      <c r="M624" s="132"/>
    </row>
    <row r="625" spans="1:13" ht="15.75">
      <c r="A625" s="207"/>
      <c r="B625" s="208"/>
      <c r="C625" s="209"/>
      <c r="D625" s="209"/>
      <c r="E625" s="209"/>
      <c r="F625" s="209"/>
      <c r="G625" s="132"/>
      <c r="H625" s="125"/>
      <c r="I625" s="125"/>
      <c r="J625" s="132"/>
      <c r="K625" s="125"/>
      <c r="L625" s="125"/>
      <c r="M625" s="132"/>
    </row>
    <row r="626" spans="1:13" ht="15.75">
      <c r="A626" s="207"/>
      <c r="B626" s="208"/>
      <c r="C626" s="209"/>
      <c r="D626" s="209"/>
      <c r="E626" s="209"/>
      <c r="F626" s="209"/>
      <c r="G626" s="132"/>
      <c r="H626" s="125"/>
      <c r="I626" s="125"/>
      <c r="J626" s="132"/>
      <c r="K626" s="125"/>
      <c r="L626" s="125"/>
      <c r="M626" s="132"/>
    </row>
    <row r="627" spans="1:13" ht="15.75">
      <c r="A627" s="207"/>
      <c r="B627" s="208"/>
      <c r="C627" s="209"/>
      <c r="D627" s="209"/>
      <c r="E627" s="209"/>
      <c r="F627" s="209"/>
      <c r="G627" s="132"/>
      <c r="H627" s="125"/>
      <c r="I627" s="125"/>
      <c r="J627" s="132"/>
      <c r="K627" s="125"/>
      <c r="L627" s="125"/>
      <c r="M627" s="132"/>
    </row>
    <row r="628" spans="1:13" ht="15.75">
      <c r="A628" s="207"/>
      <c r="B628" s="208"/>
      <c r="C628" s="209"/>
      <c r="D628" s="209"/>
      <c r="E628" s="209"/>
      <c r="F628" s="209"/>
      <c r="G628" s="132"/>
      <c r="H628" s="125"/>
      <c r="I628" s="125"/>
      <c r="J628" s="132"/>
      <c r="K628" s="125"/>
      <c r="L628" s="125"/>
      <c r="M628" s="132"/>
    </row>
    <row r="629" spans="1:13" ht="15.75">
      <c r="A629" s="207"/>
      <c r="B629" s="208"/>
      <c r="C629" s="209"/>
      <c r="D629" s="209"/>
      <c r="E629" s="209"/>
      <c r="F629" s="209"/>
      <c r="G629" s="132"/>
      <c r="H629" s="125"/>
      <c r="I629" s="125"/>
      <c r="J629" s="132"/>
      <c r="K629" s="125"/>
      <c r="L629" s="125"/>
      <c r="M629" s="132"/>
    </row>
    <row r="630" spans="1:13" ht="15.75">
      <c r="A630" s="207"/>
      <c r="B630" s="208"/>
      <c r="C630" s="209"/>
      <c r="D630" s="209"/>
      <c r="E630" s="209"/>
      <c r="F630" s="209"/>
      <c r="G630" s="132"/>
      <c r="H630" s="125"/>
      <c r="I630" s="125"/>
      <c r="J630" s="132"/>
      <c r="K630" s="125"/>
      <c r="L630" s="125"/>
      <c r="M630" s="132"/>
    </row>
    <row r="631" spans="1:13" ht="15.75">
      <c r="A631" s="207"/>
      <c r="B631" s="208"/>
      <c r="C631" s="209"/>
      <c r="D631" s="209"/>
      <c r="E631" s="209"/>
      <c r="F631" s="209"/>
      <c r="G631" s="132"/>
      <c r="H631" s="125"/>
      <c r="I631" s="125"/>
      <c r="J631" s="132"/>
      <c r="K631" s="125"/>
      <c r="L631" s="125"/>
      <c r="M631" s="132"/>
    </row>
    <row r="632" spans="1:13" ht="15.75">
      <c r="A632" s="207"/>
      <c r="B632" s="208"/>
      <c r="C632" s="209"/>
      <c r="D632" s="209"/>
      <c r="E632" s="209"/>
      <c r="F632" s="209"/>
      <c r="G632" s="132"/>
      <c r="H632" s="125"/>
      <c r="I632" s="125"/>
      <c r="J632" s="132"/>
      <c r="K632" s="125"/>
      <c r="L632" s="125"/>
      <c r="M632" s="132"/>
    </row>
    <row r="633" spans="1:13" ht="15.75">
      <c r="A633" s="207"/>
      <c r="B633" s="208"/>
      <c r="C633" s="209"/>
      <c r="D633" s="209"/>
      <c r="E633" s="209"/>
      <c r="F633" s="209"/>
      <c r="G633" s="132"/>
      <c r="H633" s="125"/>
      <c r="I633" s="125"/>
      <c r="J633" s="132"/>
      <c r="K633" s="125"/>
      <c r="L633" s="125"/>
      <c r="M633" s="132"/>
    </row>
    <row r="634" spans="1:13" ht="15.75">
      <c r="A634" s="207"/>
      <c r="B634" s="208"/>
      <c r="C634" s="209"/>
      <c r="D634" s="209"/>
      <c r="E634" s="209"/>
      <c r="F634" s="209"/>
      <c r="G634" s="132"/>
      <c r="H634" s="125"/>
      <c r="I634" s="125"/>
      <c r="J634" s="132"/>
      <c r="K634" s="125"/>
      <c r="L634" s="125"/>
      <c r="M634" s="132"/>
    </row>
    <row r="635" spans="1:13" ht="15.75">
      <c r="A635" s="207"/>
      <c r="B635" s="208"/>
      <c r="C635" s="209"/>
      <c r="D635" s="209"/>
      <c r="E635" s="209"/>
      <c r="F635" s="209"/>
      <c r="G635" s="132"/>
      <c r="H635" s="125"/>
      <c r="I635" s="125"/>
      <c r="J635" s="132"/>
      <c r="K635" s="125"/>
      <c r="L635" s="125"/>
      <c r="M635" s="132"/>
    </row>
    <row r="636" spans="1:13" ht="15.75">
      <c r="A636" s="207"/>
      <c r="B636" s="208"/>
      <c r="C636" s="209"/>
      <c r="D636" s="209"/>
      <c r="E636" s="209"/>
      <c r="F636" s="209"/>
      <c r="G636" s="132"/>
      <c r="H636" s="125"/>
      <c r="I636" s="125"/>
      <c r="J636" s="132"/>
      <c r="K636" s="125"/>
      <c r="L636" s="125"/>
      <c r="M636" s="132"/>
    </row>
    <row r="637" spans="1:13" ht="15.75">
      <c r="A637" s="207"/>
      <c r="B637" s="208"/>
      <c r="C637" s="209"/>
      <c r="D637" s="209"/>
      <c r="E637" s="209"/>
      <c r="F637" s="209"/>
      <c r="G637" s="132"/>
      <c r="H637" s="125"/>
      <c r="I637" s="125"/>
      <c r="J637" s="132"/>
      <c r="K637" s="125"/>
      <c r="L637" s="125"/>
      <c r="M637" s="132"/>
    </row>
    <row r="638" spans="1:13" ht="15.75">
      <c r="A638" s="207"/>
      <c r="B638" s="208"/>
      <c r="C638" s="209"/>
      <c r="D638" s="209"/>
      <c r="E638" s="209"/>
      <c r="F638" s="209"/>
      <c r="G638" s="132"/>
      <c r="H638" s="125"/>
      <c r="I638" s="125"/>
      <c r="J638" s="132"/>
      <c r="K638" s="125"/>
      <c r="L638" s="125"/>
      <c r="M638" s="132"/>
    </row>
    <row r="639" spans="1:13" ht="15.75">
      <c r="A639" s="207"/>
      <c r="B639" s="208"/>
      <c r="C639" s="209"/>
      <c r="D639" s="209"/>
      <c r="E639" s="209"/>
      <c r="F639" s="209"/>
      <c r="G639" s="132"/>
      <c r="H639" s="125"/>
      <c r="I639" s="125"/>
      <c r="J639" s="132"/>
      <c r="K639" s="125"/>
      <c r="L639" s="125"/>
      <c r="M639" s="132"/>
    </row>
    <row r="640" spans="1:13" ht="15.75">
      <c r="A640" s="207"/>
      <c r="B640" s="208"/>
      <c r="C640" s="209"/>
      <c r="D640" s="209"/>
      <c r="E640" s="209"/>
      <c r="F640" s="209"/>
      <c r="G640" s="132"/>
      <c r="H640" s="125"/>
      <c r="I640" s="125"/>
      <c r="J640" s="132"/>
      <c r="K640" s="125"/>
      <c r="L640" s="125"/>
      <c r="M640" s="132"/>
    </row>
    <row r="641" spans="1:13" ht="15.75">
      <c r="A641" s="207"/>
      <c r="B641" s="208"/>
      <c r="C641" s="209"/>
      <c r="D641" s="209"/>
      <c r="E641" s="209"/>
      <c r="F641" s="209"/>
      <c r="G641" s="132"/>
      <c r="H641" s="125"/>
      <c r="I641" s="125"/>
      <c r="J641" s="132"/>
      <c r="K641" s="125"/>
      <c r="L641" s="125"/>
      <c r="M641" s="132"/>
    </row>
    <row r="642" spans="1:13" ht="15.75">
      <c r="A642" s="207"/>
      <c r="B642" s="208"/>
      <c r="C642" s="209"/>
      <c r="D642" s="209"/>
      <c r="E642" s="209"/>
      <c r="F642" s="209"/>
      <c r="G642" s="132"/>
      <c r="H642" s="125"/>
      <c r="I642" s="125"/>
      <c r="J642" s="132"/>
      <c r="K642" s="125"/>
      <c r="L642" s="125"/>
      <c r="M642" s="132"/>
    </row>
    <row r="643" spans="1:13" ht="15.75">
      <c r="A643" s="207"/>
      <c r="B643" s="208"/>
      <c r="C643" s="209"/>
      <c r="D643" s="209"/>
      <c r="E643" s="209"/>
      <c r="F643" s="209"/>
      <c r="G643" s="132"/>
      <c r="H643" s="125"/>
      <c r="I643" s="125"/>
      <c r="J643" s="132"/>
      <c r="K643" s="125"/>
      <c r="L643" s="125"/>
      <c r="M643" s="132"/>
    </row>
    <row r="644" spans="1:13" ht="15.75">
      <c r="A644" s="207"/>
      <c r="B644" s="208"/>
      <c r="C644" s="209"/>
      <c r="D644" s="209"/>
      <c r="E644" s="209"/>
      <c r="F644" s="209"/>
      <c r="G644" s="132"/>
      <c r="H644" s="125"/>
      <c r="I644" s="125"/>
      <c r="J644" s="132"/>
      <c r="K644" s="125"/>
      <c r="L644" s="125"/>
      <c r="M644" s="132"/>
    </row>
    <row r="645" spans="1:13" ht="15.75">
      <c r="A645" s="207"/>
      <c r="B645" s="208"/>
      <c r="C645" s="209"/>
      <c r="D645" s="209"/>
      <c r="E645" s="209"/>
      <c r="F645" s="209"/>
      <c r="G645" s="132"/>
      <c r="H645" s="125"/>
      <c r="I645" s="125"/>
      <c r="J645" s="132"/>
      <c r="K645" s="125"/>
      <c r="L645" s="125"/>
      <c r="M645" s="132"/>
    </row>
    <row r="646" spans="1:13" ht="15.75">
      <c r="A646" s="207"/>
      <c r="B646" s="208"/>
      <c r="C646" s="209"/>
      <c r="D646" s="209"/>
      <c r="E646" s="209"/>
      <c r="F646" s="209"/>
      <c r="G646" s="132"/>
      <c r="H646" s="125"/>
      <c r="I646" s="125"/>
      <c r="J646" s="132"/>
      <c r="K646" s="125"/>
      <c r="L646" s="125"/>
      <c r="M646" s="132"/>
    </row>
    <row r="647" spans="1:13" ht="15.75">
      <c r="A647" s="207"/>
      <c r="B647" s="208"/>
      <c r="C647" s="209"/>
      <c r="D647" s="209"/>
      <c r="E647" s="209"/>
      <c r="F647" s="209"/>
      <c r="G647" s="132"/>
      <c r="H647" s="125"/>
      <c r="I647" s="125"/>
      <c r="J647" s="132"/>
      <c r="K647" s="125"/>
      <c r="L647" s="125"/>
      <c r="M647" s="132"/>
    </row>
    <row r="648" spans="1:13" ht="15.75">
      <c r="A648" s="207"/>
      <c r="B648" s="208"/>
      <c r="C648" s="209"/>
      <c r="D648" s="209"/>
      <c r="E648" s="209"/>
      <c r="F648" s="209"/>
      <c r="G648" s="132"/>
      <c r="H648" s="125"/>
      <c r="I648" s="125"/>
      <c r="J648" s="132"/>
      <c r="K648" s="125"/>
      <c r="L648" s="125"/>
      <c r="M648" s="132"/>
    </row>
    <row r="649" spans="1:13" ht="15.75">
      <c r="A649" s="207"/>
      <c r="B649" s="208"/>
      <c r="C649" s="209"/>
      <c r="D649" s="209"/>
      <c r="E649" s="209"/>
      <c r="F649" s="209"/>
      <c r="G649" s="132"/>
      <c r="H649" s="125"/>
      <c r="I649" s="125"/>
      <c r="J649" s="132"/>
      <c r="K649" s="125"/>
      <c r="L649" s="125"/>
      <c r="M649" s="132"/>
    </row>
    <row r="650" spans="1:13" ht="15.75">
      <c r="A650" s="207"/>
      <c r="B650" s="208"/>
      <c r="C650" s="209"/>
      <c r="D650" s="209"/>
      <c r="E650" s="209"/>
      <c r="F650" s="209"/>
      <c r="G650" s="132"/>
      <c r="H650" s="125"/>
      <c r="I650" s="125"/>
      <c r="J650" s="132"/>
      <c r="K650" s="125"/>
      <c r="L650" s="125"/>
      <c r="M650" s="132"/>
    </row>
    <row r="651" spans="1:13" ht="15.75">
      <c r="A651" s="207"/>
      <c r="B651" s="208"/>
      <c r="C651" s="209"/>
      <c r="D651" s="209"/>
      <c r="E651" s="209"/>
      <c r="F651" s="209"/>
      <c r="G651" s="132"/>
      <c r="H651" s="125"/>
      <c r="I651" s="125"/>
      <c r="J651" s="132"/>
      <c r="K651" s="125"/>
      <c r="L651" s="125"/>
      <c r="M651" s="132"/>
    </row>
    <row r="652" spans="1:13" ht="15.75">
      <c r="A652" s="207"/>
      <c r="B652" s="208"/>
      <c r="C652" s="209"/>
      <c r="D652" s="209"/>
      <c r="E652" s="209"/>
      <c r="F652" s="209"/>
      <c r="G652" s="132"/>
      <c r="H652" s="125"/>
      <c r="I652" s="125"/>
      <c r="J652" s="132"/>
      <c r="K652" s="125"/>
      <c r="L652" s="125"/>
      <c r="M652" s="132"/>
    </row>
    <row r="653" spans="1:13" ht="15.75">
      <c r="A653" s="207"/>
      <c r="B653" s="208"/>
      <c r="C653" s="209"/>
      <c r="D653" s="209"/>
      <c r="E653" s="209"/>
      <c r="F653" s="209"/>
      <c r="G653" s="132"/>
      <c r="H653" s="125"/>
      <c r="I653" s="125"/>
      <c r="J653" s="132"/>
      <c r="K653" s="125"/>
      <c r="L653" s="125"/>
      <c r="M653" s="132"/>
    </row>
    <row r="654" spans="1:13" ht="15.75">
      <c r="A654" s="207"/>
      <c r="B654" s="208"/>
      <c r="C654" s="209"/>
      <c r="D654" s="209"/>
      <c r="E654" s="209"/>
      <c r="F654" s="209"/>
      <c r="G654" s="132"/>
      <c r="H654" s="125"/>
      <c r="I654" s="125"/>
      <c r="J654" s="132"/>
      <c r="K654" s="125"/>
      <c r="L654" s="125"/>
      <c r="M654" s="132"/>
    </row>
    <row r="655" spans="1:13" ht="15.75">
      <c r="A655" s="207"/>
      <c r="B655" s="208"/>
      <c r="C655" s="209"/>
      <c r="D655" s="209"/>
      <c r="E655" s="209"/>
      <c r="F655" s="209"/>
      <c r="G655" s="132"/>
      <c r="H655" s="125"/>
      <c r="I655" s="125"/>
      <c r="J655" s="132"/>
      <c r="K655" s="125"/>
      <c r="L655" s="125"/>
      <c r="M655" s="132"/>
    </row>
    <row r="656" spans="1:13" ht="15.75">
      <c r="A656" s="207"/>
      <c r="B656" s="208"/>
      <c r="C656" s="209"/>
      <c r="D656" s="209"/>
      <c r="E656" s="209"/>
      <c r="F656" s="209"/>
      <c r="G656" s="132"/>
      <c r="H656" s="125"/>
      <c r="I656" s="125"/>
      <c r="J656" s="132"/>
      <c r="K656" s="125"/>
      <c r="L656" s="125"/>
      <c r="M656" s="132"/>
    </row>
    <row r="657" spans="1:13" ht="15.75">
      <c r="A657" s="207"/>
      <c r="B657" s="208"/>
      <c r="C657" s="209"/>
      <c r="D657" s="209"/>
      <c r="E657" s="209"/>
      <c r="F657" s="209"/>
      <c r="G657" s="132"/>
      <c r="H657" s="125"/>
      <c r="I657" s="125"/>
      <c r="J657" s="132"/>
      <c r="K657" s="125"/>
      <c r="L657" s="125"/>
      <c r="M657" s="132"/>
    </row>
    <row r="658" spans="1:13" ht="15.75">
      <c r="A658" s="207"/>
      <c r="B658" s="208"/>
      <c r="C658" s="209"/>
      <c r="D658" s="209"/>
      <c r="E658" s="209"/>
      <c r="F658" s="209"/>
      <c r="G658" s="132"/>
      <c r="H658" s="125"/>
      <c r="I658" s="125"/>
      <c r="J658" s="132"/>
      <c r="K658" s="125"/>
      <c r="L658" s="125"/>
      <c r="M658" s="132"/>
    </row>
    <row r="659" spans="1:13" ht="15.75">
      <c r="A659" s="207"/>
      <c r="B659" s="208"/>
      <c r="C659" s="209"/>
      <c r="D659" s="209"/>
      <c r="E659" s="209"/>
      <c r="F659" s="209"/>
      <c r="G659" s="132"/>
      <c r="H659" s="125"/>
      <c r="I659" s="125"/>
      <c r="J659" s="132"/>
      <c r="K659" s="125"/>
      <c r="L659" s="125"/>
      <c r="M659" s="132"/>
    </row>
    <row r="660" spans="1:13" ht="15.75">
      <c r="A660" s="207"/>
      <c r="B660" s="208"/>
      <c r="C660" s="209"/>
      <c r="D660" s="209"/>
      <c r="E660" s="209"/>
      <c r="F660" s="209"/>
      <c r="G660" s="132"/>
      <c r="H660" s="125"/>
      <c r="I660" s="125"/>
      <c r="J660" s="132"/>
      <c r="K660" s="125"/>
      <c r="L660" s="125"/>
      <c r="M660" s="132"/>
    </row>
    <row r="661" spans="1:13" ht="15.75">
      <c r="A661" s="207"/>
      <c r="B661" s="208"/>
      <c r="C661" s="209"/>
      <c r="D661" s="209"/>
      <c r="E661" s="209"/>
      <c r="F661" s="209"/>
      <c r="G661" s="132"/>
      <c r="H661" s="125"/>
      <c r="I661" s="125"/>
      <c r="J661" s="132"/>
      <c r="K661" s="125"/>
      <c r="L661" s="125"/>
      <c r="M661" s="132"/>
    </row>
    <row r="662" spans="1:13" ht="15.75">
      <c r="A662" s="207"/>
      <c r="B662" s="208"/>
      <c r="C662" s="209"/>
      <c r="D662" s="209"/>
      <c r="E662" s="209"/>
      <c r="F662" s="209"/>
      <c r="G662" s="132"/>
      <c r="H662" s="125"/>
      <c r="I662" s="125"/>
      <c r="J662" s="132"/>
      <c r="K662" s="125"/>
      <c r="L662" s="125"/>
      <c r="M662" s="132"/>
    </row>
    <row r="663" spans="1:13" ht="15.75">
      <c r="A663" s="207"/>
      <c r="B663" s="208"/>
      <c r="C663" s="209"/>
      <c r="D663" s="209"/>
      <c r="E663" s="209"/>
      <c r="F663" s="209"/>
      <c r="G663" s="132"/>
      <c r="H663" s="125"/>
      <c r="I663" s="125"/>
      <c r="J663" s="132"/>
      <c r="K663" s="125"/>
      <c r="L663" s="125"/>
      <c r="M663" s="132"/>
    </row>
    <row r="664" spans="1:13" ht="15.75">
      <c r="A664" s="207"/>
      <c r="B664" s="208"/>
      <c r="C664" s="209"/>
      <c r="D664" s="209"/>
      <c r="E664" s="209"/>
      <c r="F664" s="209"/>
      <c r="G664" s="132"/>
      <c r="H664" s="125"/>
      <c r="I664" s="125"/>
      <c r="J664" s="132"/>
      <c r="K664" s="125"/>
      <c r="L664" s="125"/>
      <c r="M664" s="132"/>
    </row>
    <row r="665" spans="1:13" ht="15.75">
      <c r="A665" s="207"/>
      <c r="B665" s="208"/>
      <c r="C665" s="209"/>
      <c r="D665" s="209"/>
      <c r="E665" s="209"/>
      <c r="F665" s="209"/>
      <c r="G665" s="132"/>
      <c r="H665" s="125"/>
      <c r="I665" s="125"/>
      <c r="J665" s="132"/>
      <c r="K665" s="125"/>
      <c r="L665" s="125"/>
      <c r="M665" s="132"/>
    </row>
    <row r="666" spans="1:13" ht="15.75">
      <c r="A666" s="207"/>
      <c r="B666" s="208"/>
      <c r="C666" s="209"/>
      <c r="D666" s="209"/>
      <c r="E666" s="209"/>
      <c r="F666" s="209"/>
      <c r="G666" s="132"/>
      <c r="H666" s="125"/>
      <c r="I666" s="125"/>
      <c r="J666" s="132"/>
      <c r="K666" s="125"/>
      <c r="L666" s="125"/>
      <c r="M666" s="132"/>
    </row>
    <row r="667" spans="1:13" ht="15.75">
      <c r="A667" s="207"/>
      <c r="B667" s="208"/>
      <c r="C667" s="209"/>
      <c r="D667" s="209"/>
      <c r="E667" s="209"/>
      <c r="F667" s="209"/>
      <c r="G667" s="132"/>
      <c r="H667" s="125"/>
      <c r="I667" s="125"/>
      <c r="J667" s="132"/>
      <c r="K667" s="125"/>
      <c r="L667" s="125"/>
      <c r="M667" s="132"/>
    </row>
    <row r="668" spans="1:13" ht="15.75">
      <c r="A668" s="207"/>
      <c r="B668" s="208"/>
      <c r="C668" s="209"/>
      <c r="D668" s="209"/>
      <c r="E668" s="209"/>
      <c r="F668" s="209"/>
      <c r="G668" s="132"/>
      <c r="H668" s="125"/>
      <c r="I668" s="125"/>
      <c r="J668" s="132"/>
      <c r="K668" s="125"/>
      <c r="L668" s="125"/>
      <c r="M668" s="132"/>
    </row>
    <row r="669" spans="1:13" ht="15.75">
      <c r="A669" s="207"/>
      <c r="B669" s="208"/>
      <c r="C669" s="209"/>
      <c r="D669" s="209"/>
      <c r="E669" s="209"/>
      <c r="F669" s="209"/>
      <c r="G669" s="132"/>
      <c r="H669" s="125"/>
      <c r="I669" s="125"/>
      <c r="J669" s="132"/>
      <c r="K669" s="125"/>
      <c r="L669" s="125"/>
      <c r="M669" s="132"/>
    </row>
    <row r="670" spans="1:13" ht="15.75">
      <c r="A670" s="207"/>
      <c r="B670" s="208"/>
      <c r="C670" s="209"/>
      <c r="D670" s="209"/>
      <c r="E670" s="209"/>
      <c r="F670" s="209"/>
      <c r="G670" s="132"/>
      <c r="H670" s="125"/>
      <c r="I670" s="125"/>
      <c r="J670" s="132"/>
      <c r="K670" s="125"/>
      <c r="L670" s="125"/>
      <c r="M670" s="132"/>
    </row>
    <row r="671" spans="1:13" ht="15.75">
      <c r="A671" s="207"/>
      <c r="B671" s="208"/>
      <c r="C671" s="209"/>
      <c r="D671" s="209"/>
      <c r="E671" s="209"/>
      <c r="F671" s="209"/>
      <c r="G671" s="132"/>
      <c r="H671" s="125"/>
      <c r="I671" s="125"/>
      <c r="J671" s="132"/>
      <c r="K671" s="125"/>
      <c r="L671" s="125"/>
      <c r="M671" s="132"/>
    </row>
    <row r="672" spans="1:13" ht="15.75">
      <c r="A672" s="207"/>
      <c r="B672" s="208"/>
      <c r="C672" s="209"/>
      <c r="D672" s="209"/>
      <c r="E672" s="209"/>
      <c r="F672" s="209"/>
      <c r="G672" s="132"/>
      <c r="H672" s="125"/>
      <c r="I672" s="125"/>
      <c r="J672" s="132"/>
      <c r="K672" s="125"/>
      <c r="L672" s="125"/>
      <c r="M672" s="132"/>
    </row>
    <row r="673" spans="1:13" ht="15.75">
      <c r="A673" s="207"/>
      <c r="B673" s="208"/>
      <c r="C673" s="209"/>
      <c r="D673" s="209"/>
      <c r="E673" s="209"/>
      <c r="F673" s="209"/>
      <c r="G673" s="132"/>
      <c r="H673" s="125"/>
      <c r="I673" s="125"/>
      <c r="J673" s="132"/>
      <c r="K673" s="125"/>
      <c r="L673" s="125"/>
      <c r="M673" s="132"/>
    </row>
    <row r="674" spans="1:13" ht="15.75">
      <c r="A674" s="207"/>
      <c r="B674" s="208"/>
      <c r="C674" s="209"/>
      <c r="D674" s="209"/>
      <c r="E674" s="209"/>
      <c r="F674" s="209"/>
      <c r="G674" s="132"/>
      <c r="H674" s="125"/>
      <c r="I674" s="125"/>
      <c r="J674" s="132"/>
      <c r="K674" s="125"/>
      <c r="L674" s="125"/>
      <c r="M674" s="132"/>
    </row>
    <row r="675" spans="1:13" ht="15.75">
      <c r="A675" s="207"/>
      <c r="B675" s="208"/>
      <c r="C675" s="209"/>
      <c r="D675" s="209"/>
      <c r="E675" s="209"/>
      <c r="F675" s="209"/>
      <c r="G675" s="132"/>
      <c r="H675" s="125"/>
      <c r="I675" s="125"/>
      <c r="J675" s="132"/>
      <c r="K675" s="125"/>
      <c r="L675" s="125"/>
      <c r="M675" s="132"/>
    </row>
    <row r="676" spans="1:13" ht="15.75">
      <c r="A676" s="207"/>
      <c r="B676" s="208"/>
      <c r="C676" s="209"/>
      <c r="D676" s="209"/>
      <c r="E676" s="209"/>
      <c r="F676" s="209"/>
      <c r="G676" s="132"/>
      <c r="H676" s="125"/>
      <c r="I676" s="125"/>
      <c r="J676" s="132"/>
      <c r="K676" s="125"/>
      <c r="L676" s="125"/>
      <c r="M676" s="132"/>
    </row>
    <row r="677" spans="1:13" ht="15.75">
      <c r="A677" s="207"/>
      <c r="B677" s="208"/>
      <c r="C677" s="209"/>
      <c r="D677" s="209"/>
      <c r="E677" s="209"/>
      <c r="F677" s="209"/>
      <c r="G677" s="132"/>
      <c r="H677" s="125"/>
      <c r="I677" s="125"/>
      <c r="J677" s="132"/>
      <c r="K677" s="125"/>
      <c r="L677" s="125"/>
      <c r="M677" s="132"/>
    </row>
    <row r="678" spans="1:13" ht="15.75">
      <c r="A678" s="207"/>
      <c r="B678" s="208"/>
      <c r="C678" s="209"/>
      <c r="D678" s="209"/>
      <c r="E678" s="209"/>
      <c r="F678" s="209"/>
      <c r="G678" s="132"/>
      <c r="H678" s="125"/>
      <c r="I678" s="125"/>
      <c r="J678" s="132"/>
      <c r="K678" s="125"/>
      <c r="L678" s="125"/>
      <c r="M678" s="132"/>
    </row>
    <row r="679" spans="1:13" ht="15.75">
      <c r="A679" s="207"/>
      <c r="B679" s="208"/>
      <c r="C679" s="209"/>
      <c r="D679" s="209"/>
      <c r="E679" s="209"/>
      <c r="F679" s="209"/>
      <c r="G679" s="132"/>
      <c r="H679" s="125"/>
      <c r="I679" s="125"/>
      <c r="J679" s="132"/>
      <c r="K679" s="125"/>
      <c r="L679" s="125"/>
      <c r="M679" s="132"/>
    </row>
    <row r="680" spans="1:13" ht="15.75">
      <c r="A680" s="207"/>
      <c r="B680" s="208"/>
      <c r="C680" s="209"/>
      <c r="D680" s="209"/>
      <c r="E680" s="209"/>
      <c r="F680" s="209"/>
      <c r="G680" s="132"/>
      <c r="H680" s="125"/>
      <c r="I680" s="125"/>
      <c r="J680" s="132"/>
      <c r="K680" s="125"/>
      <c r="L680" s="125"/>
      <c r="M680" s="132"/>
    </row>
    <row r="681" spans="1:13" ht="15.75">
      <c r="A681" s="207"/>
      <c r="B681" s="208"/>
      <c r="C681" s="209"/>
      <c r="D681" s="209"/>
      <c r="E681" s="209"/>
      <c r="F681" s="209"/>
      <c r="G681" s="132"/>
      <c r="H681" s="125"/>
      <c r="I681" s="125"/>
      <c r="J681" s="132"/>
      <c r="K681" s="125"/>
      <c r="L681" s="125"/>
      <c r="M681" s="132"/>
    </row>
    <row r="682" spans="1:13" ht="15.75">
      <c r="A682" s="207"/>
      <c r="B682" s="208"/>
      <c r="C682" s="209"/>
      <c r="D682" s="209"/>
      <c r="E682" s="209"/>
      <c r="F682" s="209"/>
      <c r="G682" s="132"/>
      <c r="H682" s="125"/>
      <c r="I682" s="125"/>
      <c r="J682" s="132"/>
      <c r="K682" s="125"/>
      <c r="L682" s="125"/>
      <c r="M682" s="132"/>
    </row>
    <row r="683" spans="1:13" ht="15.75">
      <c r="A683" s="207"/>
      <c r="B683" s="208"/>
      <c r="C683" s="209"/>
      <c r="D683" s="209"/>
      <c r="E683" s="209"/>
      <c r="F683" s="209"/>
      <c r="G683" s="132"/>
      <c r="H683" s="125"/>
      <c r="I683" s="125"/>
      <c r="J683" s="132"/>
      <c r="K683" s="125"/>
      <c r="L683" s="125"/>
      <c r="M683" s="132"/>
    </row>
    <row r="684" spans="1:13" ht="15.75">
      <c r="A684" s="207"/>
      <c r="B684" s="208"/>
      <c r="C684" s="209"/>
      <c r="D684" s="209"/>
      <c r="E684" s="209"/>
      <c r="F684" s="209"/>
      <c r="G684" s="132"/>
      <c r="H684" s="125"/>
      <c r="I684" s="125"/>
      <c r="J684" s="132"/>
      <c r="K684" s="125"/>
      <c r="L684" s="125"/>
      <c r="M684" s="132"/>
    </row>
    <row r="685" spans="1:13" ht="15.75">
      <c r="A685" s="207"/>
      <c r="B685" s="208"/>
      <c r="C685" s="209"/>
      <c r="D685" s="209"/>
      <c r="E685" s="209"/>
      <c r="F685" s="209"/>
      <c r="G685" s="132"/>
      <c r="H685" s="125"/>
      <c r="I685" s="125"/>
      <c r="J685" s="132"/>
      <c r="K685" s="125"/>
      <c r="L685" s="125"/>
      <c r="M685" s="132"/>
    </row>
    <row r="686" spans="1:13" ht="15.75">
      <c r="A686" s="207"/>
      <c r="B686" s="208"/>
      <c r="C686" s="209"/>
      <c r="D686" s="209"/>
      <c r="E686" s="209"/>
      <c r="F686" s="209"/>
      <c r="G686" s="132"/>
      <c r="H686" s="125"/>
      <c r="I686" s="125"/>
      <c r="J686" s="132"/>
      <c r="K686" s="125"/>
      <c r="L686" s="125"/>
      <c r="M686" s="132"/>
    </row>
    <row r="687" spans="1:13" ht="15.75">
      <c r="A687" s="207"/>
      <c r="B687" s="208"/>
      <c r="C687" s="209"/>
      <c r="D687" s="209"/>
      <c r="E687" s="209"/>
      <c r="F687" s="209"/>
      <c r="G687" s="132"/>
      <c r="H687" s="125"/>
      <c r="I687" s="125"/>
      <c r="J687" s="132"/>
      <c r="K687" s="125"/>
      <c r="L687" s="125"/>
      <c r="M687" s="132"/>
    </row>
    <row r="688" spans="1:13" ht="15.75">
      <c r="A688" s="207"/>
      <c r="B688" s="208"/>
      <c r="C688" s="209"/>
      <c r="D688" s="209"/>
      <c r="E688" s="209"/>
      <c r="F688" s="209"/>
      <c r="G688" s="132"/>
      <c r="H688" s="125"/>
      <c r="I688" s="125"/>
      <c r="J688" s="132"/>
      <c r="K688" s="125"/>
      <c r="L688" s="125"/>
      <c r="M688" s="132"/>
    </row>
    <row r="689" spans="1:13" ht="15.75">
      <c r="A689" s="207"/>
      <c r="B689" s="208"/>
      <c r="C689" s="209"/>
      <c r="D689" s="209"/>
      <c r="E689" s="209"/>
      <c r="F689" s="209"/>
      <c r="G689" s="132"/>
      <c r="H689" s="125"/>
      <c r="I689" s="125"/>
      <c r="J689" s="132"/>
      <c r="K689" s="125"/>
      <c r="L689" s="125"/>
      <c r="M689" s="132"/>
    </row>
    <row r="690" spans="1:13" ht="15.75">
      <c r="A690" s="207"/>
      <c r="B690" s="208"/>
      <c r="C690" s="209"/>
      <c r="D690" s="209"/>
      <c r="E690" s="209"/>
      <c r="F690" s="209"/>
      <c r="G690" s="132"/>
      <c r="H690" s="125"/>
      <c r="I690" s="125"/>
      <c r="J690" s="132"/>
      <c r="K690" s="125"/>
      <c r="L690" s="125"/>
      <c r="M690" s="132"/>
    </row>
    <row r="691" spans="1:13" ht="15.75">
      <c r="A691" s="207"/>
      <c r="B691" s="208"/>
      <c r="C691" s="209"/>
      <c r="D691" s="209"/>
      <c r="E691" s="209"/>
      <c r="F691" s="209"/>
      <c r="G691" s="132"/>
      <c r="H691" s="125"/>
      <c r="I691" s="125"/>
      <c r="J691" s="132"/>
      <c r="K691" s="125"/>
      <c r="L691" s="125"/>
      <c r="M691" s="132"/>
    </row>
    <row r="692" spans="1:13" ht="15.75">
      <c r="A692" s="207"/>
      <c r="B692" s="208"/>
      <c r="C692" s="209"/>
      <c r="D692" s="209"/>
      <c r="E692" s="209"/>
      <c r="F692" s="209"/>
      <c r="G692" s="132"/>
      <c r="H692" s="125"/>
      <c r="I692" s="125"/>
      <c r="J692" s="132"/>
      <c r="K692" s="125"/>
      <c r="L692" s="125"/>
      <c r="M692" s="132"/>
    </row>
    <row r="693" spans="1:13" ht="15.75">
      <c r="A693" s="207"/>
      <c r="B693" s="208"/>
      <c r="C693" s="209"/>
      <c r="D693" s="209"/>
      <c r="E693" s="209"/>
      <c r="F693" s="209"/>
      <c r="G693" s="132"/>
      <c r="H693" s="125"/>
      <c r="I693" s="125"/>
      <c r="J693" s="132"/>
      <c r="K693" s="125"/>
      <c r="L693" s="125"/>
      <c r="M693" s="132"/>
    </row>
    <row r="694" spans="1:13" ht="15.75">
      <c r="A694" s="207"/>
      <c r="B694" s="208"/>
      <c r="C694" s="209"/>
      <c r="D694" s="209"/>
      <c r="E694" s="209"/>
      <c r="F694" s="209"/>
      <c r="G694" s="132"/>
      <c r="H694" s="125"/>
      <c r="I694" s="125"/>
      <c r="J694" s="132"/>
      <c r="K694" s="125"/>
      <c r="L694" s="125"/>
      <c r="M694" s="132"/>
    </row>
    <row r="695" spans="1:13" ht="15.75">
      <c r="A695" s="207"/>
      <c r="B695" s="208"/>
      <c r="C695" s="209"/>
      <c r="D695" s="209"/>
      <c r="E695" s="209"/>
      <c r="F695" s="209"/>
      <c r="G695" s="132"/>
      <c r="H695" s="125"/>
      <c r="I695" s="125"/>
      <c r="J695" s="132"/>
      <c r="K695" s="125"/>
      <c r="L695" s="125"/>
      <c r="M695" s="132"/>
    </row>
    <row r="696" spans="1:13" ht="15.75">
      <c r="A696" s="207"/>
      <c r="B696" s="208"/>
      <c r="C696" s="209"/>
      <c r="D696" s="209"/>
      <c r="E696" s="209"/>
      <c r="F696" s="209"/>
      <c r="G696" s="132"/>
      <c r="H696" s="125"/>
      <c r="I696" s="125"/>
      <c r="J696" s="132"/>
      <c r="K696" s="125"/>
      <c r="L696" s="125"/>
      <c r="M696" s="132"/>
    </row>
    <row r="697" spans="1:13" ht="15.75">
      <c r="A697" s="207"/>
      <c r="B697" s="208"/>
      <c r="C697" s="209"/>
      <c r="D697" s="209"/>
      <c r="E697" s="209"/>
      <c r="F697" s="209"/>
      <c r="G697" s="132"/>
      <c r="H697" s="125"/>
      <c r="I697" s="125"/>
      <c r="J697" s="132"/>
      <c r="K697" s="125"/>
      <c r="L697" s="125"/>
      <c r="M697" s="132"/>
    </row>
    <row r="698" spans="1:13" ht="15.75">
      <c r="A698" s="207"/>
      <c r="B698" s="208"/>
      <c r="C698" s="209"/>
      <c r="D698" s="209"/>
      <c r="E698" s="209"/>
      <c r="F698" s="209"/>
      <c r="G698" s="132"/>
      <c r="H698" s="125"/>
      <c r="I698" s="125"/>
      <c r="J698" s="132"/>
      <c r="K698" s="125"/>
      <c r="L698" s="125"/>
      <c r="M698" s="132"/>
    </row>
    <row r="699" spans="1:13" ht="15.75">
      <c r="A699" s="207"/>
      <c r="B699" s="208"/>
      <c r="C699" s="209"/>
      <c r="D699" s="209"/>
      <c r="E699" s="209"/>
      <c r="F699" s="209"/>
      <c r="G699" s="132"/>
      <c r="H699" s="125"/>
      <c r="I699" s="125"/>
      <c r="J699" s="132"/>
      <c r="K699" s="125"/>
      <c r="L699" s="125"/>
      <c r="M699" s="132"/>
    </row>
    <row r="700" spans="1:13" ht="15.75">
      <c r="A700" s="207"/>
      <c r="B700" s="208"/>
      <c r="C700" s="209"/>
      <c r="D700" s="209"/>
      <c r="E700" s="209"/>
      <c r="F700" s="209"/>
      <c r="G700" s="132"/>
      <c r="H700" s="125"/>
      <c r="I700" s="125"/>
      <c r="J700" s="132"/>
      <c r="K700" s="125"/>
      <c r="L700" s="125"/>
      <c r="M700" s="132"/>
    </row>
    <row r="701" spans="1:13" ht="15.75">
      <c r="A701" s="207"/>
      <c r="B701" s="208"/>
      <c r="C701" s="209"/>
      <c r="D701" s="209"/>
      <c r="E701" s="209"/>
      <c r="F701" s="209"/>
      <c r="G701" s="132"/>
      <c r="H701" s="125"/>
      <c r="I701" s="125"/>
      <c r="J701" s="132"/>
      <c r="K701" s="125"/>
      <c r="L701" s="125"/>
      <c r="M701" s="132"/>
    </row>
    <row r="702" spans="1:13" ht="15.75">
      <c r="A702" s="207"/>
      <c r="B702" s="208"/>
      <c r="C702" s="209"/>
      <c r="D702" s="209"/>
      <c r="E702" s="209"/>
      <c r="F702" s="209"/>
      <c r="G702" s="132"/>
      <c r="H702" s="125"/>
      <c r="I702" s="125"/>
      <c r="J702" s="132"/>
      <c r="K702" s="125"/>
      <c r="L702" s="125"/>
      <c r="M702" s="132"/>
    </row>
    <row r="703" spans="1:13" ht="15.75">
      <c r="A703" s="207"/>
      <c r="B703" s="208"/>
      <c r="C703" s="209"/>
      <c r="D703" s="209"/>
      <c r="E703" s="209"/>
      <c r="F703" s="209"/>
      <c r="G703" s="132"/>
      <c r="H703" s="125"/>
      <c r="I703" s="125"/>
      <c r="J703" s="132"/>
      <c r="K703" s="125"/>
      <c r="L703" s="125"/>
      <c r="M703" s="132"/>
    </row>
    <row r="704" spans="1:13" ht="15.75">
      <c r="A704" s="207"/>
      <c r="B704" s="208"/>
      <c r="C704" s="209"/>
      <c r="D704" s="209"/>
      <c r="E704" s="209"/>
      <c r="F704" s="209"/>
      <c r="G704" s="132"/>
      <c r="H704" s="125"/>
      <c r="I704" s="125"/>
      <c r="J704" s="132"/>
      <c r="K704" s="125"/>
      <c r="L704" s="125"/>
      <c r="M704" s="132"/>
    </row>
    <row r="705" spans="1:13" ht="15.75">
      <c r="A705" s="207"/>
      <c r="B705" s="208"/>
      <c r="C705" s="209"/>
      <c r="D705" s="209"/>
      <c r="E705" s="209"/>
      <c r="F705" s="209"/>
      <c r="G705" s="132"/>
      <c r="H705" s="125"/>
      <c r="I705" s="125"/>
      <c r="J705" s="132"/>
      <c r="K705" s="125"/>
      <c r="L705" s="125"/>
      <c r="M705" s="132"/>
    </row>
    <row r="706" spans="1:13" ht="15.75">
      <c r="A706" s="207"/>
      <c r="B706" s="208"/>
      <c r="C706" s="209"/>
      <c r="D706" s="209"/>
      <c r="E706" s="209"/>
      <c r="F706" s="209"/>
      <c r="G706" s="132"/>
      <c r="H706" s="125"/>
      <c r="I706" s="125"/>
      <c r="J706" s="132"/>
      <c r="K706" s="125"/>
      <c r="L706" s="125"/>
      <c r="M706" s="132"/>
    </row>
    <row r="707" spans="1:13" ht="15.75">
      <c r="A707" s="207"/>
      <c r="B707" s="208"/>
      <c r="C707" s="209"/>
      <c r="D707" s="209"/>
      <c r="E707" s="209"/>
      <c r="F707" s="209"/>
      <c r="G707" s="132"/>
      <c r="H707" s="125"/>
      <c r="I707" s="125"/>
      <c r="J707" s="132"/>
      <c r="K707" s="125"/>
      <c r="L707" s="125"/>
      <c r="M707" s="132"/>
    </row>
    <row r="708" spans="1:13" ht="15.75">
      <c r="A708" s="207"/>
      <c r="B708" s="208"/>
      <c r="C708" s="209"/>
      <c r="D708" s="209"/>
      <c r="E708" s="209"/>
      <c r="F708" s="209"/>
      <c r="G708" s="132"/>
      <c r="H708" s="125"/>
      <c r="I708" s="125"/>
      <c r="J708" s="132"/>
      <c r="K708" s="125"/>
      <c r="L708" s="125"/>
      <c r="M708" s="132"/>
    </row>
    <row r="709" spans="1:13" ht="15.75">
      <c r="A709" s="207"/>
      <c r="B709" s="208"/>
      <c r="C709" s="209"/>
      <c r="D709" s="209"/>
      <c r="E709" s="209"/>
      <c r="F709" s="209"/>
      <c r="G709" s="132"/>
      <c r="H709" s="125"/>
      <c r="I709" s="125"/>
      <c r="J709" s="132"/>
      <c r="K709" s="125"/>
      <c r="L709" s="125"/>
      <c r="M709" s="132"/>
    </row>
    <row r="710" spans="1:13" ht="15.75">
      <c r="A710" s="207"/>
      <c r="B710" s="208"/>
      <c r="C710" s="209"/>
      <c r="D710" s="209"/>
      <c r="E710" s="209"/>
      <c r="F710" s="209"/>
      <c r="G710" s="132"/>
      <c r="H710" s="125"/>
      <c r="I710" s="125"/>
      <c r="J710" s="132"/>
      <c r="K710" s="125"/>
      <c r="L710" s="125"/>
      <c r="M710" s="132"/>
    </row>
    <row r="711" spans="1:13" ht="15.75">
      <c r="A711" s="207"/>
      <c r="B711" s="208"/>
      <c r="C711" s="209"/>
      <c r="D711" s="209"/>
      <c r="E711" s="209"/>
      <c r="F711" s="209"/>
      <c r="G711" s="132"/>
      <c r="H711" s="125"/>
      <c r="I711" s="125"/>
      <c r="J711" s="132"/>
      <c r="K711" s="125"/>
      <c r="L711" s="125"/>
      <c r="M711" s="132"/>
    </row>
    <row r="712" spans="1:13" ht="15.75">
      <c r="A712" s="207"/>
      <c r="B712" s="208"/>
      <c r="C712" s="209"/>
      <c r="D712" s="209"/>
      <c r="E712" s="209"/>
      <c r="F712" s="209"/>
      <c r="G712" s="132"/>
      <c r="H712" s="125"/>
      <c r="I712" s="125"/>
      <c r="J712" s="132"/>
      <c r="K712" s="125"/>
      <c r="L712" s="125"/>
      <c r="M712" s="132"/>
    </row>
    <row r="713" spans="1:13" ht="15.75">
      <c r="A713" s="207"/>
      <c r="B713" s="208"/>
      <c r="C713" s="209"/>
      <c r="D713" s="209"/>
      <c r="E713" s="209"/>
      <c r="F713" s="209"/>
      <c r="G713" s="132"/>
      <c r="H713" s="125"/>
      <c r="I713" s="125"/>
      <c r="J713" s="132"/>
      <c r="K713" s="125"/>
      <c r="L713" s="125"/>
      <c r="M713" s="132"/>
    </row>
    <row r="714" spans="1:13" ht="15.75">
      <c r="A714" s="207"/>
      <c r="B714" s="208"/>
      <c r="C714" s="209"/>
      <c r="D714" s="209"/>
      <c r="E714" s="209"/>
      <c r="F714" s="209"/>
      <c r="G714" s="132"/>
      <c r="H714" s="125"/>
      <c r="I714" s="125"/>
      <c r="J714" s="132"/>
      <c r="K714" s="125"/>
      <c r="L714" s="125"/>
      <c r="M714" s="132"/>
    </row>
    <row r="715" spans="1:13" ht="15.75">
      <c r="A715" s="207"/>
      <c r="B715" s="208"/>
      <c r="C715" s="209"/>
      <c r="D715" s="209"/>
      <c r="E715" s="209"/>
      <c r="F715" s="209"/>
      <c r="G715" s="132"/>
      <c r="H715" s="125"/>
      <c r="I715" s="125"/>
      <c r="J715" s="132"/>
      <c r="K715" s="125"/>
      <c r="L715" s="125"/>
      <c r="M715" s="132"/>
    </row>
    <row r="716" spans="1:13" ht="15.75">
      <c r="A716" s="207"/>
      <c r="B716" s="208"/>
      <c r="C716" s="209"/>
      <c r="D716" s="209"/>
      <c r="E716" s="209"/>
      <c r="F716" s="209"/>
      <c r="G716" s="132"/>
      <c r="H716" s="125"/>
      <c r="I716" s="125"/>
      <c r="J716" s="132"/>
      <c r="K716" s="125"/>
      <c r="L716" s="125"/>
      <c r="M716" s="132"/>
    </row>
    <row r="717" spans="1:13" ht="15.75">
      <c r="A717" s="207"/>
      <c r="B717" s="208"/>
      <c r="C717" s="209"/>
      <c r="D717" s="209"/>
      <c r="E717" s="209"/>
      <c r="F717" s="209"/>
      <c r="G717" s="132"/>
      <c r="H717" s="125"/>
      <c r="I717" s="125"/>
      <c r="J717" s="132"/>
      <c r="K717" s="125"/>
      <c r="L717" s="125"/>
      <c r="M717" s="132"/>
    </row>
    <row r="718" spans="1:13" ht="15.75">
      <c r="A718" s="207"/>
      <c r="B718" s="208"/>
      <c r="C718" s="209"/>
      <c r="D718" s="209"/>
      <c r="E718" s="209"/>
      <c r="F718" s="209"/>
      <c r="G718" s="132"/>
      <c r="H718" s="125"/>
      <c r="I718" s="125"/>
      <c r="J718" s="132"/>
      <c r="K718" s="125"/>
      <c r="L718" s="125"/>
      <c r="M718" s="132"/>
    </row>
    <row r="719" spans="1:13" ht="15.75">
      <c r="A719" s="207"/>
      <c r="B719" s="208"/>
      <c r="C719" s="209"/>
      <c r="D719" s="209"/>
      <c r="E719" s="209"/>
      <c r="F719" s="209"/>
      <c r="G719" s="132"/>
      <c r="H719" s="125"/>
      <c r="I719" s="125"/>
      <c r="J719" s="132"/>
      <c r="K719" s="125"/>
      <c r="L719" s="125"/>
      <c r="M719" s="132"/>
    </row>
    <row r="720" spans="1:13" ht="15.75">
      <c r="A720" s="207"/>
      <c r="B720" s="208"/>
      <c r="C720" s="209"/>
      <c r="D720" s="209"/>
      <c r="E720" s="209"/>
      <c r="F720" s="209"/>
      <c r="G720" s="132"/>
      <c r="H720" s="125"/>
      <c r="I720" s="125"/>
      <c r="J720" s="132"/>
      <c r="K720" s="125"/>
      <c r="L720" s="125"/>
      <c r="M720" s="132"/>
    </row>
    <row r="721" spans="1:13" ht="15.75">
      <c r="A721" s="207"/>
      <c r="B721" s="208"/>
      <c r="C721" s="209"/>
      <c r="D721" s="209"/>
      <c r="E721" s="209"/>
      <c r="F721" s="209"/>
      <c r="G721" s="132"/>
      <c r="H721" s="125"/>
      <c r="I721" s="125"/>
      <c r="J721" s="132"/>
      <c r="K721" s="125"/>
      <c r="L721" s="125"/>
      <c r="M721" s="132"/>
    </row>
    <row r="722" spans="1:13" ht="15.75">
      <c r="A722" s="207"/>
      <c r="B722" s="208"/>
      <c r="C722" s="209"/>
      <c r="D722" s="209"/>
      <c r="E722" s="209"/>
      <c r="F722" s="209"/>
      <c r="G722" s="132"/>
      <c r="H722" s="125"/>
      <c r="I722" s="125"/>
      <c r="J722" s="132"/>
      <c r="K722" s="125"/>
      <c r="L722" s="125"/>
      <c r="M722" s="132"/>
    </row>
    <row r="723" spans="1:13" ht="15.75">
      <c r="A723" s="207"/>
      <c r="B723" s="208"/>
      <c r="C723" s="209"/>
      <c r="D723" s="209"/>
      <c r="E723" s="209"/>
      <c r="F723" s="209"/>
      <c r="G723" s="132"/>
      <c r="H723" s="125"/>
      <c r="I723" s="125"/>
      <c r="J723" s="132"/>
      <c r="K723" s="125"/>
      <c r="L723" s="125"/>
      <c r="M723" s="132"/>
    </row>
    <row r="724" spans="1:13" ht="15.75">
      <c r="A724" s="207"/>
      <c r="B724" s="208"/>
      <c r="C724" s="209"/>
      <c r="D724" s="209"/>
      <c r="E724" s="209"/>
      <c r="F724" s="209"/>
      <c r="G724" s="132"/>
      <c r="H724" s="125"/>
      <c r="I724" s="125"/>
      <c r="J724" s="132"/>
      <c r="K724" s="125"/>
      <c r="L724" s="125"/>
      <c r="M724" s="132"/>
    </row>
    <row r="725" spans="1:13" ht="15.75">
      <c r="A725" s="207"/>
      <c r="B725" s="208"/>
      <c r="C725" s="209"/>
      <c r="D725" s="209"/>
      <c r="E725" s="209"/>
      <c r="F725" s="209"/>
      <c r="G725" s="132"/>
      <c r="H725" s="125"/>
      <c r="I725" s="125"/>
      <c r="J725" s="132"/>
      <c r="K725" s="125"/>
      <c r="L725" s="125"/>
      <c r="M725" s="132"/>
    </row>
    <row r="726" spans="1:13" ht="15.75">
      <c r="A726" s="207"/>
      <c r="B726" s="208"/>
      <c r="C726" s="209"/>
      <c r="D726" s="209"/>
      <c r="E726" s="209"/>
      <c r="F726" s="209"/>
      <c r="G726" s="132"/>
      <c r="H726" s="125"/>
      <c r="I726" s="125"/>
      <c r="J726" s="132"/>
      <c r="K726" s="125"/>
      <c r="L726" s="125"/>
      <c r="M726" s="132"/>
    </row>
    <row r="727" spans="1:13" ht="15.75">
      <c r="A727" s="207"/>
      <c r="B727" s="208"/>
      <c r="C727" s="209"/>
      <c r="D727" s="209"/>
      <c r="E727" s="209"/>
      <c r="F727" s="209"/>
      <c r="G727" s="132"/>
      <c r="H727" s="125"/>
      <c r="I727" s="125"/>
      <c r="J727" s="132"/>
      <c r="K727" s="125"/>
      <c r="L727" s="125"/>
      <c r="M727" s="132"/>
    </row>
    <row r="728" spans="1:13" ht="15.75">
      <c r="A728" s="207"/>
      <c r="B728" s="208"/>
      <c r="C728" s="209"/>
      <c r="D728" s="209"/>
      <c r="E728" s="209"/>
      <c r="F728" s="209"/>
      <c r="G728" s="132"/>
      <c r="H728" s="125"/>
      <c r="I728" s="125"/>
      <c r="J728" s="132"/>
      <c r="K728" s="125"/>
      <c r="L728" s="125"/>
      <c r="M728" s="132"/>
    </row>
    <row r="729" spans="1:13" ht="15.75">
      <c r="A729" s="207"/>
      <c r="B729" s="208"/>
      <c r="C729" s="209"/>
      <c r="D729" s="209"/>
      <c r="E729" s="209"/>
      <c r="F729" s="209"/>
      <c r="G729" s="132"/>
      <c r="H729" s="125"/>
      <c r="I729" s="125"/>
      <c r="J729" s="132"/>
      <c r="K729" s="125"/>
      <c r="L729" s="125"/>
      <c r="M729" s="132"/>
    </row>
    <row r="730" spans="1:13" ht="15.75">
      <c r="A730" s="207"/>
      <c r="B730" s="208"/>
      <c r="C730" s="209"/>
      <c r="D730" s="209"/>
      <c r="E730" s="209"/>
      <c r="F730" s="209"/>
      <c r="G730" s="132"/>
      <c r="H730" s="125"/>
      <c r="I730" s="125"/>
      <c r="J730" s="132"/>
      <c r="K730" s="125"/>
      <c r="L730" s="125"/>
      <c r="M730" s="132"/>
    </row>
    <row r="731" spans="1:13" ht="15.75">
      <c r="A731" s="207"/>
      <c r="B731" s="208"/>
      <c r="C731" s="209"/>
      <c r="D731" s="209"/>
      <c r="E731" s="209"/>
      <c r="F731" s="209"/>
      <c r="G731" s="132"/>
      <c r="H731" s="125"/>
      <c r="I731" s="125"/>
      <c r="J731" s="132"/>
      <c r="K731" s="125"/>
      <c r="L731" s="125"/>
      <c r="M731" s="132"/>
    </row>
    <row r="732" spans="1:13" ht="15.75">
      <c r="A732" s="207"/>
      <c r="B732" s="208"/>
      <c r="C732" s="209"/>
      <c r="D732" s="209"/>
      <c r="E732" s="209"/>
      <c r="F732" s="209"/>
      <c r="G732" s="132"/>
      <c r="H732" s="125"/>
      <c r="I732" s="125"/>
      <c r="J732" s="132"/>
      <c r="K732" s="125"/>
      <c r="L732" s="125"/>
      <c r="M732" s="132"/>
    </row>
    <row r="733" spans="1:13" ht="15.75">
      <c r="A733" s="207"/>
      <c r="B733" s="208"/>
      <c r="C733" s="209"/>
      <c r="D733" s="209"/>
      <c r="E733" s="209"/>
      <c r="F733" s="209"/>
      <c r="G733" s="132"/>
      <c r="H733" s="125"/>
      <c r="I733" s="125"/>
      <c r="J733" s="132"/>
      <c r="K733" s="125"/>
      <c r="L733" s="125"/>
      <c r="M733" s="132"/>
    </row>
    <row r="734" spans="1:13" ht="15.75">
      <c r="A734" s="207"/>
      <c r="B734" s="208"/>
      <c r="C734" s="209"/>
      <c r="D734" s="209"/>
      <c r="E734" s="209"/>
      <c r="F734" s="209"/>
      <c r="G734" s="132"/>
      <c r="H734" s="125"/>
      <c r="I734" s="125"/>
      <c r="J734" s="132"/>
      <c r="K734" s="125"/>
      <c r="L734" s="125"/>
      <c r="M734" s="132"/>
    </row>
  </sheetData>
  <sheetProtection/>
  <mergeCells count="21">
    <mergeCell ref="B10:B11"/>
    <mergeCell ref="N10:N11"/>
    <mergeCell ref="A10:A11"/>
    <mergeCell ref="A6:M6"/>
    <mergeCell ref="A7:M7"/>
    <mergeCell ref="A1:M1"/>
    <mergeCell ref="A2:M2"/>
    <mergeCell ref="A3:M3"/>
    <mergeCell ref="A4:M4"/>
    <mergeCell ref="H10:H11"/>
    <mergeCell ref="I10:I11"/>
    <mergeCell ref="C10:C11"/>
    <mergeCell ref="D10:D11"/>
    <mergeCell ref="E10:E11"/>
    <mergeCell ref="G10:G11"/>
    <mergeCell ref="F10:F11"/>
    <mergeCell ref="O10:O11"/>
    <mergeCell ref="J10:J11"/>
    <mergeCell ref="K10:K11"/>
    <mergeCell ref="L10:L11"/>
    <mergeCell ref="M10:M11"/>
  </mergeCells>
  <printOptions/>
  <pageMargins left="0.5905511811023623" right="0" top="0.3937007874015748" bottom="0.1968503937007874" header="0" footer="0"/>
  <pageSetup firstPageNumber="13" useFirstPageNumber="1" horizontalDpi="600" verticalDpi="600" orientation="portrait" paperSize="9" scale="95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531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9.75390625" style="54" customWidth="1"/>
    <col min="2" max="2" width="4.625" style="52" customWidth="1"/>
    <col min="3" max="3" width="5.00390625" style="52" customWidth="1"/>
    <col min="4" max="4" width="14.25390625" style="52" customWidth="1"/>
    <col min="5" max="5" width="5.00390625" style="52" customWidth="1"/>
    <col min="6" max="6" width="10.375" style="35" customWidth="1"/>
    <col min="7" max="8" width="11.00390625" style="33" hidden="1" customWidth="1"/>
    <col min="9" max="9" width="10.25390625" style="35" customWidth="1"/>
    <col min="10" max="10" width="11.625" style="33" hidden="1" customWidth="1"/>
    <col min="11" max="11" width="11.875" style="33" hidden="1" customWidth="1"/>
    <col min="12" max="12" width="10.625" style="35" customWidth="1"/>
    <col min="13" max="13" width="10.625" style="33" hidden="1" customWidth="1"/>
    <col min="14" max="14" width="10.75390625" style="33" hidden="1" customWidth="1"/>
    <col min="15" max="16384" width="9.125" style="36" customWidth="1"/>
  </cols>
  <sheetData>
    <row r="1" spans="1:14" s="32" customFormat="1" ht="18.75">
      <c r="A1" s="287" t="s">
        <v>463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31"/>
      <c r="N1" s="31"/>
    </row>
    <row r="2" spans="1:14" s="32" customFormat="1" ht="18.75">
      <c r="A2" s="287" t="s">
        <v>241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31"/>
      <c r="N2" s="31"/>
    </row>
    <row r="3" spans="1:14" s="32" customFormat="1" ht="18.75">
      <c r="A3" s="287" t="s">
        <v>242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31"/>
      <c r="N3" s="31"/>
    </row>
    <row r="4" spans="1:14" s="32" customFormat="1" ht="18.75">
      <c r="A4" s="287" t="s">
        <v>1019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31"/>
    </row>
    <row r="5" spans="1:14" s="32" customFormat="1" ht="18.75">
      <c r="A5" s="117"/>
      <c r="B5" s="118"/>
      <c r="C5" s="118"/>
      <c r="D5" s="118"/>
      <c r="E5" s="118"/>
      <c r="F5" s="210"/>
      <c r="G5" s="125"/>
      <c r="H5" s="125"/>
      <c r="I5" s="210"/>
      <c r="J5" s="125"/>
      <c r="K5" s="125"/>
      <c r="L5" s="210"/>
      <c r="M5" s="31"/>
      <c r="N5" s="31"/>
    </row>
    <row r="6" spans="1:14" s="32" customFormat="1" ht="92.25" customHeight="1">
      <c r="A6" s="286" t="s">
        <v>803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  <c r="M6" s="31"/>
      <c r="N6" s="31"/>
    </row>
    <row r="7" spans="1:14" s="32" customFormat="1" ht="18.75">
      <c r="A7" s="211"/>
      <c r="B7" s="212"/>
      <c r="C7" s="212"/>
      <c r="D7" s="212"/>
      <c r="E7" s="212"/>
      <c r="F7" s="213"/>
      <c r="G7" s="125"/>
      <c r="H7" s="125"/>
      <c r="I7" s="126"/>
      <c r="J7" s="125"/>
      <c r="K7" s="125"/>
      <c r="L7" s="219" t="s">
        <v>244</v>
      </c>
      <c r="M7" s="33"/>
      <c r="N7" s="33"/>
    </row>
    <row r="8" spans="1:14" s="39" customFormat="1" ht="17.25" customHeight="1">
      <c r="A8" s="285" t="s">
        <v>245</v>
      </c>
      <c r="B8" s="279" t="s">
        <v>247</v>
      </c>
      <c r="C8" s="279" t="s">
        <v>342</v>
      </c>
      <c r="D8" s="279" t="s">
        <v>248</v>
      </c>
      <c r="E8" s="279" t="s">
        <v>341</v>
      </c>
      <c r="F8" s="280" t="s">
        <v>489</v>
      </c>
      <c r="G8" s="283" t="s">
        <v>249</v>
      </c>
      <c r="H8" s="283" t="s">
        <v>250</v>
      </c>
      <c r="I8" s="280" t="s">
        <v>490</v>
      </c>
      <c r="J8" s="283" t="s">
        <v>249</v>
      </c>
      <c r="K8" s="283" t="s">
        <v>250</v>
      </c>
      <c r="L8" s="280" t="s">
        <v>822</v>
      </c>
      <c r="M8" s="284" t="s">
        <v>249</v>
      </c>
      <c r="N8" s="281" t="s">
        <v>250</v>
      </c>
    </row>
    <row r="9" spans="1:14" s="39" customFormat="1" ht="18" customHeight="1">
      <c r="A9" s="285"/>
      <c r="B9" s="279"/>
      <c r="C9" s="279"/>
      <c r="D9" s="279"/>
      <c r="E9" s="279"/>
      <c r="F9" s="280"/>
      <c r="G9" s="283"/>
      <c r="H9" s="283"/>
      <c r="I9" s="280"/>
      <c r="J9" s="283"/>
      <c r="K9" s="283"/>
      <c r="L9" s="280"/>
      <c r="M9" s="284"/>
      <c r="N9" s="282"/>
    </row>
    <row r="10" spans="1:14" ht="15.75">
      <c r="A10" s="133" t="s">
        <v>269</v>
      </c>
      <c r="B10" s="141" t="s">
        <v>305</v>
      </c>
      <c r="C10" s="142"/>
      <c r="D10" s="142"/>
      <c r="E10" s="142"/>
      <c r="F10" s="143">
        <f aca="true" t="shared" si="0" ref="F10:N10">SUM(F11,F15,F22,F51,F55,F65,)</f>
        <v>61510.9</v>
      </c>
      <c r="G10" s="143">
        <f t="shared" si="0"/>
        <v>658.9</v>
      </c>
      <c r="H10" s="143">
        <f t="shared" si="0"/>
        <v>60852</v>
      </c>
      <c r="I10" s="143">
        <f t="shared" si="0"/>
        <v>57954.4</v>
      </c>
      <c r="J10" s="143">
        <f t="shared" si="0"/>
        <v>683.4</v>
      </c>
      <c r="K10" s="143">
        <f t="shared" si="0"/>
        <v>57271</v>
      </c>
      <c r="L10" s="143">
        <f t="shared" si="0"/>
        <v>60118</v>
      </c>
      <c r="M10" s="40">
        <f t="shared" si="0"/>
        <v>707</v>
      </c>
      <c r="N10" s="40">
        <f t="shared" si="0"/>
        <v>59411</v>
      </c>
    </row>
    <row r="11" spans="1:14" ht="63">
      <c r="A11" s="133" t="s">
        <v>271</v>
      </c>
      <c r="B11" s="141" t="s">
        <v>305</v>
      </c>
      <c r="C11" s="141" t="s">
        <v>317</v>
      </c>
      <c r="D11" s="144"/>
      <c r="E11" s="144"/>
      <c r="F11" s="143">
        <f>F12</f>
        <v>1435</v>
      </c>
      <c r="G11" s="143">
        <f aca="true" t="shared" si="1" ref="G11:N13">G12</f>
        <v>0</v>
      </c>
      <c r="H11" s="143">
        <f t="shared" si="1"/>
        <v>1435</v>
      </c>
      <c r="I11" s="143">
        <f>I12</f>
        <v>1495</v>
      </c>
      <c r="J11" s="143">
        <f t="shared" si="1"/>
        <v>0</v>
      </c>
      <c r="K11" s="143">
        <f t="shared" si="1"/>
        <v>1495</v>
      </c>
      <c r="L11" s="143">
        <f>L12</f>
        <v>1552</v>
      </c>
      <c r="M11" s="40">
        <f t="shared" si="1"/>
        <v>0</v>
      </c>
      <c r="N11" s="40">
        <f t="shared" si="1"/>
        <v>1552</v>
      </c>
    </row>
    <row r="12" spans="1:14" ht="31.5">
      <c r="A12" s="145" t="s">
        <v>42</v>
      </c>
      <c r="B12" s="142" t="s">
        <v>305</v>
      </c>
      <c r="C12" s="147" t="s">
        <v>317</v>
      </c>
      <c r="D12" s="148" t="s">
        <v>791</v>
      </c>
      <c r="E12" s="144"/>
      <c r="F12" s="149">
        <f>F13</f>
        <v>1435</v>
      </c>
      <c r="G12" s="149">
        <f t="shared" si="1"/>
        <v>0</v>
      </c>
      <c r="H12" s="149">
        <f t="shared" si="1"/>
        <v>1435</v>
      </c>
      <c r="I12" s="149">
        <f>I13</f>
        <v>1495</v>
      </c>
      <c r="J12" s="149">
        <f t="shared" si="1"/>
        <v>0</v>
      </c>
      <c r="K12" s="149">
        <f t="shared" si="1"/>
        <v>1495</v>
      </c>
      <c r="L12" s="149">
        <f>L13</f>
        <v>1552</v>
      </c>
      <c r="M12" s="41">
        <f t="shared" si="1"/>
        <v>0</v>
      </c>
      <c r="N12" s="41">
        <f t="shared" si="1"/>
        <v>1552</v>
      </c>
    </row>
    <row r="13" spans="1:14" ht="15.75">
      <c r="A13" s="145" t="s">
        <v>43</v>
      </c>
      <c r="B13" s="147" t="s">
        <v>305</v>
      </c>
      <c r="C13" s="147" t="s">
        <v>317</v>
      </c>
      <c r="D13" s="148" t="s">
        <v>792</v>
      </c>
      <c r="E13" s="144"/>
      <c r="F13" s="149">
        <f>F14</f>
        <v>1435</v>
      </c>
      <c r="G13" s="149">
        <f t="shared" si="1"/>
        <v>0</v>
      </c>
      <c r="H13" s="149">
        <f t="shared" si="1"/>
        <v>1435</v>
      </c>
      <c r="I13" s="149">
        <f>I14</f>
        <v>1495</v>
      </c>
      <c r="J13" s="149">
        <f t="shared" si="1"/>
        <v>0</v>
      </c>
      <c r="K13" s="149">
        <f t="shared" si="1"/>
        <v>1495</v>
      </c>
      <c r="L13" s="149">
        <f>L14</f>
        <v>1552</v>
      </c>
      <c r="M13" s="41">
        <f t="shared" si="1"/>
        <v>0</v>
      </c>
      <c r="N13" s="41">
        <f t="shared" si="1"/>
        <v>1552</v>
      </c>
    </row>
    <row r="14" spans="1:14" ht="157.5">
      <c r="A14" s="150" t="s">
        <v>44</v>
      </c>
      <c r="B14" s="147" t="s">
        <v>305</v>
      </c>
      <c r="C14" s="147" t="s">
        <v>317</v>
      </c>
      <c r="D14" s="142" t="s">
        <v>218</v>
      </c>
      <c r="E14" s="142" t="s">
        <v>273</v>
      </c>
      <c r="F14" s="149">
        <f>SUM(G14:H14)</f>
        <v>1435</v>
      </c>
      <c r="G14" s="149">
        <v>0</v>
      </c>
      <c r="H14" s="149">
        <v>1435</v>
      </c>
      <c r="I14" s="149">
        <f>SUM(J14:K14)</f>
        <v>1495</v>
      </c>
      <c r="J14" s="149">
        <v>0</v>
      </c>
      <c r="K14" s="149">
        <v>1495</v>
      </c>
      <c r="L14" s="149">
        <f>SUM(M14:N14)</f>
        <v>1552</v>
      </c>
      <c r="M14" s="41">
        <v>0</v>
      </c>
      <c r="N14" s="41">
        <v>1552</v>
      </c>
    </row>
    <row r="15" spans="1:14" ht="94.5">
      <c r="A15" s="133" t="s">
        <v>215</v>
      </c>
      <c r="B15" s="141" t="s">
        <v>305</v>
      </c>
      <c r="C15" s="141" t="s">
        <v>113</v>
      </c>
      <c r="D15" s="142"/>
      <c r="E15" s="144"/>
      <c r="F15" s="143">
        <f aca="true" t="shared" si="2" ref="F15:N16">F16</f>
        <v>2875</v>
      </c>
      <c r="G15" s="143">
        <f t="shared" si="2"/>
        <v>0</v>
      </c>
      <c r="H15" s="143">
        <f t="shared" si="2"/>
        <v>2875</v>
      </c>
      <c r="I15" s="143">
        <f t="shared" si="2"/>
        <v>3271</v>
      </c>
      <c r="J15" s="143">
        <f t="shared" si="2"/>
        <v>0</v>
      </c>
      <c r="K15" s="143">
        <f t="shared" si="2"/>
        <v>3271</v>
      </c>
      <c r="L15" s="143">
        <f t="shared" si="2"/>
        <v>3389</v>
      </c>
      <c r="M15" s="40">
        <f t="shared" si="2"/>
        <v>0</v>
      </c>
      <c r="N15" s="40">
        <f t="shared" si="2"/>
        <v>3389</v>
      </c>
    </row>
    <row r="16" spans="1:14" ht="31.5">
      <c r="A16" s="145" t="s">
        <v>42</v>
      </c>
      <c r="B16" s="147" t="s">
        <v>305</v>
      </c>
      <c r="C16" s="147" t="s">
        <v>113</v>
      </c>
      <c r="D16" s="148" t="s">
        <v>791</v>
      </c>
      <c r="E16" s="144"/>
      <c r="F16" s="149">
        <f t="shared" si="2"/>
        <v>2875</v>
      </c>
      <c r="G16" s="149">
        <f t="shared" si="2"/>
        <v>0</v>
      </c>
      <c r="H16" s="149">
        <f t="shared" si="2"/>
        <v>2875</v>
      </c>
      <c r="I16" s="149">
        <f t="shared" si="2"/>
        <v>3271</v>
      </c>
      <c r="J16" s="149">
        <f t="shared" si="2"/>
        <v>0</v>
      </c>
      <c r="K16" s="149">
        <f t="shared" si="2"/>
        <v>3271</v>
      </c>
      <c r="L16" s="149">
        <f t="shared" si="2"/>
        <v>3389</v>
      </c>
      <c r="M16" s="41">
        <f t="shared" si="2"/>
        <v>0</v>
      </c>
      <c r="N16" s="41">
        <f t="shared" si="2"/>
        <v>3389</v>
      </c>
    </row>
    <row r="17" spans="1:14" ht="15.75">
      <c r="A17" s="145" t="s">
        <v>43</v>
      </c>
      <c r="B17" s="147" t="s">
        <v>305</v>
      </c>
      <c r="C17" s="147" t="s">
        <v>113</v>
      </c>
      <c r="D17" s="148" t="s">
        <v>792</v>
      </c>
      <c r="E17" s="144"/>
      <c r="F17" s="149">
        <f>SUM(F18:F21)</f>
        <v>2875</v>
      </c>
      <c r="G17" s="149">
        <f aca="true" t="shared" si="3" ref="G17:N17">SUM(G18:G21)</f>
        <v>0</v>
      </c>
      <c r="H17" s="149">
        <f t="shared" si="3"/>
        <v>2875</v>
      </c>
      <c r="I17" s="149">
        <f t="shared" si="3"/>
        <v>3271</v>
      </c>
      <c r="J17" s="149">
        <f t="shared" si="3"/>
        <v>0</v>
      </c>
      <c r="K17" s="149">
        <f t="shared" si="3"/>
        <v>3271</v>
      </c>
      <c r="L17" s="149">
        <f t="shared" si="3"/>
        <v>3389</v>
      </c>
      <c r="M17" s="41">
        <f t="shared" si="3"/>
        <v>0</v>
      </c>
      <c r="N17" s="41">
        <f t="shared" si="3"/>
        <v>3389</v>
      </c>
    </row>
    <row r="18" spans="1:14" ht="141.75">
      <c r="A18" s="154" t="s">
        <v>504</v>
      </c>
      <c r="B18" s="147" t="s">
        <v>305</v>
      </c>
      <c r="C18" s="147" t="s">
        <v>113</v>
      </c>
      <c r="D18" s="142" t="s">
        <v>226</v>
      </c>
      <c r="E18" s="142">
        <v>100</v>
      </c>
      <c r="F18" s="149">
        <f>SUM(G18:H18)</f>
        <v>2740</v>
      </c>
      <c r="G18" s="156"/>
      <c r="H18" s="156">
        <v>2740</v>
      </c>
      <c r="I18" s="149">
        <f>SUM(J18:K18)</f>
        <v>3267</v>
      </c>
      <c r="J18" s="156"/>
      <c r="K18" s="156">
        <v>3267</v>
      </c>
      <c r="L18" s="149">
        <f>SUM(M18:N18)</f>
        <v>3389</v>
      </c>
      <c r="M18" s="42"/>
      <c r="N18" s="42">
        <v>3389</v>
      </c>
    </row>
    <row r="19" spans="1:14" ht="78.75">
      <c r="A19" s="145" t="s">
        <v>289</v>
      </c>
      <c r="B19" s="147" t="s">
        <v>305</v>
      </c>
      <c r="C19" s="147" t="s">
        <v>113</v>
      </c>
      <c r="D19" s="142" t="s">
        <v>226</v>
      </c>
      <c r="E19" s="142">
        <v>200</v>
      </c>
      <c r="F19" s="149">
        <f>SUM(G19:H19)</f>
        <v>134</v>
      </c>
      <c r="G19" s="156"/>
      <c r="H19" s="156">
        <v>134</v>
      </c>
      <c r="I19" s="149">
        <f>SUM(J19:K19)</f>
        <v>4</v>
      </c>
      <c r="J19" s="156"/>
      <c r="K19" s="156">
        <v>4</v>
      </c>
      <c r="L19" s="149">
        <f>SUM(M19:N19)</f>
        <v>0</v>
      </c>
      <c r="M19" s="42"/>
      <c r="N19" s="42"/>
    </row>
    <row r="20" spans="1:14" ht="63">
      <c r="A20" s="145" t="s">
        <v>868</v>
      </c>
      <c r="B20" s="147" t="s">
        <v>305</v>
      </c>
      <c r="C20" s="147" t="s">
        <v>113</v>
      </c>
      <c r="D20" s="142" t="s">
        <v>226</v>
      </c>
      <c r="E20" s="142" t="s">
        <v>760</v>
      </c>
      <c r="F20" s="149">
        <f>SUM(G20:H20)</f>
        <v>0</v>
      </c>
      <c r="G20" s="156"/>
      <c r="H20" s="156"/>
      <c r="I20" s="149">
        <f>SUM(J20:K20)</f>
        <v>0</v>
      </c>
      <c r="J20" s="156"/>
      <c r="K20" s="156"/>
      <c r="L20" s="149">
        <f>SUM(M20:N20)</f>
        <v>0</v>
      </c>
      <c r="M20" s="42"/>
      <c r="N20" s="42"/>
    </row>
    <row r="21" spans="1:14" ht="47.25">
      <c r="A21" s="145" t="s">
        <v>869</v>
      </c>
      <c r="B21" s="147" t="s">
        <v>305</v>
      </c>
      <c r="C21" s="147" t="s">
        <v>113</v>
      </c>
      <c r="D21" s="142" t="s">
        <v>226</v>
      </c>
      <c r="E21" s="142" t="s">
        <v>744</v>
      </c>
      <c r="F21" s="149">
        <f>SUM(G21:H21)</f>
        <v>1</v>
      </c>
      <c r="G21" s="156"/>
      <c r="H21" s="156">
        <v>1</v>
      </c>
      <c r="I21" s="149">
        <f>SUM(J21:K21)</f>
        <v>0</v>
      </c>
      <c r="J21" s="156"/>
      <c r="K21" s="156"/>
      <c r="L21" s="149">
        <f>SUM(M21:N21)</f>
        <v>0</v>
      </c>
      <c r="M21" s="42"/>
      <c r="N21" s="42"/>
    </row>
    <row r="22" spans="1:14" ht="78.75">
      <c r="A22" s="138" t="s">
        <v>274</v>
      </c>
      <c r="B22" s="141" t="s">
        <v>305</v>
      </c>
      <c r="C22" s="141" t="s">
        <v>306</v>
      </c>
      <c r="D22" s="142"/>
      <c r="E22" s="142"/>
      <c r="F22" s="143">
        <f>SUM(F23,F32,F38,F28,F45)</f>
        <v>55250</v>
      </c>
      <c r="G22" s="143">
        <f aca="true" t="shared" si="4" ref="G22:N22">SUM(G23,G32,G38,G28,G45)</f>
        <v>647</v>
      </c>
      <c r="H22" s="143">
        <f t="shared" si="4"/>
        <v>54603</v>
      </c>
      <c r="I22" s="143">
        <f t="shared" si="4"/>
        <v>51125</v>
      </c>
      <c r="J22" s="143">
        <f t="shared" si="4"/>
        <v>671</v>
      </c>
      <c r="K22" s="143">
        <f t="shared" si="4"/>
        <v>50454</v>
      </c>
      <c r="L22" s="143">
        <f t="shared" si="4"/>
        <v>53073</v>
      </c>
      <c r="M22" s="40">
        <f t="shared" si="4"/>
        <v>694</v>
      </c>
      <c r="N22" s="40">
        <f t="shared" si="4"/>
        <v>52379</v>
      </c>
    </row>
    <row r="23" spans="1:14" ht="78.75">
      <c r="A23" s="150" t="s">
        <v>888</v>
      </c>
      <c r="B23" s="147" t="s">
        <v>305</v>
      </c>
      <c r="C23" s="147" t="s">
        <v>306</v>
      </c>
      <c r="D23" s="153" t="s">
        <v>304</v>
      </c>
      <c r="E23" s="142"/>
      <c r="F23" s="149">
        <f aca="true" t="shared" si="5" ref="F23:N23">SUM(F24)</f>
        <v>647</v>
      </c>
      <c r="G23" s="149">
        <f t="shared" si="5"/>
        <v>647</v>
      </c>
      <c r="H23" s="149">
        <f t="shared" si="5"/>
        <v>0</v>
      </c>
      <c r="I23" s="149">
        <f t="shared" si="5"/>
        <v>671</v>
      </c>
      <c r="J23" s="149">
        <f t="shared" si="5"/>
        <v>671</v>
      </c>
      <c r="K23" s="149">
        <f t="shared" si="5"/>
        <v>0</v>
      </c>
      <c r="L23" s="149">
        <f t="shared" si="5"/>
        <v>694</v>
      </c>
      <c r="M23" s="41">
        <f t="shared" si="5"/>
        <v>694</v>
      </c>
      <c r="N23" s="41">
        <f t="shared" si="5"/>
        <v>0</v>
      </c>
    </row>
    <row r="24" spans="1:14" ht="110.25">
      <c r="A24" s="150" t="s">
        <v>933</v>
      </c>
      <c r="B24" s="147" t="s">
        <v>305</v>
      </c>
      <c r="C24" s="147" t="s">
        <v>306</v>
      </c>
      <c r="D24" s="153" t="s">
        <v>307</v>
      </c>
      <c r="E24" s="142"/>
      <c r="F24" s="149">
        <f aca="true" t="shared" si="6" ref="F24:N24">F25</f>
        <v>647</v>
      </c>
      <c r="G24" s="149">
        <f t="shared" si="6"/>
        <v>647</v>
      </c>
      <c r="H24" s="149">
        <f t="shared" si="6"/>
        <v>0</v>
      </c>
      <c r="I24" s="149">
        <f t="shared" si="6"/>
        <v>671</v>
      </c>
      <c r="J24" s="149">
        <f t="shared" si="6"/>
        <v>671</v>
      </c>
      <c r="K24" s="149">
        <f t="shared" si="6"/>
        <v>0</v>
      </c>
      <c r="L24" s="149">
        <f t="shared" si="6"/>
        <v>694</v>
      </c>
      <c r="M24" s="41">
        <f t="shared" si="6"/>
        <v>694</v>
      </c>
      <c r="N24" s="41">
        <f t="shared" si="6"/>
        <v>0</v>
      </c>
    </row>
    <row r="25" spans="1:14" ht="78.75">
      <c r="A25" s="150" t="s">
        <v>785</v>
      </c>
      <c r="B25" s="147" t="s">
        <v>305</v>
      </c>
      <c r="C25" s="147" t="s">
        <v>306</v>
      </c>
      <c r="D25" s="153" t="s">
        <v>308</v>
      </c>
      <c r="E25" s="142"/>
      <c r="F25" s="149">
        <f aca="true" t="shared" si="7" ref="F25:N25">SUM(F26:F27)</f>
        <v>647</v>
      </c>
      <c r="G25" s="149">
        <f t="shared" si="7"/>
        <v>647</v>
      </c>
      <c r="H25" s="149">
        <f t="shared" si="7"/>
        <v>0</v>
      </c>
      <c r="I25" s="149">
        <f t="shared" si="7"/>
        <v>671</v>
      </c>
      <c r="J25" s="149">
        <f t="shared" si="7"/>
        <v>671</v>
      </c>
      <c r="K25" s="149">
        <f t="shared" si="7"/>
        <v>0</v>
      </c>
      <c r="L25" s="149">
        <f t="shared" si="7"/>
        <v>694</v>
      </c>
      <c r="M25" s="41">
        <f t="shared" si="7"/>
        <v>694</v>
      </c>
      <c r="N25" s="41">
        <f t="shared" si="7"/>
        <v>0</v>
      </c>
    </row>
    <row r="26" spans="1:14" ht="157.5">
      <c r="A26" s="154" t="s">
        <v>147</v>
      </c>
      <c r="B26" s="147" t="s">
        <v>305</v>
      </c>
      <c r="C26" s="147" t="s">
        <v>306</v>
      </c>
      <c r="D26" s="155" t="s">
        <v>219</v>
      </c>
      <c r="E26" s="142" t="s">
        <v>273</v>
      </c>
      <c r="F26" s="149">
        <f>SUM(G26:H26)</f>
        <v>582</v>
      </c>
      <c r="G26" s="156">
        <v>582</v>
      </c>
      <c r="H26" s="156"/>
      <c r="I26" s="149">
        <f>SUM(J26:K26)</f>
        <v>607</v>
      </c>
      <c r="J26" s="156">
        <v>607</v>
      </c>
      <c r="K26" s="156"/>
      <c r="L26" s="149">
        <f>SUM(M26:N26)</f>
        <v>628</v>
      </c>
      <c r="M26" s="42">
        <v>628</v>
      </c>
      <c r="N26" s="42"/>
    </row>
    <row r="27" spans="1:14" ht="94.5">
      <c r="A27" s="145" t="s">
        <v>372</v>
      </c>
      <c r="B27" s="147" t="s">
        <v>305</v>
      </c>
      <c r="C27" s="147" t="s">
        <v>306</v>
      </c>
      <c r="D27" s="155" t="s">
        <v>219</v>
      </c>
      <c r="E27" s="142" t="s">
        <v>275</v>
      </c>
      <c r="F27" s="149">
        <f>SUM(G27:H27)</f>
        <v>65</v>
      </c>
      <c r="G27" s="156">
        <v>65</v>
      </c>
      <c r="H27" s="156"/>
      <c r="I27" s="149">
        <f>SUM(J27:K27)</f>
        <v>64</v>
      </c>
      <c r="J27" s="156">
        <v>64</v>
      </c>
      <c r="K27" s="156"/>
      <c r="L27" s="149">
        <f>SUM(M27:N27)</f>
        <v>66</v>
      </c>
      <c r="M27" s="42">
        <v>66</v>
      </c>
      <c r="N27" s="42"/>
    </row>
    <row r="28" spans="1:14" ht="94.5">
      <c r="A28" s="145" t="s">
        <v>897</v>
      </c>
      <c r="B28" s="147" t="s">
        <v>305</v>
      </c>
      <c r="C28" s="147" t="s">
        <v>306</v>
      </c>
      <c r="D28" s="153" t="s">
        <v>371</v>
      </c>
      <c r="E28" s="142"/>
      <c r="F28" s="149">
        <f>SUM(F29)</f>
        <v>14</v>
      </c>
      <c r="G28" s="149">
        <f aca="true" t="shared" si="8" ref="G28:N28">SUM(G29)</f>
        <v>0</v>
      </c>
      <c r="H28" s="149">
        <f t="shared" si="8"/>
        <v>14</v>
      </c>
      <c r="I28" s="149">
        <f t="shared" si="8"/>
        <v>0</v>
      </c>
      <c r="J28" s="149">
        <f t="shared" si="8"/>
        <v>0</v>
      </c>
      <c r="K28" s="149">
        <f t="shared" si="8"/>
        <v>0</v>
      </c>
      <c r="L28" s="149">
        <f t="shared" si="8"/>
        <v>0</v>
      </c>
      <c r="M28" s="41">
        <f t="shared" si="8"/>
        <v>0</v>
      </c>
      <c r="N28" s="41">
        <f t="shared" si="8"/>
        <v>0</v>
      </c>
    </row>
    <row r="29" spans="1:14" ht="173.25">
      <c r="A29" s="154" t="s">
        <v>808</v>
      </c>
      <c r="B29" s="147" t="s">
        <v>305</v>
      </c>
      <c r="C29" s="147" t="s">
        <v>306</v>
      </c>
      <c r="D29" s="153" t="s">
        <v>872</v>
      </c>
      <c r="E29" s="142"/>
      <c r="F29" s="149">
        <f aca="true" t="shared" si="9" ref="F29:H30">F30</f>
        <v>14</v>
      </c>
      <c r="G29" s="149">
        <f t="shared" si="9"/>
        <v>0</v>
      </c>
      <c r="H29" s="149">
        <f t="shared" si="9"/>
        <v>14</v>
      </c>
      <c r="I29" s="149"/>
      <c r="J29" s="156"/>
      <c r="K29" s="156"/>
      <c r="L29" s="149"/>
      <c r="M29" s="42"/>
      <c r="N29" s="42"/>
    </row>
    <row r="30" spans="1:14" ht="47.25">
      <c r="A30" s="145" t="s">
        <v>698</v>
      </c>
      <c r="B30" s="147" t="s">
        <v>305</v>
      </c>
      <c r="C30" s="147" t="s">
        <v>306</v>
      </c>
      <c r="D30" s="153" t="s">
        <v>873</v>
      </c>
      <c r="E30" s="142"/>
      <c r="F30" s="149">
        <f t="shared" si="9"/>
        <v>14</v>
      </c>
      <c r="G30" s="149">
        <f t="shared" si="9"/>
        <v>0</v>
      </c>
      <c r="H30" s="149">
        <f t="shared" si="9"/>
        <v>14</v>
      </c>
      <c r="I30" s="149"/>
      <c r="J30" s="156"/>
      <c r="K30" s="156"/>
      <c r="L30" s="149"/>
      <c r="M30" s="42"/>
      <c r="N30" s="42"/>
    </row>
    <row r="31" spans="1:14" ht="110.25">
      <c r="A31" s="145" t="s">
        <v>634</v>
      </c>
      <c r="B31" s="147" t="s">
        <v>305</v>
      </c>
      <c r="C31" s="147" t="s">
        <v>306</v>
      </c>
      <c r="D31" s="155" t="s">
        <v>222</v>
      </c>
      <c r="E31" s="142" t="s">
        <v>275</v>
      </c>
      <c r="F31" s="149">
        <f>SUM(G31:H31)</f>
        <v>14</v>
      </c>
      <c r="G31" s="156"/>
      <c r="H31" s="156">
        <v>14</v>
      </c>
      <c r="I31" s="149"/>
      <c r="J31" s="156"/>
      <c r="K31" s="156"/>
      <c r="L31" s="149"/>
      <c r="M31" s="42"/>
      <c r="N31" s="42"/>
    </row>
    <row r="32" spans="1:14" ht="63">
      <c r="A32" s="150" t="s">
        <v>904</v>
      </c>
      <c r="B32" s="147" t="s">
        <v>305</v>
      </c>
      <c r="C32" s="147" t="s">
        <v>306</v>
      </c>
      <c r="D32" s="153" t="s">
        <v>85</v>
      </c>
      <c r="E32" s="142"/>
      <c r="F32" s="149">
        <f>F33</f>
        <v>523</v>
      </c>
      <c r="G32" s="149">
        <f aca="true" t="shared" si="10" ref="G32:N34">G33</f>
        <v>0</v>
      </c>
      <c r="H32" s="149">
        <f t="shared" si="10"/>
        <v>523</v>
      </c>
      <c r="I32" s="149">
        <f>I33</f>
        <v>0</v>
      </c>
      <c r="J32" s="149">
        <f t="shared" si="10"/>
        <v>0</v>
      </c>
      <c r="K32" s="149">
        <f t="shared" si="10"/>
        <v>0</v>
      </c>
      <c r="L32" s="149">
        <f>L33</f>
        <v>0</v>
      </c>
      <c r="M32" s="41">
        <f t="shared" si="10"/>
        <v>0</v>
      </c>
      <c r="N32" s="41">
        <f t="shared" si="10"/>
        <v>0</v>
      </c>
    </row>
    <row r="33" spans="1:14" ht="94.5">
      <c r="A33" s="150" t="s">
        <v>891</v>
      </c>
      <c r="B33" s="147" t="s">
        <v>305</v>
      </c>
      <c r="C33" s="147" t="s">
        <v>306</v>
      </c>
      <c r="D33" s="153" t="s">
        <v>84</v>
      </c>
      <c r="E33" s="142"/>
      <c r="F33" s="149">
        <f aca="true" t="shared" si="11" ref="F33:N33">SUM(F34,F36)</f>
        <v>523</v>
      </c>
      <c r="G33" s="149">
        <f t="shared" si="11"/>
        <v>0</v>
      </c>
      <c r="H33" s="149">
        <f t="shared" si="11"/>
        <v>523</v>
      </c>
      <c r="I33" s="149">
        <f t="shared" si="11"/>
        <v>0</v>
      </c>
      <c r="J33" s="149">
        <f t="shared" si="11"/>
        <v>0</v>
      </c>
      <c r="K33" s="149">
        <f t="shared" si="11"/>
        <v>0</v>
      </c>
      <c r="L33" s="149">
        <f t="shared" si="11"/>
        <v>0</v>
      </c>
      <c r="M33" s="41">
        <f t="shared" si="11"/>
        <v>0</v>
      </c>
      <c r="N33" s="41">
        <f t="shared" si="11"/>
        <v>0</v>
      </c>
    </row>
    <row r="34" spans="1:14" ht="78.75">
      <c r="A34" s="150" t="s">
        <v>934</v>
      </c>
      <c r="B34" s="147" t="s">
        <v>305</v>
      </c>
      <c r="C34" s="147" t="s">
        <v>306</v>
      </c>
      <c r="D34" s="153" t="s">
        <v>83</v>
      </c>
      <c r="E34" s="142"/>
      <c r="F34" s="149">
        <f>F35</f>
        <v>349</v>
      </c>
      <c r="G34" s="149">
        <f t="shared" si="10"/>
        <v>0</v>
      </c>
      <c r="H34" s="149">
        <f t="shared" si="10"/>
        <v>349</v>
      </c>
      <c r="I34" s="149">
        <f>I35</f>
        <v>0</v>
      </c>
      <c r="J34" s="149">
        <f t="shared" si="10"/>
        <v>0</v>
      </c>
      <c r="K34" s="149">
        <f t="shared" si="10"/>
        <v>0</v>
      </c>
      <c r="L34" s="149">
        <f>L35</f>
        <v>0</v>
      </c>
      <c r="M34" s="41">
        <f t="shared" si="10"/>
        <v>0</v>
      </c>
      <c r="N34" s="41">
        <f t="shared" si="10"/>
        <v>0</v>
      </c>
    </row>
    <row r="35" spans="1:14" ht="126">
      <c r="A35" s="157" t="s">
        <v>602</v>
      </c>
      <c r="B35" s="147" t="s">
        <v>305</v>
      </c>
      <c r="C35" s="147" t="s">
        <v>306</v>
      </c>
      <c r="D35" s="155" t="s">
        <v>224</v>
      </c>
      <c r="E35" s="142" t="s">
        <v>275</v>
      </c>
      <c r="F35" s="149">
        <f>SUM(G35:H35)</f>
        <v>349</v>
      </c>
      <c r="G35" s="149">
        <v>0</v>
      </c>
      <c r="H35" s="149">
        <v>349</v>
      </c>
      <c r="I35" s="149">
        <f>SUM(J35:K35)</f>
        <v>0</v>
      </c>
      <c r="J35" s="149">
        <v>0</v>
      </c>
      <c r="K35" s="149"/>
      <c r="L35" s="149">
        <f>SUM(M35:N35)</f>
        <v>0</v>
      </c>
      <c r="M35" s="41">
        <v>0</v>
      </c>
      <c r="N35" s="41"/>
    </row>
    <row r="36" spans="1:14" ht="47.25">
      <c r="A36" s="157" t="s">
        <v>164</v>
      </c>
      <c r="B36" s="147" t="s">
        <v>305</v>
      </c>
      <c r="C36" s="147" t="s">
        <v>306</v>
      </c>
      <c r="D36" s="153" t="s">
        <v>163</v>
      </c>
      <c r="E36" s="142"/>
      <c r="F36" s="149">
        <f aca="true" t="shared" si="12" ref="F36:N36">F37</f>
        <v>174</v>
      </c>
      <c r="G36" s="149">
        <f t="shared" si="12"/>
        <v>0</v>
      </c>
      <c r="H36" s="149">
        <f t="shared" si="12"/>
        <v>174</v>
      </c>
      <c r="I36" s="149">
        <f t="shared" si="12"/>
        <v>0</v>
      </c>
      <c r="J36" s="149">
        <f t="shared" si="12"/>
        <v>0</v>
      </c>
      <c r="K36" s="149">
        <f t="shared" si="12"/>
        <v>0</v>
      </c>
      <c r="L36" s="149">
        <f t="shared" si="12"/>
        <v>0</v>
      </c>
      <c r="M36" s="41">
        <f t="shared" si="12"/>
        <v>0</v>
      </c>
      <c r="N36" s="41">
        <f t="shared" si="12"/>
        <v>0</v>
      </c>
    </row>
    <row r="37" spans="1:14" ht="78.75">
      <c r="A37" s="157" t="s">
        <v>165</v>
      </c>
      <c r="B37" s="147" t="s">
        <v>305</v>
      </c>
      <c r="C37" s="147" t="s">
        <v>306</v>
      </c>
      <c r="D37" s="155" t="s">
        <v>162</v>
      </c>
      <c r="E37" s="142" t="s">
        <v>275</v>
      </c>
      <c r="F37" s="149">
        <f>SUM(G37:H37)</f>
        <v>174</v>
      </c>
      <c r="G37" s="149"/>
      <c r="H37" s="149">
        <v>174</v>
      </c>
      <c r="I37" s="149">
        <f>SUM(J37:K37)</f>
        <v>0</v>
      </c>
      <c r="J37" s="149"/>
      <c r="K37" s="149"/>
      <c r="L37" s="149">
        <f>SUM(M37:N37)</f>
        <v>0</v>
      </c>
      <c r="M37" s="41"/>
      <c r="N37" s="41"/>
    </row>
    <row r="38" spans="1:14" ht="63">
      <c r="A38" s="150" t="s">
        <v>89</v>
      </c>
      <c r="B38" s="147" t="s">
        <v>305</v>
      </c>
      <c r="C38" s="147" t="s">
        <v>306</v>
      </c>
      <c r="D38" s="153" t="s">
        <v>86</v>
      </c>
      <c r="E38" s="142"/>
      <c r="F38" s="149">
        <f>SUM(F39,F42)</f>
        <v>120</v>
      </c>
      <c r="G38" s="149">
        <f aca="true" t="shared" si="13" ref="G38:N38">SUM(G39,G42)</f>
        <v>0</v>
      </c>
      <c r="H38" s="149">
        <f t="shared" si="13"/>
        <v>120</v>
      </c>
      <c r="I38" s="149">
        <f t="shared" si="13"/>
        <v>0</v>
      </c>
      <c r="J38" s="149">
        <f t="shared" si="13"/>
        <v>0</v>
      </c>
      <c r="K38" s="149">
        <f t="shared" si="13"/>
        <v>0</v>
      </c>
      <c r="L38" s="149">
        <f t="shared" si="13"/>
        <v>0</v>
      </c>
      <c r="M38" s="41">
        <f t="shared" si="13"/>
        <v>0</v>
      </c>
      <c r="N38" s="41">
        <f t="shared" si="13"/>
        <v>0</v>
      </c>
    </row>
    <row r="39" spans="1:14" ht="110.25">
      <c r="A39" s="150" t="s">
        <v>893</v>
      </c>
      <c r="B39" s="147" t="s">
        <v>305</v>
      </c>
      <c r="C39" s="147" t="s">
        <v>306</v>
      </c>
      <c r="D39" s="153" t="s">
        <v>87</v>
      </c>
      <c r="E39" s="142"/>
      <c r="F39" s="149">
        <f aca="true" t="shared" si="14" ref="F39:N40">F40</f>
        <v>110</v>
      </c>
      <c r="G39" s="149">
        <f t="shared" si="14"/>
        <v>0</v>
      </c>
      <c r="H39" s="149">
        <f t="shared" si="14"/>
        <v>110</v>
      </c>
      <c r="I39" s="149">
        <f t="shared" si="14"/>
        <v>0</v>
      </c>
      <c r="J39" s="149">
        <f t="shared" si="14"/>
        <v>0</v>
      </c>
      <c r="K39" s="149">
        <f t="shared" si="14"/>
        <v>0</v>
      </c>
      <c r="L39" s="149">
        <f t="shared" si="14"/>
        <v>0</v>
      </c>
      <c r="M39" s="41">
        <f t="shared" si="14"/>
        <v>0</v>
      </c>
      <c r="N39" s="41">
        <f t="shared" si="14"/>
        <v>0</v>
      </c>
    </row>
    <row r="40" spans="1:14" ht="31.5">
      <c r="A40" s="150" t="s">
        <v>186</v>
      </c>
      <c r="B40" s="147" t="s">
        <v>305</v>
      </c>
      <c r="C40" s="147" t="s">
        <v>306</v>
      </c>
      <c r="D40" s="153" t="s">
        <v>88</v>
      </c>
      <c r="E40" s="142"/>
      <c r="F40" s="149">
        <f t="shared" si="14"/>
        <v>110</v>
      </c>
      <c r="G40" s="149">
        <f t="shared" si="14"/>
        <v>0</v>
      </c>
      <c r="H40" s="149">
        <f t="shared" si="14"/>
        <v>110</v>
      </c>
      <c r="I40" s="149">
        <f t="shared" si="14"/>
        <v>0</v>
      </c>
      <c r="J40" s="149">
        <f t="shared" si="14"/>
        <v>0</v>
      </c>
      <c r="K40" s="149">
        <f t="shared" si="14"/>
        <v>0</v>
      </c>
      <c r="L40" s="149">
        <f t="shared" si="14"/>
        <v>0</v>
      </c>
      <c r="M40" s="41">
        <f t="shared" si="14"/>
        <v>0</v>
      </c>
      <c r="N40" s="41">
        <f t="shared" si="14"/>
        <v>0</v>
      </c>
    </row>
    <row r="41" spans="1:14" ht="94.5">
      <c r="A41" s="157" t="s">
        <v>608</v>
      </c>
      <c r="B41" s="147" t="s">
        <v>305</v>
      </c>
      <c r="C41" s="147" t="s">
        <v>306</v>
      </c>
      <c r="D41" s="155" t="s">
        <v>225</v>
      </c>
      <c r="E41" s="142" t="s">
        <v>275</v>
      </c>
      <c r="F41" s="149">
        <f>SUM(G41:H41)</f>
        <v>110</v>
      </c>
      <c r="G41" s="149">
        <v>0</v>
      </c>
      <c r="H41" s="149">
        <v>110</v>
      </c>
      <c r="I41" s="149">
        <f>SUM(J41:K41)</f>
        <v>0</v>
      </c>
      <c r="J41" s="149">
        <v>0</v>
      </c>
      <c r="K41" s="149"/>
      <c r="L41" s="149">
        <f>SUM(M41:N41)</f>
        <v>0</v>
      </c>
      <c r="M41" s="41">
        <v>0</v>
      </c>
      <c r="N41" s="41"/>
    </row>
    <row r="42" spans="1:14" ht="78.75">
      <c r="A42" s="157" t="s">
        <v>835</v>
      </c>
      <c r="B42" s="147" t="s">
        <v>305</v>
      </c>
      <c r="C42" s="147" t="s">
        <v>306</v>
      </c>
      <c r="D42" s="153" t="s">
        <v>832</v>
      </c>
      <c r="E42" s="142"/>
      <c r="F42" s="149">
        <f aca="true" t="shared" si="15" ref="F42:N43">F43</f>
        <v>10</v>
      </c>
      <c r="G42" s="149">
        <f t="shared" si="15"/>
        <v>0</v>
      </c>
      <c r="H42" s="149">
        <f t="shared" si="15"/>
        <v>10</v>
      </c>
      <c r="I42" s="149">
        <f t="shared" si="15"/>
        <v>0</v>
      </c>
      <c r="J42" s="149">
        <f t="shared" si="15"/>
        <v>0</v>
      </c>
      <c r="K42" s="149">
        <f t="shared" si="15"/>
        <v>0</v>
      </c>
      <c r="L42" s="149">
        <f t="shared" si="15"/>
        <v>0</v>
      </c>
      <c r="M42" s="41">
        <f t="shared" si="15"/>
        <v>0</v>
      </c>
      <c r="N42" s="41">
        <f t="shared" si="15"/>
        <v>0</v>
      </c>
    </row>
    <row r="43" spans="1:14" ht="47.25">
      <c r="A43" s="157" t="s">
        <v>836</v>
      </c>
      <c r="B43" s="147" t="s">
        <v>305</v>
      </c>
      <c r="C43" s="147" t="s">
        <v>306</v>
      </c>
      <c r="D43" s="153" t="s">
        <v>833</v>
      </c>
      <c r="E43" s="142"/>
      <c r="F43" s="149">
        <f t="shared" si="15"/>
        <v>10</v>
      </c>
      <c r="G43" s="149">
        <f t="shared" si="15"/>
        <v>0</v>
      </c>
      <c r="H43" s="149">
        <f t="shared" si="15"/>
        <v>10</v>
      </c>
      <c r="I43" s="149">
        <f t="shared" si="15"/>
        <v>0</v>
      </c>
      <c r="J43" s="149">
        <f t="shared" si="15"/>
        <v>0</v>
      </c>
      <c r="K43" s="149">
        <f t="shared" si="15"/>
        <v>0</v>
      </c>
      <c r="L43" s="149">
        <f t="shared" si="15"/>
        <v>0</v>
      </c>
      <c r="M43" s="41">
        <f t="shared" si="15"/>
        <v>0</v>
      </c>
      <c r="N43" s="41">
        <f t="shared" si="15"/>
        <v>0</v>
      </c>
    </row>
    <row r="44" spans="1:14" ht="94.5">
      <c r="A44" s="157" t="s">
        <v>837</v>
      </c>
      <c r="B44" s="147" t="s">
        <v>305</v>
      </c>
      <c r="C44" s="147" t="s">
        <v>306</v>
      </c>
      <c r="D44" s="155" t="s">
        <v>834</v>
      </c>
      <c r="E44" s="142" t="s">
        <v>275</v>
      </c>
      <c r="F44" s="149">
        <f>SUM(G44:H44)</f>
        <v>10</v>
      </c>
      <c r="G44" s="149">
        <v>0</v>
      </c>
      <c r="H44" s="149">
        <v>10</v>
      </c>
      <c r="I44" s="149">
        <f>SUM(J44:K44)</f>
        <v>0</v>
      </c>
      <c r="J44" s="149">
        <v>0</v>
      </c>
      <c r="K44" s="149">
        <v>0</v>
      </c>
      <c r="L44" s="149">
        <f>SUM(M44:N44)</f>
        <v>0</v>
      </c>
      <c r="M44" s="41">
        <v>0</v>
      </c>
      <c r="N44" s="41">
        <v>0</v>
      </c>
    </row>
    <row r="45" spans="1:14" ht="31.5">
      <c r="A45" s="145" t="s">
        <v>42</v>
      </c>
      <c r="B45" s="147" t="s">
        <v>305</v>
      </c>
      <c r="C45" s="147" t="s">
        <v>306</v>
      </c>
      <c r="D45" s="148" t="s">
        <v>791</v>
      </c>
      <c r="E45" s="142"/>
      <c r="F45" s="149">
        <f aca="true" t="shared" si="16" ref="F45:N45">F46</f>
        <v>53946</v>
      </c>
      <c r="G45" s="149">
        <f t="shared" si="16"/>
        <v>0</v>
      </c>
      <c r="H45" s="149">
        <f t="shared" si="16"/>
        <v>53946</v>
      </c>
      <c r="I45" s="149">
        <f t="shared" si="16"/>
        <v>50454</v>
      </c>
      <c r="J45" s="149">
        <f t="shared" si="16"/>
        <v>0</v>
      </c>
      <c r="K45" s="149">
        <f t="shared" si="16"/>
        <v>50454</v>
      </c>
      <c r="L45" s="149">
        <f t="shared" si="16"/>
        <v>52379</v>
      </c>
      <c r="M45" s="41">
        <f t="shared" si="16"/>
        <v>0</v>
      </c>
      <c r="N45" s="41">
        <f t="shared" si="16"/>
        <v>52379</v>
      </c>
    </row>
    <row r="46" spans="1:14" ht="15.75">
      <c r="A46" s="145" t="s">
        <v>43</v>
      </c>
      <c r="B46" s="147" t="s">
        <v>305</v>
      </c>
      <c r="C46" s="147" t="s">
        <v>306</v>
      </c>
      <c r="D46" s="148" t="s">
        <v>792</v>
      </c>
      <c r="E46" s="142"/>
      <c r="F46" s="149">
        <f aca="true" t="shared" si="17" ref="F46:N46">SUM(F47:F50)</f>
        <v>53946</v>
      </c>
      <c r="G46" s="149">
        <f t="shared" si="17"/>
        <v>0</v>
      </c>
      <c r="H46" s="149">
        <f t="shared" si="17"/>
        <v>53946</v>
      </c>
      <c r="I46" s="149">
        <f t="shared" si="17"/>
        <v>50454</v>
      </c>
      <c r="J46" s="149">
        <f t="shared" si="17"/>
        <v>0</v>
      </c>
      <c r="K46" s="149">
        <f t="shared" si="17"/>
        <v>50454</v>
      </c>
      <c r="L46" s="149">
        <f t="shared" si="17"/>
        <v>52379</v>
      </c>
      <c r="M46" s="41">
        <f t="shared" si="17"/>
        <v>0</v>
      </c>
      <c r="N46" s="41">
        <f t="shared" si="17"/>
        <v>52379</v>
      </c>
    </row>
    <row r="47" spans="1:14" ht="204.75">
      <c r="A47" s="154" t="s">
        <v>683</v>
      </c>
      <c r="B47" s="147" t="s">
        <v>305</v>
      </c>
      <c r="C47" s="147" t="s">
        <v>306</v>
      </c>
      <c r="D47" s="142" t="s">
        <v>226</v>
      </c>
      <c r="E47" s="142">
        <v>100</v>
      </c>
      <c r="F47" s="149">
        <f>SUM(G47:H47)</f>
        <v>47535</v>
      </c>
      <c r="G47" s="156"/>
      <c r="H47" s="156">
        <v>47535</v>
      </c>
      <c r="I47" s="149">
        <f>SUM(J47:K47)</f>
        <v>48784</v>
      </c>
      <c r="J47" s="156"/>
      <c r="K47" s="156">
        <v>48784</v>
      </c>
      <c r="L47" s="149">
        <f>SUM(M47:N47)</f>
        <v>50672</v>
      </c>
      <c r="M47" s="42"/>
      <c r="N47" s="42">
        <v>50672</v>
      </c>
    </row>
    <row r="48" spans="1:14" ht="126">
      <c r="A48" s="145" t="s">
        <v>527</v>
      </c>
      <c r="B48" s="147" t="s">
        <v>305</v>
      </c>
      <c r="C48" s="147" t="s">
        <v>306</v>
      </c>
      <c r="D48" s="142" t="s">
        <v>226</v>
      </c>
      <c r="E48" s="142">
        <v>200</v>
      </c>
      <c r="F48" s="149">
        <f>SUM(G48:H48)</f>
        <v>6106</v>
      </c>
      <c r="G48" s="156"/>
      <c r="H48" s="156">
        <v>6106</v>
      </c>
      <c r="I48" s="149">
        <f>SUM(J48:K48)</f>
        <v>1368</v>
      </c>
      <c r="J48" s="156"/>
      <c r="K48" s="156">
        <v>1368</v>
      </c>
      <c r="L48" s="149">
        <f>SUM(M48:N48)</f>
        <v>1418</v>
      </c>
      <c r="M48" s="42"/>
      <c r="N48" s="42">
        <v>1418</v>
      </c>
    </row>
    <row r="49" spans="1:14" ht="110.25">
      <c r="A49" s="145" t="s">
        <v>71</v>
      </c>
      <c r="B49" s="147" t="s">
        <v>305</v>
      </c>
      <c r="C49" s="147" t="s">
        <v>306</v>
      </c>
      <c r="D49" s="142" t="s">
        <v>226</v>
      </c>
      <c r="E49" s="142" t="s">
        <v>760</v>
      </c>
      <c r="F49" s="149">
        <f>SUM(G49:H49)</f>
        <v>0</v>
      </c>
      <c r="G49" s="156"/>
      <c r="H49" s="156"/>
      <c r="I49" s="149">
        <f>SUM(J49:K49)</f>
        <v>0</v>
      </c>
      <c r="J49" s="156"/>
      <c r="K49" s="156"/>
      <c r="L49" s="149">
        <f>SUM(M49:N49)</f>
        <v>0</v>
      </c>
      <c r="M49" s="42"/>
      <c r="N49" s="42">
        <v>0</v>
      </c>
    </row>
    <row r="50" spans="1:14" ht="110.25">
      <c r="A50" s="145" t="s">
        <v>528</v>
      </c>
      <c r="B50" s="147" t="s">
        <v>305</v>
      </c>
      <c r="C50" s="147" t="s">
        <v>306</v>
      </c>
      <c r="D50" s="142" t="s">
        <v>226</v>
      </c>
      <c r="E50" s="142">
        <v>800</v>
      </c>
      <c r="F50" s="149">
        <f>SUM(G50:H50)</f>
        <v>305</v>
      </c>
      <c r="G50" s="156"/>
      <c r="H50" s="156">
        <v>305</v>
      </c>
      <c r="I50" s="149">
        <f>SUM(J50:K50)</f>
        <v>302</v>
      </c>
      <c r="J50" s="156"/>
      <c r="K50" s="156">
        <v>302</v>
      </c>
      <c r="L50" s="149">
        <f>SUM(M50:N50)</f>
        <v>289</v>
      </c>
      <c r="M50" s="42"/>
      <c r="N50" s="42">
        <v>289</v>
      </c>
    </row>
    <row r="51" spans="1:14" s="43" customFormat="1" ht="15.75">
      <c r="A51" s="133" t="s">
        <v>494</v>
      </c>
      <c r="B51" s="141" t="s">
        <v>305</v>
      </c>
      <c r="C51" s="141" t="s">
        <v>316</v>
      </c>
      <c r="D51" s="144"/>
      <c r="E51" s="144"/>
      <c r="F51" s="143">
        <f>F52</f>
        <v>11.9</v>
      </c>
      <c r="G51" s="143">
        <f aca="true" t="shared" si="18" ref="G51:N53">G52</f>
        <v>11.9</v>
      </c>
      <c r="H51" s="143">
        <f t="shared" si="18"/>
        <v>0</v>
      </c>
      <c r="I51" s="143">
        <f>I52</f>
        <v>12.4</v>
      </c>
      <c r="J51" s="143">
        <f t="shared" si="18"/>
        <v>12.4</v>
      </c>
      <c r="K51" s="143">
        <f t="shared" si="18"/>
        <v>0</v>
      </c>
      <c r="L51" s="143">
        <f>L52</f>
        <v>13</v>
      </c>
      <c r="M51" s="40">
        <f t="shared" si="18"/>
        <v>13</v>
      </c>
      <c r="N51" s="40">
        <f t="shared" si="18"/>
        <v>0</v>
      </c>
    </row>
    <row r="52" spans="1:14" ht="31.5">
      <c r="A52" s="145" t="s">
        <v>42</v>
      </c>
      <c r="B52" s="147" t="s">
        <v>305</v>
      </c>
      <c r="C52" s="147" t="s">
        <v>316</v>
      </c>
      <c r="D52" s="148" t="s">
        <v>496</v>
      </c>
      <c r="E52" s="142"/>
      <c r="F52" s="149">
        <f>F53</f>
        <v>11.9</v>
      </c>
      <c r="G52" s="149">
        <f t="shared" si="18"/>
        <v>11.9</v>
      </c>
      <c r="H52" s="149">
        <f t="shared" si="18"/>
        <v>0</v>
      </c>
      <c r="I52" s="149">
        <f>I53</f>
        <v>12.4</v>
      </c>
      <c r="J52" s="149">
        <f t="shared" si="18"/>
        <v>12.4</v>
      </c>
      <c r="K52" s="149">
        <f t="shared" si="18"/>
        <v>0</v>
      </c>
      <c r="L52" s="149">
        <f>L53</f>
        <v>13</v>
      </c>
      <c r="M52" s="41">
        <f t="shared" si="18"/>
        <v>13</v>
      </c>
      <c r="N52" s="41">
        <f t="shared" si="18"/>
        <v>0</v>
      </c>
    </row>
    <row r="53" spans="1:14" ht="15.75">
      <c r="A53" s="145" t="s">
        <v>43</v>
      </c>
      <c r="B53" s="147" t="s">
        <v>305</v>
      </c>
      <c r="C53" s="147" t="s">
        <v>316</v>
      </c>
      <c r="D53" s="148" t="s">
        <v>497</v>
      </c>
      <c r="E53" s="142"/>
      <c r="F53" s="149">
        <f>F54</f>
        <v>11.9</v>
      </c>
      <c r="G53" s="149">
        <f t="shared" si="18"/>
        <v>11.9</v>
      </c>
      <c r="H53" s="149">
        <f t="shared" si="18"/>
        <v>0</v>
      </c>
      <c r="I53" s="149">
        <f>I54</f>
        <v>12.4</v>
      </c>
      <c r="J53" s="149">
        <f t="shared" si="18"/>
        <v>12.4</v>
      </c>
      <c r="K53" s="149">
        <f t="shared" si="18"/>
        <v>0</v>
      </c>
      <c r="L53" s="149">
        <f>L54</f>
        <v>13</v>
      </c>
      <c r="M53" s="41">
        <f t="shared" si="18"/>
        <v>13</v>
      </c>
      <c r="N53" s="41">
        <f t="shared" si="18"/>
        <v>0</v>
      </c>
    </row>
    <row r="54" spans="1:14" ht="126">
      <c r="A54" s="157" t="s">
        <v>136</v>
      </c>
      <c r="B54" s="147" t="s">
        <v>305</v>
      </c>
      <c r="C54" s="147" t="s">
        <v>316</v>
      </c>
      <c r="D54" s="142" t="s">
        <v>495</v>
      </c>
      <c r="E54" s="142" t="s">
        <v>275</v>
      </c>
      <c r="F54" s="149">
        <f>SUM(G54:H54)</f>
        <v>11.9</v>
      </c>
      <c r="G54" s="156">
        <v>11.9</v>
      </c>
      <c r="H54" s="156"/>
      <c r="I54" s="149">
        <f>SUM(J54:K54)</f>
        <v>12.4</v>
      </c>
      <c r="J54" s="156">
        <v>12.4</v>
      </c>
      <c r="K54" s="156"/>
      <c r="L54" s="149">
        <f>SUM(M54:N54)</f>
        <v>13</v>
      </c>
      <c r="M54" s="42">
        <v>13</v>
      </c>
      <c r="N54" s="42"/>
    </row>
    <row r="55" spans="1:14" s="43" customFormat="1" ht="31.5">
      <c r="A55" s="133" t="s">
        <v>217</v>
      </c>
      <c r="B55" s="141" t="s">
        <v>305</v>
      </c>
      <c r="C55" s="141" t="s">
        <v>375</v>
      </c>
      <c r="D55" s="144"/>
      <c r="E55" s="144"/>
      <c r="F55" s="143">
        <f aca="true" t="shared" si="19" ref="F55:N56">F56</f>
        <v>1139</v>
      </c>
      <c r="G55" s="143">
        <f t="shared" si="19"/>
        <v>0</v>
      </c>
      <c r="H55" s="143">
        <f t="shared" si="19"/>
        <v>1139</v>
      </c>
      <c r="I55" s="143">
        <f t="shared" si="19"/>
        <v>1051</v>
      </c>
      <c r="J55" s="143">
        <f t="shared" si="19"/>
        <v>0</v>
      </c>
      <c r="K55" s="143">
        <f t="shared" si="19"/>
        <v>1051</v>
      </c>
      <c r="L55" s="143">
        <f t="shared" si="19"/>
        <v>1091</v>
      </c>
      <c r="M55" s="40">
        <f t="shared" si="19"/>
        <v>0</v>
      </c>
      <c r="N55" s="40">
        <f t="shared" si="19"/>
        <v>1091</v>
      </c>
    </row>
    <row r="56" spans="1:14" s="43" customFormat="1" ht="31.5">
      <c r="A56" s="145" t="s">
        <v>42</v>
      </c>
      <c r="B56" s="147" t="s">
        <v>305</v>
      </c>
      <c r="C56" s="147" t="s">
        <v>375</v>
      </c>
      <c r="D56" s="148" t="s">
        <v>791</v>
      </c>
      <c r="E56" s="144"/>
      <c r="F56" s="149">
        <f t="shared" si="19"/>
        <v>1139</v>
      </c>
      <c r="G56" s="149">
        <f t="shared" si="19"/>
        <v>0</v>
      </c>
      <c r="H56" s="149">
        <f t="shared" si="19"/>
        <v>1139</v>
      </c>
      <c r="I56" s="149">
        <f t="shared" si="19"/>
        <v>1051</v>
      </c>
      <c r="J56" s="149">
        <f t="shared" si="19"/>
        <v>0</v>
      </c>
      <c r="K56" s="149">
        <f t="shared" si="19"/>
        <v>1051</v>
      </c>
      <c r="L56" s="149">
        <f t="shared" si="19"/>
        <v>1091</v>
      </c>
      <c r="M56" s="41">
        <f t="shared" si="19"/>
        <v>0</v>
      </c>
      <c r="N56" s="41">
        <f t="shared" si="19"/>
        <v>1091</v>
      </c>
    </row>
    <row r="57" spans="1:14" s="43" customFormat="1" ht="15.75">
      <c r="A57" s="145" t="s">
        <v>43</v>
      </c>
      <c r="B57" s="147" t="s">
        <v>305</v>
      </c>
      <c r="C57" s="147" t="s">
        <v>375</v>
      </c>
      <c r="D57" s="148" t="s">
        <v>792</v>
      </c>
      <c r="E57" s="144"/>
      <c r="F57" s="149">
        <f>SUM(F58:F64)</f>
        <v>1139</v>
      </c>
      <c r="G57" s="149">
        <f aca="true" t="shared" si="20" ref="G57:N57">SUM(G58:G64)</f>
        <v>0</v>
      </c>
      <c r="H57" s="149">
        <f t="shared" si="20"/>
        <v>1139</v>
      </c>
      <c r="I57" s="149">
        <f t="shared" si="20"/>
        <v>1051</v>
      </c>
      <c r="J57" s="149">
        <f t="shared" si="20"/>
        <v>0</v>
      </c>
      <c r="K57" s="149">
        <f t="shared" si="20"/>
        <v>1051</v>
      </c>
      <c r="L57" s="149">
        <f t="shared" si="20"/>
        <v>1091</v>
      </c>
      <c r="M57" s="41">
        <f t="shared" si="20"/>
        <v>0</v>
      </c>
      <c r="N57" s="41">
        <f t="shared" si="20"/>
        <v>1091</v>
      </c>
    </row>
    <row r="58" spans="1:14" ht="141.75">
      <c r="A58" s="145" t="s">
        <v>290</v>
      </c>
      <c r="B58" s="147" t="s">
        <v>305</v>
      </c>
      <c r="C58" s="147" t="s">
        <v>375</v>
      </c>
      <c r="D58" s="142" t="s">
        <v>226</v>
      </c>
      <c r="E58" s="142">
        <v>100</v>
      </c>
      <c r="F58" s="149">
        <f aca="true" t="shared" si="21" ref="F58:F64">SUM(G58:H58)</f>
        <v>53</v>
      </c>
      <c r="G58" s="156"/>
      <c r="H58" s="156">
        <v>53</v>
      </c>
      <c r="I58" s="149">
        <f>SUM(J58:K58)</f>
        <v>0</v>
      </c>
      <c r="J58" s="156"/>
      <c r="K58" s="156"/>
      <c r="L58" s="149">
        <f>SUM(M58:N58)</f>
        <v>0</v>
      </c>
      <c r="M58" s="42"/>
      <c r="N58" s="42"/>
    </row>
    <row r="59" spans="1:14" ht="78.75">
      <c r="A59" s="145" t="s">
        <v>291</v>
      </c>
      <c r="B59" s="147" t="s">
        <v>305</v>
      </c>
      <c r="C59" s="147" t="s">
        <v>375</v>
      </c>
      <c r="D59" s="142" t="s">
        <v>226</v>
      </c>
      <c r="E59" s="142">
        <v>200</v>
      </c>
      <c r="F59" s="149">
        <f t="shared" si="21"/>
        <v>67</v>
      </c>
      <c r="G59" s="156"/>
      <c r="H59" s="156">
        <v>67</v>
      </c>
      <c r="I59" s="149">
        <f>SUM(J59:K59)</f>
        <v>0</v>
      </c>
      <c r="J59" s="156"/>
      <c r="K59" s="156"/>
      <c r="L59" s="149">
        <f>SUM(M59:N59)</f>
        <v>0</v>
      </c>
      <c r="M59" s="42"/>
      <c r="N59" s="42"/>
    </row>
    <row r="60" spans="1:14" ht="63">
      <c r="A60" s="145" t="s">
        <v>161</v>
      </c>
      <c r="B60" s="147" t="s">
        <v>305</v>
      </c>
      <c r="C60" s="147" t="s">
        <v>375</v>
      </c>
      <c r="D60" s="142" t="s">
        <v>226</v>
      </c>
      <c r="E60" s="142" t="s">
        <v>760</v>
      </c>
      <c r="F60" s="149">
        <f t="shared" si="21"/>
        <v>0</v>
      </c>
      <c r="G60" s="156"/>
      <c r="H60" s="156"/>
      <c r="I60" s="149">
        <f>SUM(J60:K60)</f>
        <v>0</v>
      </c>
      <c r="J60" s="156"/>
      <c r="K60" s="156"/>
      <c r="L60" s="149">
        <f>SUM(M60:N60)</f>
        <v>0</v>
      </c>
      <c r="M60" s="42"/>
      <c r="N60" s="42"/>
    </row>
    <row r="61" spans="1:14" ht="94.5">
      <c r="A61" s="145" t="s">
        <v>870</v>
      </c>
      <c r="B61" s="147" t="s">
        <v>305</v>
      </c>
      <c r="C61" s="147" t="s">
        <v>375</v>
      </c>
      <c r="D61" s="142" t="s">
        <v>871</v>
      </c>
      <c r="E61" s="142" t="s">
        <v>275</v>
      </c>
      <c r="F61" s="149">
        <f t="shared" si="21"/>
        <v>0</v>
      </c>
      <c r="G61" s="156"/>
      <c r="H61" s="156"/>
      <c r="I61" s="149"/>
      <c r="J61" s="156"/>
      <c r="K61" s="156"/>
      <c r="L61" s="149"/>
      <c r="M61" s="42"/>
      <c r="N61" s="42"/>
    </row>
    <row r="62" spans="1:14" ht="173.25">
      <c r="A62" s="154" t="s">
        <v>292</v>
      </c>
      <c r="B62" s="147" t="s">
        <v>305</v>
      </c>
      <c r="C62" s="147" t="s">
        <v>375</v>
      </c>
      <c r="D62" s="142" t="s">
        <v>690</v>
      </c>
      <c r="E62" s="142">
        <v>100</v>
      </c>
      <c r="F62" s="149">
        <f t="shared" si="21"/>
        <v>1009</v>
      </c>
      <c r="G62" s="156"/>
      <c r="H62" s="156">
        <v>1009</v>
      </c>
      <c r="I62" s="149">
        <f>SUM(J62:K62)</f>
        <v>1051</v>
      </c>
      <c r="J62" s="156"/>
      <c r="K62" s="156">
        <v>1051</v>
      </c>
      <c r="L62" s="149">
        <f>SUM(M62:N62)</f>
        <v>1091</v>
      </c>
      <c r="M62" s="42"/>
      <c r="N62" s="42">
        <v>1091</v>
      </c>
    </row>
    <row r="63" spans="1:14" ht="47.25">
      <c r="A63" s="154" t="s">
        <v>729</v>
      </c>
      <c r="B63" s="147" t="s">
        <v>305</v>
      </c>
      <c r="C63" s="147" t="s">
        <v>375</v>
      </c>
      <c r="D63" s="142" t="s">
        <v>826</v>
      </c>
      <c r="E63" s="142" t="s">
        <v>275</v>
      </c>
      <c r="F63" s="149">
        <f t="shared" si="21"/>
        <v>7</v>
      </c>
      <c r="G63" s="156"/>
      <c r="H63" s="156">
        <v>7</v>
      </c>
      <c r="I63" s="149">
        <f>SUM(J63:K63)</f>
        <v>0</v>
      </c>
      <c r="J63" s="156"/>
      <c r="K63" s="156"/>
      <c r="L63" s="149">
        <f>SUM(M63:N63)</f>
        <v>0</v>
      </c>
      <c r="M63" s="42"/>
      <c r="N63" s="42"/>
    </row>
    <row r="64" spans="1:14" ht="47.25">
      <c r="A64" s="154" t="s">
        <v>128</v>
      </c>
      <c r="B64" s="147" t="s">
        <v>305</v>
      </c>
      <c r="C64" s="147" t="s">
        <v>375</v>
      </c>
      <c r="D64" s="142" t="s">
        <v>826</v>
      </c>
      <c r="E64" s="142" t="s">
        <v>760</v>
      </c>
      <c r="F64" s="149">
        <f t="shared" si="21"/>
        <v>3</v>
      </c>
      <c r="G64" s="156"/>
      <c r="H64" s="156">
        <v>3</v>
      </c>
      <c r="I64" s="149">
        <f>SUM(J64:K64)</f>
        <v>0</v>
      </c>
      <c r="J64" s="156"/>
      <c r="K64" s="156"/>
      <c r="L64" s="149">
        <f>SUM(M64:N64)</f>
        <v>0</v>
      </c>
      <c r="M64" s="42"/>
      <c r="N64" s="42"/>
    </row>
    <row r="65" spans="1:14" ht="15.75">
      <c r="A65" s="133" t="s">
        <v>768</v>
      </c>
      <c r="B65" s="141" t="s">
        <v>305</v>
      </c>
      <c r="C65" s="144">
        <v>11</v>
      </c>
      <c r="D65" s="142"/>
      <c r="E65" s="142"/>
      <c r="F65" s="143">
        <f aca="true" t="shared" si="22" ref="F65:N67">F66</f>
        <v>800</v>
      </c>
      <c r="G65" s="143">
        <f t="shared" si="22"/>
        <v>0</v>
      </c>
      <c r="H65" s="143">
        <f t="shared" si="22"/>
        <v>800</v>
      </c>
      <c r="I65" s="143">
        <f t="shared" si="22"/>
        <v>1000</v>
      </c>
      <c r="J65" s="143">
        <f>J66</f>
        <v>0</v>
      </c>
      <c r="K65" s="143">
        <f t="shared" si="22"/>
        <v>1000</v>
      </c>
      <c r="L65" s="143">
        <f t="shared" si="22"/>
        <v>1000</v>
      </c>
      <c r="M65" s="40">
        <f t="shared" si="22"/>
        <v>0</v>
      </c>
      <c r="N65" s="40">
        <f t="shared" si="22"/>
        <v>1000</v>
      </c>
    </row>
    <row r="66" spans="1:14" ht="31.5">
      <c r="A66" s="145" t="s">
        <v>42</v>
      </c>
      <c r="B66" s="147" t="s">
        <v>305</v>
      </c>
      <c r="C66" s="142">
        <v>11</v>
      </c>
      <c r="D66" s="148" t="s">
        <v>791</v>
      </c>
      <c r="E66" s="142"/>
      <c r="F66" s="149">
        <f t="shared" si="22"/>
        <v>800</v>
      </c>
      <c r="G66" s="149">
        <f t="shared" si="22"/>
        <v>0</v>
      </c>
      <c r="H66" s="149">
        <f t="shared" si="22"/>
        <v>800</v>
      </c>
      <c r="I66" s="149">
        <f t="shared" si="22"/>
        <v>1000</v>
      </c>
      <c r="J66" s="149">
        <f t="shared" si="22"/>
        <v>0</v>
      </c>
      <c r="K66" s="149">
        <f t="shared" si="22"/>
        <v>1000</v>
      </c>
      <c r="L66" s="149">
        <f t="shared" si="22"/>
        <v>1000</v>
      </c>
      <c r="M66" s="41">
        <f t="shared" si="22"/>
        <v>0</v>
      </c>
      <c r="N66" s="41">
        <f t="shared" si="22"/>
        <v>1000</v>
      </c>
    </row>
    <row r="67" spans="1:14" ht="15.75">
      <c r="A67" s="145" t="s">
        <v>43</v>
      </c>
      <c r="B67" s="147" t="s">
        <v>305</v>
      </c>
      <c r="C67" s="142">
        <v>11</v>
      </c>
      <c r="D67" s="148" t="s">
        <v>792</v>
      </c>
      <c r="E67" s="142"/>
      <c r="F67" s="149">
        <f t="shared" si="22"/>
        <v>800</v>
      </c>
      <c r="G67" s="149">
        <f t="shared" si="22"/>
        <v>0</v>
      </c>
      <c r="H67" s="149">
        <f t="shared" si="22"/>
        <v>800</v>
      </c>
      <c r="I67" s="149">
        <f t="shared" si="22"/>
        <v>1000</v>
      </c>
      <c r="J67" s="149">
        <f t="shared" si="22"/>
        <v>0</v>
      </c>
      <c r="K67" s="149">
        <f t="shared" si="22"/>
        <v>1000</v>
      </c>
      <c r="L67" s="149">
        <f t="shared" si="22"/>
        <v>1000</v>
      </c>
      <c r="M67" s="41">
        <f t="shared" si="22"/>
        <v>0</v>
      </c>
      <c r="N67" s="41">
        <f t="shared" si="22"/>
        <v>1000</v>
      </c>
    </row>
    <row r="68" spans="1:14" ht="31.5">
      <c r="A68" s="150" t="s">
        <v>263</v>
      </c>
      <c r="B68" s="147" t="s">
        <v>305</v>
      </c>
      <c r="C68" s="142">
        <v>11</v>
      </c>
      <c r="D68" s="142" t="s">
        <v>239</v>
      </c>
      <c r="E68" s="142" t="s">
        <v>744</v>
      </c>
      <c r="F68" s="149">
        <f>SUM(G68:H68)</f>
        <v>800</v>
      </c>
      <c r="G68" s="149">
        <v>0</v>
      </c>
      <c r="H68" s="149">
        <v>800</v>
      </c>
      <c r="I68" s="149">
        <f>SUM(J68:K68)</f>
        <v>1000</v>
      </c>
      <c r="J68" s="149">
        <v>0</v>
      </c>
      <c r="K68" s="149">
        <v>1000</v>
      </c>
      <c r="L68" s="149">
        <f>SUM(M68:N68)</f>
        <v>1000</v>
      </c>
      <c r="M68" s="41">
        <v>0</v>
      </c>
      <c r="N68" s="41">
        <v>1000</v>
      </c>
    </row>
    <row r="69" spans="1:14" s="43" customFormat="1" ht="15.75">
      <c r="A69" s="188" t="s">
        <v>621</v>
      </c>
      <c r="B69" s="141" t="s">
        <v>317</v>
      </c>
      <c r="C69" s="144"/>
      <c r="D69" s="144"/>
      <c r="E69" s="196"/>
      <c r="F69" s="143">
        <f aca="true" t="shared" si="23" ref="F69:N70">F70</f>
        <v>754</v>
      </c>
      <c r="G69" s="143">
        <f t="shared" si="23"/>
        <v>754</v>
      </c>
      <c r="H69" s="143">
        <f t="shared" si="23"/>
        <v>0</v>
      </c>
      <c r="I69" s="143">
        <f t="shared" si="23"/>
        <v>744</v>
      </c>
      <c r="J69" s="143">
        <f t="shared" si="23"/>
        <v>744</v>
      </c>
      <c r="K69" s="143">
        <f t="shared" si="23"/>
        <v>0</v>
      </c>
      <c r="L69" s="143">
        <f t="shared" si="23"/>
        <v>770</v>
      </c>
      <c r="M69" s="40">
        <f t="shared" si="23"/>
        <v>770</v>
      </c>
      <c r="N69" s="40">
        <f t="shared" si="23"/>
        <v>0</v>
      </c>
    </row>
    <row r="70" spans="1:14" s="43" customFormat="1" ht="15.75">
      <c r="A70" s="188" t="s">
        <v>622</v>
      </c>
      <c r="B70" s="141" t="s">
        <v>317</v>
      </c>
      <c r="C70" s="141" t="s">
        <v>113</v>
      </c>
      <c r="D70" s="144"/>
      <c r="E70" s="196"/>
      <c r="F70" s="143">
        <f>F71</f>
        <v>754</v>
      </c>
      <c r="G70" s="143">
        <f t="shared" si="23"/>
        <v>754</v>
      </c>
      <c r="H70" s="143">
        <f t="shared" si="23"/>
        <v>0</v>
      </c>
      <c r="I70" s="143">
        <f>I71</f>
        <v>744</v>
      </c>
      <c r="J70" s="143">
        <f t="shared" si="23"/>
        <v>744</v>
      </c>
      <c r="K70" s="143">
        <f t="shared" si="23"/>
        <v>0</v>
      </c>
      <c r="L70" s="143">
        <f>L71</f>
        <v>770</v>
      </c>
      <c r="M70" s="40">
        <f t="shared" si="23"/>
        <v>770</v>
      </c>
      <c r="N70" s="40">
        <f t="shared" si="23"/>
        <v>0</v>
      </c>
    </row>
    <row r="71" spans="1:14" s="43" customFormat="1" ht="31.5">
      <c r="A71" s="145" t="s">
        <v>42</v>
      </c>
      <c r="B71" s="161" t="s">
        <v>317</v>
      </c>
      <c r="C71" s="161" t="s">
        <v>113</v>
      </c>
      <c r="D71" s="153" t="s">
        <v>791</v>
      </c>
      <c r="E71" s="196"/>
      <c r="F71" s="149">
        <f>F72</f>
        <v>754</v>
      </c>
      <c r="G71" s="149">
        <f>G72</f>
        <v>754</v>
      </c>
      <c r="H71" s="149">
        <f>H72</f>
        <v>0</v>
      </c>
      <c r="I71" s="149">
        <f>I72</f>
        <v>744</v>
      </c>
      <c r="J71" s="149">
        <f>J72</f>
        <v>744</v>
      </c>
      <c r="K71" s="149">
        <f>K72</f>
        <v>0</v>
      </c>
      <c r="L71" s="149">
        <f>L72</f>
        <v>770</v>
      </c>
      <c r="M71" s="41">
        <f>M72</f>
        <v>770</v>
      </c>
      <c r="N71" s="41">
        <f>N72</f>
        <v>0</v>
      </c>
    </row>
    <row r="72" spans="1:14" s="43" customFormat="1" ht="15.75">
      <c r="A72" s="145" t="s">
        <v>43</v>
      </c>
      <c r="B72" s="161" t="s">
        <v>317</v>
      </c>
      <c r="C72" s="161" t="s">
        <v>113</v>
      </c>
      <c r="D72" s="153" t="s">
        <v>792</v>
      </c>
      <c r="E72" s="196"/>
      <c r="F72" s="149">
        <f>F73</f>
        <v>754</v>
      </c>
      <c r="G72" s="149">
        <f>G73</f>
        <v>754</v>
      </c>
      <c r="H72" s="149">
        <f>H73</f>
        <v>0</v>
      </c>
      <c r="I72" s="149">
        <f>I73</f>
        <v>744</v>
      </c>
      <c r="J72" s="149">
        <f>J73</f>
        <v>744</v>
      </c>
      <c r="K72" s="149">
        <f>K73</f>
        <v>0</v>
      </c>
      <c r="L72" s="149">
        <f>L73</f>
        <v>770</v>
      </c>
      <c r="M72" s="41">
        <f>M73</f>
        <v>770</v>
      </c>
      <c r="N72" s="41">
        <f>N73</f>
        <v>0</v>
      </c>
    </row>
    <row r="73" spans="1:14" ht="63">
      <c r="A73" s="150" t="s">
        <v>151</v>
      </c>
      <c r="B73" s="161" t="s">
        <v>317</v>
      </c>
      <c r="C73" s="161" t="s">
        <v>113</v>
      </c>
      <c r="D73" s="155" t="s">
        <v>240</v>
      </c>
      <c r="E73" s="198">
        <v>500</v>
      </c>
      <c r="F73" s="149">
        <f>SUM(G73:H73)</f>
        <v>754</v>
      </c>
      <c r="G73" s="149">
        <v>754</v>
      </c>
      <c r="H73" s="149">
        <v>0</v>
      </c>
      <c r="I73" s="149">
        <f>SUM(J73:K73)</f>
        <v>744</v>
      </c>
      <c r="J73" s="149">
        <v>744</v>
      </c>
      <c r="K73" s="149">
        <v>0</v>
      </c>
      <c r="L73" s="149">
        <f>SUM(M73:N73)</f>
        <v>770</v>
      </c>
      <c r="M73" s="41">
        <v>770</v>
      </c>
      <c r="N73" s="41">
        <v>0</v>
      </c>
    </row>
    <row r="74" spans="1:14" s="43" customFormat="1" ht="31.5">
      <c r="A74" s="138" t="s">
        <v>276</v>
      </c>
      <c r="B74" s="158" t="s">
        <v>113</v>
      </c>
      <c r="C74" s="140"/>
      <c r="D74" s="140"/>
      <c r="E74" s="159"/>
      <c r="F74" s="143">
        <f>SUM(F75,F81,F90)</f>
        <v>5043</v>
      </c>
      <c r="G74" s="143">
        <f aca="true" t="shared" si="24" ref="G74:N74">SUM(G75,G81,G90)</f>
        <v>1213</v>
      </c>
      <c r="H74" s="143">
        <f t="shared" si="24"/>
        <v>3830</v>
      </c>
      <c r="I74" s="143">
        <f t="shared" si="24"/>
        <v>4171</v>
      </c>
      <c r="J74" s="143">
        <f t="shared" si="24"/>
        <v>962</v>
      </c>
      <c r="K74" s="143">
        <f t="shared" si="24"/>
        <v>3209</v>
      </c>
      <c r="L74" s="143">
        <f t="shared" si="24"/>
        <v>4304</v>
      </c>
      <c r="M74" s="40">
        <f t="shared" si="24"/>
        <v>971</v>
      </c>
      <c r="N74" s="40">
        <f t="shared" si="24"/>
        <v>3333</v>
      </c>
    </row>
    <row r="75" spans="1:14" s="43" customFormat="1" ht="15.75">
      <c r="A75" s="138" t="s">
        <v>1003</v>
      </c>
      <c r="B75" s="140" t="s">
        <v>113</v>
      </c>
      <c r="C75" s="140" t="s">
        <v>306</v>
      </c>
      <c r="D75" s="140"/>
      <c r="E75" s="159"/>
      <c r="F75" s="143">
        <f>F76</f>
        <v>1213</v>
      </c>
      <c r="G75" s="143">
        <f aca="true" t="shared" si="25" ref="G75:N75">G76</f>
        <v>1213</v>
      </c>
      <c r="H75" s="143">
        <f t="shared" si="25"/>
        <v>0</v>
      </c>
      <c r="I75" s="143">
        <f t="shared" si="25"/>
        <v>962</v>
      </c>
      <c r="J75" s="143">
        <f t="shared" si="25"/>
        <v>962</v>
      </c>
      <c r="K75" s="143">
        <f t="shared" si="25"/>
        <v>0</v>
      </c>
      <c r="L75" s="143">
        <f t="shared" si="25"/>
        <v>971</v>
      </c>
      <c r="M75" s="40">
        <f t="shared" si="25"/>
        <v>971</v>
      </c>
      <c r="N75" s="40">
        <f t="shared" si="25"/>
        <v>0</v>
      </c>
    </row>
    <row r="76" spans="1:14" s="43" customFormat="1" ht="63">
      <c r="A76" s="150" t="s">
        <v>894</v>
      </c>
      <c r="B76" s="142" t="s">
        <v>113</v>
      </c>
      <c r="C76" s="142" t="s">
        <v>306</v>
      </c>
      <c r="D76" s="153" t="s">
        <v>529</v>
      </c>
      <c r="E76" s="142"/>
      <c r="F76" s="149">
        <f aca="true" t="shared" si="26" ref="F76:N77">F77</f>
        <v>1213</v>
      </c>
      <c r="G76" s="149">
        <f t="shared" si="26"/>
        <v>1213</v>
      </c>
      <c r="H76" s="149">
        <f t="shared" si="26"/>
        <v>0</v>
      </c>
      <c r="I76" s="149">
        <f t="shared" si="26"/>
        <v>962</v>
      </c>
      <c r="J76" s="149">
        <f t="shared" si="26"/>
        <v>962</v>
      </c>
      <c r="K76" s="149">
        <f t="shared" si="26"/>
        <v>0</v>
      </c>
      <c r="L76" s="149">
        <f t="shared" si="26"/>
        <v>971</v>
      </c>
      <c r="M76" s="41">
        <f t="shared" si="26"/>
        <v>971</v>
      </c>
      <c r="N76" s="41">
        <f t="shared" si="26"/>
        <v>0</v>
      </c>
    </row>
    <row r="77" spans="1:14" s="43" customFormat="1" ht="126">
      <c r="A77" s="157" t="s">
        <v>895</v>
      </c>
      <c r="B77" s="142" t="s">
        <v>113</v>
      </c>
      <c r="C77" s="142" t="s">
        <v>306</v>
      </c>
      <c r="D77" s="153" t="s">
        <v>530</v>
      </c>
      <c r="E77" s="142"/>
      <c r="F77" s="149">
        <f t="shared" si="26"/>
        <v>1213</v>
      </c>
      <c r="G77" s="149">
        <f t="shared" si="26"/>
        <v>1213</v>
      </c>
      <c r="H77" s="149">
        <f t="shared" si="26"/>
        <v>0</v>
      </c>
      <c r="I77" s="149">
        <f t="shared" si="26"/>
        <v>962</v>
      </c>
      <c r="J77" s="149">
        <f t="shared" si="26"/>
        <v>962</v>
      </c>
      <c r="K77" s="149">
        <f t="shared" si="26"/>
        <v>0</v>
      </c>
      <c r="L77" s="149">
        <f t="shared" si="26"/>
        <v>971</v>
      </c>
      <c r="M77" s="41">
        <f t="shared" si="26"/>
        <v>971</v>
      </c>
      <c r="N77" s="41">
        <f t="shared" si="26"/>
        <v>0</v>
      </c>
    </row>
    <row r="78" spans="1:14" s="43" customFormat="1" ht="78.75">
      <c r="A78" s="150" t="s">
        <v>526</v>
      </c>
      <c r="B78" s="142" t="s">
        <v>113</v>
      </c>
      <c r="C78" s="142" t="s">
        <v>306</v>
      </c>
      <c r="D78" s="153" t="s">
        <v>531</v>
      </c>
      <c r="E78" s="142"/>
      <c r="F78" s="149">
        <f aca="true" t="shared" si="27" ref="F78:N78">SUM(F79:F80)</f>
        <v>1213</v>
      </c>
      <c r="G78" s="149">
        <f t="shared" si="27"/>
        <v>1213</v>
      </c>
      <c r="H78" s="149">
        <f t="shared" si="27"/>
        <v>0</v>
      </c>
      <c r="I78" s="149">
        <f t="shared" si="27"/>
        <v>962</v>
      </c>
      <c r="J78" s="149">
        <f t="shared" si="27"/>
        <v>962</v>
      </c>
      <c r="K78" s="149">
        <f t="shared" si="27"/>
        <v>0</v>
      </c>
      <c r="L78" s="149">
        <f t="shared" si="27"/>
        <v>971</v>
      </c>
      <c r="M78" s="41">
        <f t="shared" si="27"/>
        <v>971</v>
      </c>
      <c r="N78" s="41">
        <f t="shared" si="27"/>
        <v>0</v>
      </c>
    </row>
    <row r="79" spans="1:14" s="43" customFormat="1" ht="173.25">
      <c r="A79" s="154" t="s">
        <v>502</v>
      </c>
      <c r="B79" s="142" t="s">
        <v>113</v>
      </c>
      <c r="C79" s="142" t="s">
        <v>306</v>
      </c>
      <c r="D79" s="155" t="s">
        <v>227</v>
      </c>
      <c r="E79" s="142" t="s">
        <v>273</v>
      </c>
      <c r="F79" s="149">
        <f>SUM(G79:H79)</f>
        <v>1213</v>
      </c>
      <c r="G79" s="156">
        <v>1213</v>
      </c>
      <c r="H79" s="156"/>
      <c r="I79" s="149">
        <f>SUM(J79:K79)</f>
        <v>962</v>
      </c>
      <c r="J79" s="156">
        <v>962</v>
      </c>
      <c r="K79" s="156"/>
      <c r="L79" s="149">
        <f>SUM(M79:N79)</f>
        <v>971</v>
      </c>
      <c r="M79" s="42">
        <v>971</v>
      </c>
      <c r="N79" s="42"/>
    </row>
    <row r="80" spans="1:14" s="43" customFormat="1" ht="110.25">
      <c r="A80" s="145" t="s">
        <v>503</v>
      </c>
      <c r="B80" s="142" t="s">
        <v>113</v>
      </c>
      <c r="C80" s="142" t="s">
        <v>306</v>
      </c>
      <c r="D80" s="155" t="s">
        <v>227</v>
      </c>
      <c r="E80" s="142" t="s">
        <v>275</v>
      </c>
      <c r="F80" s="149">
        <f>SUM(G80:H80)</f>
        <v>0</v>
      </c>
      <c r="G80" s="156"/>
      <c r="H80" s="156"/>
      <c r="I80" s="149">
        <f>SUM(J80:K80)</f>
        <v>0</v>
      </c>
      <c r="J80" s="156"/>
      <c r="K80" s="156"/>
      <c r="L80" s="149">
        <f>SUM(M80:N80)</f>
        <v>0</v>
      </c>
      <c r="M80" s="42"/>
      <c r="N80" s="42"/>
    </row>
    <row r="81" spans="1:14" s="43" customFormat="1" ht="63">
      <c r="A81" s="138" t="s">
        <v>277</v>
      </c>
      <c r="B81" s="158" t="s">
        <v>113</v>
      </c>
      <c r="C81" s="158" t="s">
        <v>114</v>
      </c>
      <c r="D81" s="140"/>
      <c r="E81" s="159"/>
      <c r="F81" s="143">
        <f aca="true" t="shared" si="28" ref="F81:N81">F82</f>
        <v>3325</v>
      </c>
      <c r="G81" s="143">
        <f t="shared" si="28"/>
        <v>0</v>
      </c>
      <c r="H81" s="143">
        <f t="shared" si="28"/>
        <v>3325</v>
      </c>
      <c r="I81" s="143">
        <f t="shared" si="28"/>
        <v>3209</v>
      </c>
      <c r="J81" s="143">
        <f t="shared" si="28"/>
        <v>0</v>
      </c>
      <c r="K81" s="143">
        <f t="shared" si="28"/>
        <v>3209</v>
      </c>
      <c r="L81" s="143">
        <f t="shared" si="28"/>
        <v>3333</v>
      </c>
      <c r="M81" s="40">
        <f t="shared" si="28"/>
        <v>0</v>
      </c>
      <c r="N81" s="40">
        <f t="shared" si="28"/>
        <v>3333</v>
      </c>
    </row>
    <row r="82" spans="1:14" s="43" customFormat="1" ht="78.75">
      <c r="A82" s="150" t="s">
        <v>888</v>
      </c>
      <c r="B82" s="161" t="s">
        <v>113</v>
      </c>
      <c r="C82" s="161" t="s">
        <v>114</v>
      </c>
      <c r="D82" s="162" t="s">
        <v>304</v>
      </c>
      <c r="E82" s="159"/>
      <c r="F82" s="149">
        <f aca="true" t="shared" si="29" ref="F82:N82">SUM(F83)</f>
        <v>3325</v>
      </c>
      <c r="G82" s="149">
        <f t="shared" si="29"/>
        <v>0</v>
      </c>
      <c r="H82" s="149">
        <f t="shared" si="29"/>
        <v>3325</v>
      </c>
      <c r="I82" s="149">
        <f t="shared" si="29"/>
        <v>3209</v>
      </c>
      <c r="J82" s="149">
        <f t="shared" si="29"/>
        <v>0</v>
      </c>
      <c r="K82" s="149">
        <f t="shared" si="29"/>
        <v>3209</v>
      </c>
      <c r="L82" s="149">
        <f t="shared" si="29"/>
        <v>3333</v>
      </c>
      <c r="M82" s="41">
        <f t="shared" si="29"/>
        <v>0</v>
      </c>
      <c r="N82" s="41">
        <f t="shared" si="29"/>
        <v>3333</v>
      </c>
    </row>
    <row r="83" spans="1:14" s="43" customFormat="1" ht="141.75">
      <c r="A83" s="157" t="s">
        <v>935</v>
      </c>
      <c r="B83" s="161" t="s">
        <v>113</v>
      </c>
      <c r="C83" s="161" t="s">
        <v>114</v>
      </c>
      <c r="D83" s="162" t="s">
        <v>614</v>
      </c>
      <c r="E83" s="159"/>
      <c r="F83" s="149">
        <f>SUM(F84,F87,)</f>
        <v>3325</v>
      </c>
      <c r="G83" s="149">
        <f aca="true" t="shared" si="30" ref="G83:N83">SUM(G84,G87,)</f>
        <v>0</v>
      </c>
      <c r="H83" s="149">
        <f t="shared" si="30"/>
        <v>3325</v>
      </c>
      <c r="I83" s="149">
        <f t="shared" si="30"/>
        <v>3209</v>
      </c>
      <c r="J83" s="149">
        <f t="shared" si="30"/>
        <v>0</v>
      </c>
      <c r="K83" s="149">
        <f t="shared" si="30"/>
        <v>3209</v>
      </c>
      <c r="L83" s="149">
        <f t="shared" si="30"/>
        <v>3333</v>
      </c>
      <c r="M83" s="41">
        <f t="shared" si="30"/>
        <v>0</v>
      </c>
      <c r="N83" s="41">
        <f t="shared" si="30"/>
        <v>3333</v>
      </c>
    </row>
    <row r="84" spans="1:14" s="43" customFormat="1" ht="47.25">
      <c r="A84" s="157" t="s">
        <v>616</v>
      </c>
      <c r="B84" s="161" t="s">
        <v>113</v>
      </c>
      <c r="C84" s="161" t="s">
        <v>114</v>
      </c>
      <c r="D84" s="162" t="s">
        <v>615</v>
      </c>
      <c r="E84" s="159"/>
      <c r="F84" s="149">
        <f aca="true" t="shared" si="31" ref="F84:N84">SUM(F85:F86)</f>
        <v>3254</v>
      </c>
      <c r="G84" s="149">
        <f t="shared" si="31"/>
        <v>0</v>
      </c>
      <c r="H84" s="149">
        <f t="shared" si="31"/>
        <v>3254</v>
      </c>
      <c r="I84" s="149">
        <f t="shared" si="31"/>
        <v>3209</v>
      </c>
      <c r="J84" s="149">
        <f t="shared" si="31"/>
        <v>0</v>
      </c>
      <c r="K84" s="149">
        <f t="shared" si="31"/>
        <v>3209</v>
      </c>
      <c r="L84" s="149">
        <f t="shared" si="31"/>
        <v>3333</v>
      </c>
      <c r="M84" s="41">
        <f t="shared" si="31"/>
        <v>0</v>
      </c>
      <c r="N84" s="41">
        <f t="shared" si="31"/>
        <v>3333</v>
      </c>
    </row>
    <row r="85" spans="1:14" ht="173.25">
      <c r="A85" s="157" t="s">
        <v>402</v>
      </c>
      <c r="B85" s="161" t="s">
        <v>113</v>
      </c>
      <c r="C85" s="161" t="s">
        <v>114</v>
      </c>
      <c r="D85" s="152" t="s">
        <v>228</v>
      </c>
      <c r="E85" s="163">
        <v>100</v>
      </c>
      <c r="F85" s="149">
        <f>SUM(G85:H85)</f>
        <v>3130</v>
      </c>
      <c r="G85" s="149">
        <v>0</v>
      </c>
      <c r="H85" s="149">
        <v>3130</v>
      </c>
      <c r="I85" s="149">
        <f>SUM(J85:K85)</f>
        <v>3209</v>
      </c>
      <c r="J85" s="149">
        <v>0</v>
      </c>
      <c r="K85" s="149">
        <v>3209</v>
      </c>
      <c r="L85" s="149">
        <f>SUM(M85:N85)</f>
        <v>3333</v>
      </c>
      <c r="M85" s="41">
        <v>0</v>
      </c>
      <c r="N85" s="41">
        <v>3333</v>
      </c>
    </row>
    <row r="86" spans="1:14" ht="94.5">
      <c r="A86" s="157" t="s">
        <v>47</v>
      </c>
      <c r="B86" s="161" t="s">
        <v>113</v>
      </c>
      <c r="C86" s="161" t="s">
        <v>114</v>
      </c>
      <c r="D86" s="152" t="s">
        <v>228</v>
      </c>
      <c r="E86" s="163">
        <v>200</v>
      </c>
      <c r="F86" s="149">
        <f>SUM(G86:H86)</f>
        <v>124</v>
      </c>
      <c r="G86" s="149"/>
      <c r="H86" s="149">
        <v>124</v>
      </c>
      <c r="I86" s="149">
        <f>SUM(J86:K86)</f>
        <v>0</v>
      </c>
      <c r="J86" s="149"/>
      <c r="K86" s="149"/>
      <c r="L86" s="149">
        <f>SUM(M86:N86)</f>
        <v>0</v>
      </c>
      <c r="M86" s="41"/>
      <c r="N86" s="41"/>
    </row>
    <row r="87" spans="1:14" ht="47.25">
      <c r="A87" s="157" t="s">
        <v>593</v>
      </c>
      <c r="B87" s="161" t="s">
        <v>113</v>
      </c>
      <c r="C87" s="161" t="s">
        <v>114</v>
      </c>
      <c r="D87" s="162" t="s">
        <v>617</v>
      </c>
      <c r="E87" s="163"/>
      <c r="F87" s="149">
        <f>SUM(F88:F89)</f>
        <v>71</v>
      </c>
      <c r="G87" s="149">
        <f>SUM(G88:G89)</f>
        <v>0</v>
      </c>
      <c r="H87" s="149">
        <f>SUM(H88:H89)</f>
        <v>71</v>
      </c>
      <c r="I87" s="149">
        <f aca="true" t="shared" si="32" ref="I87:N87">I88</f>
        <v>0</v>
      </c>
      <c r="J87" s="149">
        <f t="shared" si="32"/>
        <v>0</v>
      </c>
      <c r="K87" s="149">
        <f t="shared" si="32"/>
        <v>0</v>
      </c>
      <c r="L87" s="149">
        <f t="shared" si="32"/>
        <v>0</v>
      </c>
      <c r="M87" s="41">
        <f t="shared" si="32"/>
        <v>0</v>
      </c>
      <c r="N87" s="41">
        <f t="shared" si="32"/>
        <v>0</v>
      </c>
    </row>
    <row r="88" spans="1:14" ht="78.75">
      <c r="A88" s="157" t="s">
        <v>594</v>
      </c>
      <c r="B88" s="161" t="s">
        <v>113</v>
      </c>
      <c r="C88" s="161" t="s">
        <v>114</v>
      </c>
      <c r="D88" s="152" t="s">
        <v>229</v>
      </c>
      <c r="E88" s="163">
        <v>200</v>
      </c>
      <c r="F88" s="149">
        <f>SUM(G88:H88)</f>
        <v>44</v>
      </c>
      <c r="G88" s="149">
        <v>0</v>
      </c>
      <c r="H88" s="149">
        <v>44</v>
      </c>
      <c r="I88" s="149">
        <f>SUM(J88:K88)</f>
        <v>0</v>
      </c>
      <c r="J88" s="149">
        <v>0</v>
      </c>
      <c r="K88" s="149"/>
      <c r="L88" s="149">
        <f>SUM(M88:N88)</f>
        <v>0</v>
      </c>
      <c r="M88" s="41">
        <v>0</v>
      </c>
      <c r="N88" s="41"/>
    </row>
    <row r="89" spans="1:14" ht="78.75">
      <c r="A89" s="157" t="s">
        <v>594</v>
      </c>
      <c r="B89" s="161" t="s">
        <v>113</v>
      </c>
      <c r="C89" s="161" t="s">
        <v>114</v>
      </c>
      <c r="D89" s="152" t="s">
        <v>229</v>
      </c>
      <c r="E89" s="163">
        <v>300</v>
      </c>
      <c r="F89" s="149">
        <f>SUM(G89:H89)</f>
        <v>27</v>
      </c>
      <c r="G89" s="149"/>
      <c r="H89" s="149">
        <v>27</v>
      </c>
      <c r="I89" s="149"/>
      <c r="J89" s="149"/>
      <c r="K89" s="149"/>
      <c r="L89" s="149"/>
      <c r="M89" s="41"/>
      <c r="N89" s="41"/>
    </row>
    <row r="90" spans="1:14" s="43" customFormat="1" ht="47.25">
      <c r="A90" s="164" t="s">
        <v>775</v>
      </c>
      <c r="B90" s="158" t="s">
        <v>113</v>
      </c>
      <c r="C90" s="140" t="s">
        <v>189</v>
      </c>
      <c r="D90" s="152"/>
      <c r="E90" s="163"/>
      <c r="F90" s="149">
        <f>F91</f>
        <v>505</v>
      </c>
      <c r="G90" s="149">
        <f aca="true" t="shared" si="33" ref="G90:N93">G91</f>
        <v>0</v>
      </c>
      <c r="H90" s="149">
        <f t="shared" si="33"/>
        <v>505</v>
      </c>
      <c r="I90" s="149">
        <f t="shared" si="33"/>
        <v>0</v>
      </c>
      <c r="J90" s="149">
        <f t="shared" si="33"/>
        <v>0</v>
      </c>
      <c r="K90" s="149">
        <f t="shared" si="33"/>
        <v>0</v>
      </c>
      <c r="L90" s="149">
        <f t="shared" si="33"/>
        <v>0</v>
      </c>
      <c r="M90" s="41">
        <f t="shared" si="33"/>
        <v>0</v>
      </c>
      <c r="N90" s="41">
        <f t="shared" si="33"/>
        <v>0</v>
      </c>
    </row>
    <row r="91" spans="1:14" ht="78.75">
      <c r="A91" s="165" t="s">
        <v>888</v>
      </c>
      <c r="B91" s="161" t="s">
        <v>113</v>
      </c>
      <c r="C91" s="152" t="s">
        <v>189</v>
      </c>
      <c r="D91" s="162" t="s">
        <v>607</v>
      </c>
      <c r="E91" s="163"/>
      <c r="F91" s="149">
        <f>F92</f>
        <v>505</v>
      </c>
      <c r="G91" s="149">
        <f t="shared" si="33"/>
        <v>0</v>
      </c>
      <c r="H91" s="149">
        <f t="shared" si="33"/>
        <v>505</v>
      </c>
      <c r="I91" s="149">
        <f t="shared" si="33"/>
        <v>0</v>
      </c>
      <c r="J91" s="149">
        <f t="shared" si="33"/>
        <v>0</v>
      </c>
      <c r="K91" s="149">
        <f t="shared" si="33"/>
        <v>0</v>
      </c>
      <c r="L91" s="149">
        <f t="shared" si="33"/>
        <v>0</v>
      </c>
      <c r="M91" s="41">
        <f t="shared" si="33"/>
        <v>0</v>
      </c>
      <c r="N91" s="41">
        <f t="shared" si="33"/>
        <v>0</v>
      </c>
    </row>
    <row r="92" spans="1:14" ht="141.75">
      <c r="A92" s="166" t="s">
        <v>450</v>
      </c>
      <c r="B92" s="161" t="s">
        <v>113</v>
      </c>
      <c r="C92" s="152" t="s">
        <v>189</v>
      </c>
      <c r="D92" s="162" t="s">
        <v>776</v>
      </c>
      <c r="E92" s="163"/>
      <c r="F92" s="149">
        <f>F93</f>
        <v>505</v>
      </c>
      <c r="G92" s="149">
        <f t="shared" si="33"/>
        <v>0</v>
      </c>
      <c r="H92" s="149">
        <f t="shared" si="33"/>
        <v>505</v>
      </c>
      <c r="I92" s="149">
        <f t="shared" si="33"/>
        <v>0</v>
      </c>
      <c r="J92" s="149">
        <f t="shared" si="33"/>
        <v>0</v>
      </c>
      <c r="K92" s="149">
        <f t="shared" si="33"/>
        <v>0</v>
      </c>
      <c r="L92" s="149">
        <f t="shared" si="33"/>
        <v>0</v>
      </c>
      <c r="M92" s="41">
        <f t="shared" si="33"/>
        <v>0</v>
      </c>
      <c r="N92" s="41">
        <f t="shared" si="33"/>
        <v>0</v>
      </c>
    </row>
    <row r="93" spans="1:14" ht="47.25">
      <c r="A93" s="166" t="s">
        <v>779</v>
      </c>
      <c r="B93" s="161" t="s">
        <v>113</v>
      </c>
      <c r="C93" s="152" t="s">
        <v>189</v>
      </c>
      <c r="D93" s="162" t="s">
        <v>780</v>
      </c>
      <c r="E93" s="163"/>
      <c r="F93" s="149">
        <f>F94</f>
        <v>505</v>
      </c>
      <c r="G93" s="149">
        <f t="shared" si="33"/>
        <v>0</v>
      </c>
      <c r="H93" s="149">
        <f t="shared" si="33"/>
        <v>505</v>
      </c>
      <c r="I93" s="149">
        <f t="shared" si="33"/>
        <v>0</v>
      </c>
      <c r="J93" s="149">
        <f t="shared" si="33"/>
        <v>0</v>
      </c>
      <c r="K93" s="149">
        <f t="shared" si="33"/>
        <v>0</v>
      </c>
      <c r="L93" s="149">
        <f t="shared" si="33"/>
        <v>0</v>
      </c>
      <c r="M93" s="41">
        <f t="shared" si="33"/>
        <v>0</v>
      </c>
      <c r="N93" s="41">
        <f t="shared" si="33"/>
        <v>0</v>
      </c>
    </row>
    <row r="94" spans="1:14" ht="78.75">
      <c r="A94" s="166" t="s">
        <v>777</v>
      </c>
      <c r="B94" s="161" t="s">
        <v>113</v>
      </c>
      <c r="C94" s="152" t="s">
        <v>189</v>
      </c>
      <c r="D94" s="152" t="s">
        <v>778</v>
      </c>
      <c r="E94" s="163">
        <v>200</v>
      </c>
      <c r="F94" s="149">
        <f>SUM(G94:H94)</f>
        <v>505</v>
      </c>
      <c r="G94" s="149"/>
      <c r="H94" s="149">
        <v>505</v>
      </c>
      <c r="I94" s="149"/>
      <c r="J94" s="149"/>
      <c r="K94" s="149"/>
      <c r="L94" s="149"/>
      <c r="M94" s="41"/>
      <c r="N94" s="41"/>
    </row>
    <row r="95" spans="1:14" ht="15.75">
      <c r="A95" s="133" t="s">
        <v>279</v>
      </c>
      <c r="B95" s="141" t="s">
        <v>306</v>
      </c>
      <c r="C95" s="142"/>
      <c r="D95" s="142"/>
      <c r="E95" s="142"/>
      <c r="F95" s="143">
        <f aca="true" t="shared" si="34" ref="F95:N95">SUM(F96,F101,F109,F121,F116)</f>
        <v>31099.2</v>
      </c>
      <c r="G95" s="143">
        <f t="shared" si="34"/>
        <v>1989.1999999999998</v>
      </c>
      <c r="H95" s="143">
        <f t="shared" si="34"/>
        <v>29110</v>
      </c>
      <c r="I95" s="143">
        <f t="shared" si="34"/>
        <v>28782.7</v>
      </c>
      <c r="J95" s="143">
        <f t="shared" si="34"/>
        <v>3180.7</v>
      </c>
      <c r="K95" s="143">
        <f t="shared" si="34"/>
        <v>25602</v>
      </c>
      <c r="L95" s="143">
        <f t="shared" si="34"/>
        <v>30543.7</v>
      </c>
      <c r="M95" s="40">
        <f t="shared" si="34"/>
        <v>3494.7</v>
      </c>
      <c r="N95" s="40">
        <f t="shared" si="34"/>
        <v>27049</v>
      </c>
    </row>
    <row r="96" spans="1:14" s="43" customFormat="1" ht="15.75">
      <c r="A96" s="133" t="s">
        <v>280</v>
      </c>
      <c r="B96" s="141" t="s">
        <v>306</v>
      </c>
      <c r="C96" s="141" t="s">
        <v>305</v>
      </c>
      <c r="D96" s="144"/>
      <c r="E96" s="144"/>
      <c r="F96" s="143">
        <f>F97</f>
        <v>440</v>
      </c>
      <c r="G96" s="143">
        <f>G100</f>
        <v>440</v>
      </c>
      <c r="H96" s="143">
        <f>H100</f>
        <v>0</v>
      </c>
      <c r="I96" s="143">
        <f>I97</f>
        <v>459</v>
      </c>
      <c r="J96" s="143">
        <f>J100</f>
        <v>459</v>
      </c>
      <c r="K96" s="143">
        <f>K100</f>
        <v>0</v>
      </c>
      <c r="L96" s="143">
        <f>L97</f>
        <v>476</v>
      </c>
      <c r="M96" s="40">
        <f>M100</f>
        <v>476</v>
      </c>
      <c r="N96" s="40">
        <f>N100</f>
        <v>0</v>
      </c>
    </row>
    <row r="97" spans="1:14" s="43" customFormat="1" ht="94.5">
      <c r="A97" s="150" t="s">
        <v>936</v>
      </c>
      <c r="B97" s="147" t="s">
        <v>306</v>
      </c>
      <c r="C97" s="147" t="s">
        <v>305</v>
      </c>
      <c r="D97" s="153" t="s">
        <v>371</v>
      </c>
      <c r="E97" s="144"/>
      <c r="F97" s="149">
        <f>F98</f>
        <v>440</v>
      </c>
      <c r="G97" s="149">
        <f aca="true" t="shared" si="35" ref="G97:N99">G98</f>
        <v>440</v>
      </c>
      <c r="H97" s="149">
        <f t="shared" si="35"/>
        <v>0</v>
      </c>
      <c r="I97" s="149">
        <f>I98</f>
        <v>459</v>
      </c>
      <c r="J97" s="149">
        <f t="shared" si="35"/>
        <v>459</v>
      </c>
      <c r="K97" s="149">
        <f t="shared" si="35"/>
        <v>0</v>
      </c>
      <c r="L97" s="149">
        <f>L98</f>
        <v>476</v>
      </c>
      <c r="M97" s="41">
        <f t="shared" si="35"/>
        <v>476</v>
      </c>
      <c r="N97" s="41">
        <f t="shared" si="35"/>
        <v>0</v>
      </c>
    </row>
    <row r="98" spans="1:14" s="43" customFormat="1" ht="110.25">
      <c r="A98" s="150" t="s">
        <v>937</v>
      </c>
      <c r="B98" s="147" t="s">
        <v>306</v>
      </c>
      <c r="C98" s="147" t="s">
        <v>305</v>
      </c>
      <c r="D98" s="153" t="s">
        <v>595</v>
      </c>
      <c r="E98" s="144"/>
      <c r="F98" s="149">
        <f>F99</f>
        <v>440</v>
      </c>
      <c r="G98" s="149">
        <f t="shared" si="35"/>
        <v>440</v>
      </c>
      <c r="H98" s="149">
        <f t="shared" si="35"/>
        <v>0</v>
      </c>
      <c r="I98" s="149">
        <f>I99</f>
        <v>459</v>
      </c>
      <c r="J98" s="149">
        <f t="shared" si="35"/>
        <v>459</v>
      </c>
      <c r="K98" s="149">
        <f t="shared" si="35"/>
        <v>0</v>
      </c>
      <c r="L98" s="149">
        <f>L99</f>
        <v>476</v>
      </c>
      <c r="M98" s="41">
        <f t="shared" si="35"/>
        <v>476</v>
      </c>
      <c r="N98" s="41">
        <f t="shared" si="35"/>
        <v>0</v>
      </c>
    </row>
    <row r="99" spans="1:14" s="43" customFormat="1" ht="47.25">
      <c r="A99" s="150" t="s">
        <v>91</v>
      </c>
      <c r="B99" s="147" t="s">
        <v>306</v>
      </c>
      <c r="C99" s="147" t="s">
        <v>305</v>
      </c>
      <c r="D99" s="153" t="s">
        <v>596</v>
      </c>
      <c r="E99" s="144"/>
      <c r="F99" s="149">
        <f>F100</f>
        <v>440</v>
      </c>
      <c r="G99" s="149">
        <f t="shared" si="35"/>
        <v>440</v>
      </c>
      <c r="H99" s="149">
        <f t="shared" si="35"/>
        <v>0</v>
      </c>
      <c r="I99" s="149">
        <f>I100</f>
        <v>459</v>
      </c>
      <c r="J99" s="149">
        <f t="shared" si="35"/>
        <v>459</v>
      </c>
      <c r="K99" s="149">
        <f t="shared" si="35"/>
        <v>0</v>
      </c>
      <c r="L99" s="149">
        <f>L100</f>
        <v>476</v>
      </c>
      <c r="M99" s="41">
        <f t="shared" si="35"/>
        <v>476</v>
      </c>
      <c r="N99" s="41">
        <f t="shared" si="35"/>
        <v>0</v>
      </c>
    </row>
    <row r="100" spans="1:14" ht="141.75">
      <c r="A100" s="157" t="s">
        <v>92</v>
      </c>
      <c r="B100" s="147" t="s">
        <v>306</v>
      </c>
      <c r="C100" s="147" t="s">
        <v>305</v>
      </c>
      <c r="D100" s="155" t="s">
        <v>230</v>
      </c>
      <c r="E100" s="142" t="s">
        <v>273</v>
      </c>
      <c r="F100" s="149">
        <f>SUM(G100:H100)</f>
        <v>440</v>
      </c>
      <c r="G100" s="149">
        <v>440</v>
      </c>
      <c r="H100" s="149">
        <v>0</v>
      </c>
      <c r="I100" s="149">
        <f>SUM(J100:K100)</f>
        <v>459</v>
      </c>
      <c r="J100" s="149">
        <v>459</v>
      </c>
      <c r="K100" s="149">
        <v>0</v>
      </c>
      <c r="L100" s="149">
        <f>SUM(M100:N100)</f>
        <v>476</v>
      </c>
      <c r="M100" s="41">
        <v>476</v>
      </c>
      <c r="N100" s="41">
        <v>0</v>
      </c>
    </row>
    <row r="101" spans="1:14" ht="15.75">
      <c r="A101" s="133" t="s">
        <v>742</v>
      </c>
      <c r="B101" s="141" t="s">
        <v>306</v>
      </c>
      <c r="C101" s="141" t="s">
        <v>316</v>
      </c>
      <c r="D101" s="142"/>
      <c r="E101" s="142"/>
      <c r="F101" s="143">
        <f aca="true" t="shared" si="36" ref="F101:N102">SUM(F102,)</f>
        <v>841.8</v>
      </c>
      <c r="G101" s="143">
        <f t="shared" si="36"/>
        <v>841.8</v>
      </c>
      <c r="H101" s="143">
        <f t="shared" si="36"/>
        <v>0</v>
      </c>
      <c r="I101" s="143">
        <f t="shared" si="36"/>
        <v>1521.7</v>
      </c>
      <c r="J101" s="143">
        <f t="shared" si="36"/>
        <v>1521.7</v>
      </c>
      <c r="K101" s="143">
        <f t="shared" si="36"/>
        <v>0</v>
      </c>
      <c r="L101" s="143">
        <f t="shared" si="36"/>
        <v>1538.7</v>
      </c>
      <c r="M101" s="40">
        <f t="shared" si="36"/>
        <v>1538.7</v>
      </c>
      <c r="N101" s="40">
        <f t="shared" si="36"/>
        <v>0</v>
      </c>
    </row>
    <row r="102" spans="1:14" ht="78.75">
      <c r="A102" s="150" t="s">
        <v>899</v>
      </c>
      <c r="B102" s="147" t="s">
        <v>306</v>
      </c>
      <c r="C102" s="147" t="s">
        <v>316</v>
      </c>
      <c r="D102" s="153" t="s">
        <v>93</v>
      </c>
      <c r="E102" s="142"/>
      <c r="F102" s="149">
        <f t="shared" si="36"/>
        <v>841.8</v>
      </c>
      <c r="G102" s="149">
        <f t="shared" si="36"/>
        <v>841.8</v>
      </c>
      <c r="H102" s="149">
        <f t="shared" si="36"/>
        <v>0</v>
      </c>
      <c r="I102" s="149">
        <f t="shared" si="36"/>
        <v>1521.7</v>
      </c>
      <c r="J102" s="149">
        <f t="shared" si="36"/>
        <v>1521.7</v>
      </c>
      <c r="K102" s="149">
        <f t="shared" si="36"/>
        <v>0</v>
      </c>
      <c r="L102" s="149">
        <f t="shared" si="36"/>
        <v>1538.7</v>
      </c>
      <c r="M102" s="41">
        <f t="shared" si="36"/>
        <v>1538.7</v>
      </c>
      <c r="N102" s="41">
        <f t="shared" si="36"/>
        <v>0</v>
      </c>
    </row>
    <row r="103" spans="1:14" ht="126">
      <c r="A103" s="150" t="s">
        <v>900</v>
      </c>
      <c r="B103" s="147" t="s">
        <v>306</v>
      </c>
      <c r="C103" s="147" t="s">
        <v>316</v>
      </c>
      <c r="D103" s="153" t="s">
        <v>699</v>
      </c>
      <c r="E103" s="142"/>
      <c r="F103" s="149">
        <f>SUM(F104,F107)</f>
        <v>841.8</v>
      </c>
      <c r="G103" s="149">
        <f aca="true" t="shared" si="37" ref="G103:N103">SUM(G104,G107)</f>
        <v>841.8</v>
      </c>
      <c r="H103" s="149">
        <f t="shared" si="37"/>
        <v>0</v>
      </c>
      <c r="I103" s="149">
        <f t="shared" si="37"/>
        <v>1521.7</v>
      </c>
      <c r="J103" s="149">
        <f t="shared" si="37"/>
        <v>1521.7</v>
      </c>
      <c r="K103" s="149">
        <f t="shared" si="37"/>
        <v>0</v>
      </c>
      <c r="L103" s="149">
        <f t="shared" si="37"/>
        <v>1538.7</v>
      </c>
      <c r="M103" s="41">
        <f t="shared" si="37"/>
        <v>1538.7</v>
      </c>
      <c r="N103" s="41">
        <f t="shared" si="37"/>
        <v>0</v>
      </c>
    </row>
    <row r="104" spans="1:14" ht="63">
      <c r="A104" s="150" t="s">
        <v>591</v>
      </c>
      <c r="B104" s="147" t="s">
        <v>306</v>
      </c>
      <c r="C104" s="147" t="s">
        <v>316</v>
      </c>
      <c r="D104" s="153" t="s">
        <v>94</v>
      </c>
      <c r="E104" s="142"/>
      <c r="F104" s="149">
        <f>SUM(F105:F106)</f>
        <v>401.8</v>
      </c>
      <c r="G104" s="149">
        <f>SUM(G105:G106)</f>
        <v>401.8</v>
      </c>
      <c r="H104" s="149">
        <f>SUM(H105:H106)</f>
        <v>0</v>
      </c>
      <c r="I104" s="149">
        <f aca="true" t="shared" si="38" ref="I104:N104">SUM(I106:I106)</f>
        <v>1062.7</v>
      </c>
      <c r="J104" s="149">
        <f t="shared" si="38"/>
        <v>1062.7</v>
      </c>
      <c r="K104" s="149">
        <f t="shared" si="38"/>
        <v>0</v>
      </c>
      <c r="L104" s="149">
        <f t="shared" si="38"/>
        <v>1062.7</v>
      </c>
      <c r="M104" s="41">
        <f t="shared" si="38"/>
        <v>1062.7</v>
      </c>
      <c r="N104" s="41">
        <f t="shared" si="38"/>
        <v>0</v>
      </c>
    </row>
    <row r="105" spans="1:14" ht="204.75">
      <c r="A105" s="150" t="s">
        <v>63</v>
      </c>
      <c r="B105" s="147" t="s">
        <v>306</v>
      </c>
      <c r="C105" s="147" t="s">
        <v>316</v>
      </c>
      <c r="D105" s="153" t="s">
        <v>874</v>
      </c>
      <c r="E105" s="142" t="s">
        <v>744</v>
      </c>
      <c r="F105" s="149">
        <f>SUM(G105:H105)</f>
        <v>0</v>
      </c>
      <c r="G105" s="149"/>
      <c r="H105" s="149"/>
      <c r="I105" s="149"/>
      <c r="J105" s="149"/>
      <c r="K105" s="149"/>
      <c r="L105" s="149"/>
      <c r="M105" s="41"/>
      <c r="N105" s="41"/>
    </row>
    <row r="106" spans="1:14" ht="204.75">
      <c r="A106" s="157" t="s">
        <v>511</v>
      </c>
      <c r="B106" s="147" t="s">
        <v>306</v>
      </c>
      <c r="C106" s="147" t="s">
        <v>316</v>
      </c>
      <c r="D106" s="155" t="s">
        <v>536</v>
      </c>
      <c r="E106" s="142" t="s">
        <v>744</v>
      </c>
      <c r="F106" s="149">
        <f>SUM(G106:H106)</f>
        <v>401.8</v>
      </c>
      <c r="G106" s="149">
        <v>401.8</v>
      </c>
      <c r="H106" s="149">
        <v>0</v>
      </c>
      <c r="I106" s="149">
        <f>SUM(J106:K106)</f>
        <v>1062.7</v>
      </c>
      <c r="J106" s="149">
        <v>1062.7</v>
      </c>
      <c r="K106" s="149">
        <v>0</v>
      </c>
      <c r="L106" s="149">
        <f>SUM(M106:N106)</f>
        <v>1062.7</v>
      </c>
      <c r="M106" s="41">
        <v>1062.7</v>
      </c>
      <c r="N106" s="41">
        <v>0</v>
      </c>
    </row>
    <row r="107" spans="1:14" ht="47.25">
      <c r="A107" s="157" t="s">
        <v>592</v>
      </c>
      <c r="B107" s="147" t="s">
        <v>306</v>
      </c>
      <c r="C107" s="147" t="s">
        <v>316</v>
      </c>
      <c r="D107" s="153" t="s">
        <v>700</v>
      </c>
      <c r="E107" s="142"/>
      <c r="F107" s="149">
        <f aca="true" t="shared" si="39" ref="F107:N107">F108</f>
        <v>440</v>
      </c>
      <c r="G107" s="149">
        <f t="shared" si="39"/>
        <v>440</v>
      </c>
      <c r="H107" s="149">
        <f t="shared" si="39"/>
        <v>0</v>
      </c>
      <c r="I107" s="149">
        <f t="shared" si="39"/>
        <v>459</v>
      </c>
      <c r="J107" s="149">
        <f t="shared" si="39"/>
        <v>459</v>
      </c>
      <c r="K107" s="149">
        <f t="shared" si="39"/>
        <v>0</v>
      </c>
      <c r="L107" s="149">
        <f t="shared" si="39"/>
        <v>476</v>
      </c>
      <c r="M107" s="41">
        <f t="shared" si="39"/>
        <v>476</v>
      </c>
      <c r="N107" s="41">
        <f t="shared" si="39"/>
        <v>0</v>
      </c>
    </row>
    <row r="108" spans="1:14" ht="157.5">
      <c r="A108" s="154" t="s">
        <v>701</v>
      </c>
      <c r="B108" s="147" t="s">
        <v>306</v>
      </c>
      <c r="C108" s="147" t="s">
        <v>316</v>
      </c>
      <c r="D108" s="155" t="s">
        <v>223</v>
      </c>
      <c r="E108" s="142" t="s">
        <v>273</v>
      </c>
      <c r="F108" s="149">
        <f>SUM(G108:H108)</f>
        <v>440</v>
      </c>
      <c r="G108" s="156">
        <v>440</v>
      </c>
      <c r="H108" s="156"/>
      <c r="I108" s="149">
        <f>SUM(J108:K108)</f>
        <v>459</v>
      </c>
      <c r="J108" s="156">
        <v>459</v>
      </c>
      <c r="K108" s="156"/>
      <c r="L108" s="149">
        <f>SUM(M108:N108)</f>
        <v>476</v>
      </c>
      <c r="M108" s="42">
        <v>476</v>
      </c>
      <c r="N108" s="42"/>
    </row>
    <row r="109" spans="1:14" ht="15.75">
      <c r="A109" s="133" t="s">
        <v>743</v>
      </c>
      <c r="B109" s="141" t="s">
        <v>306</v>
      </c>
      <c r="C109" s="141" t="s">
        <v>115</v>
      </c>
      <c r="D109" s="142"/>
      <c r="E109" s="142"/>
      <c r="F109" s="143">
        <f aca="true" t="shared" si="40" ref="F109:N110">F110</f>
        <v>3733</v>
      </c>
      <c r="G109" s="143">
        <f t="shared" si="40"/>
        <v>0</v>
      </c>
      <c r="H109" s="143">
        <f t="shared" si="40"/>
        <v>3733</v>
      </c>
      <c r="I109" s="143">
        <f t="shared" si="40"/>
        <v>3414</v>
      </c>
      <c r="J109" s="143">
        <f t="shared" si="40"/>
        <v>0</v>
      </c>
      <c r="K109" s="143">
        <f t="shared" si="40"/>
        <v>3414</v>
      </c>
      <c r="L109" s="143">
        <f t="shared" si="40"/>
        <v>3414</v>
      </c>
      <c r="M109" s="40">
        <f t="shared" si="40"/>
        <v>0</v>
      </c>
      <c r="N109" s="40">
        <f t="shared" si="40"/>
        <v>3414</v>
      </c>
    </row>
    <row r="110" spans="1:14" ht="78.75">
      <c r="A110" s="150" t="s">
        <v>902</v>
      </c>
      <c r="B110" s="147" t="s">
        <v>306</v>
      </c>
      <c r="C110" s="147" t="s">
        <v>115</v>
      </c>
      <c r="D110" s="153" t="s">
        <v>95</v>
      </c>
      <c r="E110" s="142"/>
      <c r="F110" s="149">
        <f t="shared" si="40"/>
        <v>3733</v>
      </c>
      <c r="G110" s="149">
        <f t="shared" si="40"/>
        <v>0</v>
      </c>
      <c r="H110" s="149">
        <f t="shared" si="40"/>
        <v>3733</v>
      </c>
      <c r="I110" s="149">
        <f t="shared" si="40"/>
        <v>3414</v>
      </c>
      <c r="J110" s="149">
        <f t="shared" si="40"/>
        <v>0</v>
      </c>
      <c r="K110" s="149">
        <f t="shared" si="40"/>
        <v>3414</v>
      </c>
      <c r="L110" s="149">
        <f t="shared" si="40"/>
        <v>3414</v>
      </c>
      <c r="M110" s="41">
        <f t="shared" si="40"/>
        <v>0</v>
      </c>
      <c r="N110" s="41">
        <f t="shared" si="40"/>
        <v>3414</v>
      </c>
    </row>
    <row r="111" spans="1:14" ht="110.25">
      <c r="A111" s="150" t="s">
        <v>901</v>
      </c>
      <c r="B111" s="147" t="s">
        <v>306</v>
      </c>
      <c r="C111" s="147" t="s">
        <v>115</v>
      </c>
      <c r="D111" s="153" t="s">
        <v>96</v>
      </c>
      <c r="E111" s="142"/>
      <c r="F111" s="149">
        <f aca="true" t="shared" si="41" ref="F111:N111">SUM(F112,)</f>
        <v>3733</v>
      </c>
      <c r="G111" s="149">
        <f t="shared" si="41"/>
        <v>0</v>
      </c>
      <c r="H111" s="149">
        <f t="shared" si="41"/>
        <v>3733</v>
      </c>
      <c r="I111" s="149">
        <f t="shared" si="41"/>
        <v>3414</v>
      </c>
      <c r="J111" s="149">
        <f t="shared" si="41"/>
        <v>0</v>
      </c>
      <c r="K111" s="149">
        <f t="shared" si="41"/>
        <v>3414</v>
      </c>
      <c r="L111" s="149">
        <f t="shared" si="41"/>
        <v>3414</v>
      </c>
      <c r="M111" s="41">
        <f t="shared" si="41"/>
        <v>0</v>
      </c>
      <c r="N111" s="41">
        <f t="shared" si="41"/>
        <v>3414</v>
      </c>
    </row>
    <row r="112" spans="1:14" ht="47.25">
      <c r="A112" s="150" t="s">
        <v>99</v>
      </c>
      <c r="B112" s="147" t="s">
        <v>306</v>
      </c>
      <c r="C112" s="147" t="s">
        <v>115</v>
      </c>
      <c r="D112" s="153" t="s">
        <v>97</v>
      </c>
      <c r="E112" s="142"/>
      <c r="F112" s="149">
        <f aca="true" t="shared" si="42" ref="F112:N112">SUM(F113:F115)</f>
        <v>3733</v>
      </c>
      <c r="G112" s="149">
        <f t="shared" si="42"/>
        <v>0</v>
      </c>
      <c r="H112" s="149">
        <f t="shared" si="42"/>
        <v>3733</v>
      </c>
      <c r="I112" s="149">
        <f t="shared" si="42"/>
        <v>3414</v>
      </c>
      <c r="J112" s="149">
        <f t="shared" si="42"/>
        <v>0</v>
      </c>
      <c r="K112" s="149">
        <f t="shared" si="42"/>
        <v>3414</v>
      </c>
      <c r="L112" s="149">
        <f t="shared" si="42"/>
        <v>3414</v>
      </c>
      <c r="M112" s="41">
        <f t="shared" si="42"/>
        <v>0</v>
      </c>
      <c r="N112" s="41">
        <f t="shared" si="42"/>
        <v>3414</v>
      </c>
    </row>
    <row r="113" spans="1:14" ht="78.75">
      <c r="A113" s="157" t="s">
        <v>65</v>
      </c>
      <c r="B113" s="147" t="s">
        <v>306</v>
      </c>
      <c r="C113" s="147" t="s">
        <v>115</v>
      </c>
      <c r="D113" s="155" t="s">
        <v>231</v>
      </c>
      <c r="E113" s="142" t="s">
        <v>275</v>
      </c>
      <c r="F113" s="149">
        <f>SUM(G113:H113)</f>
        <v>2875</v>
      </c>
      <c r="G113" s="149">
        <v>0</v>
      </c>
      <c r="H113" s="149">
        <v>2875</v>
      </c>
      <c r="I113" s="149">
        <f>SUM(J113:K113)</f>
        <v>2556</v>
      </c>
      <c r="J113" s="149">
        <v>0</v>
      </c>
      <c r="K113" s="149">
        <v>2556</v>
      </c>
      <c r="L113" s="149">
        <f>SUM(M113:N113)</f>
        <v>2556</v>
      </c>
      <c r="M113" s="41">
        <v>0</v>
      </c>
      <c r="N113" s="41">
        <v>2556</v>
      </c>
    </row>
    <row r="114" spans="1:14" ht="110.25">
      <c r="A114" s="157" t="s">
        <v>66</v>
      </c>
      <c r="B114" s="147" t="s">
        <v>306</v>
      </c>
      <c r="C114" s="147" t="s">
        <v>115</v>
      </c>
      <c r="D114" s="155" t="s">
        <v>72</v>
      </c>
      <c r="E114" s="142" t="s">
        <v>275</v>
      </c>
      <c r="F114" s="149">
        <f>SUM(G114:H114)</f>
        <v>858</v>
      </c>
      <c r="G114" s="149"/>
      <c r="H114" s="149">
        <v>858</v>
      </c>
      <c r="I114" s="149">
        <f>SUM(J114:K114)</f>
        <v>858</v>
      </c>
      <c r="J114" s="149"/>
      <c r="K114" s="149">
        <v>858</v>
      </c>
      <c r="L114" s="149">
        <f>SUM(M114:N114)</f>
        <v>858</v>
      </c>
      <c r="M114" s="41"/>
      <c r="N114" s="41">
        <v>858</v>
      </c>
    </row>
    <row r="115" spans="1:14" ht="94.5">
      <c r="A115" s="157" t="s">
        <v>67</v>
      </c>
      <c r="B115" s="147" t="s">
        <v>306</v>
      </c>
      <c r="C115" s="147" t="s">
        <v>115</v>
      </c>
      <c r="D115" s="155" t="s">
        <v>232</v>
      </c>
      <c r="E115" s="142" t="s">
        <v>275</v>
      </c>
      <c r="F115" s="149">
        <f>SUM(G115:H115)</f>
        <v>0</v>
      </c>
      <c r="G115" s="149"/>
      <c r="H115" s="149">
        <v>0</v>
      </c>
      <c r="I115" s="149">
        <f>SUM(J115:K115)</f>
        <v>0</v>
      </c>
      <c r="J115" s="149"/>
      <c r="K115" s="149">
        <v>0</v>
      </c>
      <c r="L115" s="149">
        <f>SUM(M115:N115)</f>
        <v>0</v>
      </c>
      <c r="M115" s="41"/>
      <c r="N115" s="41">
        <v>0</v>
      </c>
    </row>
    <row r="116" spans="1:14" s="43" customFormat="1" ht="31.5">
      <c r="A116" s="133" t="s">
        <v>20</v>
      </c>
      <c r="B116" s="141" t="s">
        <v>306</v>
      </c>
      <c r="C116" s="141" t="s">
        <v>114</v>
      </c>
      <c r="D116" s="167"/>
      <c r="E116" s="144"/>
      <c r="F116" s="143">
        <f aca="true" t="shared" si="43" ref="F116:N119">F117</f>
        <v>6835</v>
      </c>
      <c r="G116" s="143">
        <f t="shared" si="43"/>
        <v>0</v>
      </c>
      <c r="H116" s="143">
        <f t="shared" si="43"/>
        <v>6835</v>
      </c>
      <c r="I116" s="143">
        <f t="shared" si="43"/>
        <v>7039</v>
      </c>
      <c r="J116" s="143">
        <f t="shared" si="43"/>
        <v>0</v>
      </c>
      <c r="K116" s="143">
        <f t="shared" si="43"/>
        <v>7039</v>
      </c>
      <c r="L116" s="143">
        <f t="shared" si="43"/>
        <v>7917</v>
      </c>
      <c r="M116" s="40">
        <f t="shared" si="43"/>
        <v>0</v>
      </c>
      <c r="N116" s="40">
        <f t="shared" si="43"/>
        <v>7917</v>
      </c>
    </row>
    <row r="117" spans="1:14" s="43" customFormat="1" ht="78.75">
      <c r="A117" s="150" t="s">
        <v>902</v>
      </c>
      <c r="B117" s="147" t="s">
        <v>306</v>
      </c>
      <c r="C117" s="147" t="s">
        <v>114</v>
      </c>
      <c r="D117" s="153" t="s">
        <v>95</v>
      </c>
      <c r="E117" s="144"/>
      <c r="F117" s="149">
        <f>F118</f>
        <v>6835</v>
      </c>
      <c r="G117" s="149">
        <f t="shared" si="43"/>
        <v>0</v>
      </c>
      <c r="H117" s="149">
        <f t="shared" si="43"/>
        <v>6835</v>
      </c>
      <c r="I117" s="149">
        <f>I118</f>
        <v>7039</v>
      </c>
      <c r="J117" s="149">
        <f t="shared" si="43"/>
        <v>0</v>
      </c>
      <c r="K117" s="149">
        <f t="shared" si="43"/>
        <v>7039</v>
      </c>
      <c r="L117" s="149">
        <f>L118</f>
        <v>7917</v>
      </c>
      <c r="M117" s="41">
        <f t="shared" si="43"/>
        <v>0</v>
      </c>
      <c r="N117" s="41">
        <f t="shared" si="43"/>
        <v>7917</v>
      </c>
    </row>
    <row r="118" spans="1:14" s="43" customFormat="1" ht="110.25">
      <c r="A118" s="150" t="s">
        <v>903</v>
      </c>
      <c r="B118" s="147" t="s">
        <v>306</v>
      </c>
      <c r="C118" s="147" t="s">
        <v>114</v>
      </c>
      <c r="D118" s="153" t="s">
        <v>100</v>
      </c>
      <c r="E118" s="144"/>
      <c r="F118" s="149">
        <f>F119</f>
        <v>6835</v>
      </c>
      <c r="G118" s="149">
        <f t="shared" si="43"/>
        <v>0</v>
      </c>
      <c r="H118" s="149">
        <f t="shared" si="43"/>
        <v>6835</v>
      </c>
      <c r="I118" s="149">
        <f>I119</f>
        <v>7039</v>
      </c>
      <c r="J118" s="149">
        <f t="shared" si="43"/>
        <v>0</v>
      </c>
      <c r="K118" s="149">
        <f t="shared" si="43"/>
        <v>7039</v>
      </c>
      <c r="L118" s="149">
        <f>L119</f>
        <v>7917</v>
      </c>
      <c r="M118" s="41">
        <f t="shared" si="43"/>
        <v>0</v>
      </c>
      <c r="N118" s="41">
        <f t="shared" si="43"/>
        <v>7917</v>
      </c>
    </row>
    <row r="119" spans="1:14" s="43" customFormat="1" ht="63">
      <c r="A119" s="150" t="s">
        <v>102</v>
      </c>
      <c r="B119" s="147" t="s">
        <v>306</v>
      </c>
      <c r="C119" s="147" t="s">
        <v>114</v>
      </c>
      <c r="D119" s="153" t="s">
        <v>101</v>
      </c>
      <c r="E119" s="144"/>
      <c r="F119" s="149">
        <f>F120</f>
        <v>6835</v>
      </c>
      <c r="G119" s="149">
        <f t="shared" si="43"/>
        <v>0</v>
      </c>
      <c r="H119" s="149">
        <f t="shared" si="43"/>
        <v>6835</v>
      </c>
      <c r="I119" s="149">
        <f>I120</f>
        <v>7039</v>
      </c>
      <c r="J119" s="149">
        <f t="shared" si="43"/>
        <v>0</v>
      </c>
      <c r="K119" s="149">
        <f t="shared" si="43"/>
        <v>7039</v>
      </c>
      <c r="L119" s="149">
        <f>L120</f>
        <v>7917</v>
      </c>
      <c r="M119" s="41">
        <f t="shared" si="43"/>
        <v>0</v>
      </c>
      <c r="N119" s="41">
        <f t="shared" si="43"/>
        <v>7917</v>
      </c>
    </row>
    <row r="120" spans="1:14" ht="94.5">
      <c r="A120" s="157" t="s">
        <v>400</v>
      </c>
      <c r="B120" s="147" t="s">
        <v>306</v>
      </c>
      <c r="C120" s="147" t="s">
        <v>114</v>
      </c>
      <c r="D120" s="155" t="s">
        <v>233</v>
      </c>
      <c r="E120" s="142" t="s">
        <v>21</v>
      </c>
      <c r="F120" s="149">
        <f>SUM(G120:H120)</f>
        <v>6835</v>
      </c>
      <c r="G120" s="149">
        <v>0</v>
      </c>
      <c r="H120" s="149">
        <v>6835</v>
      </c>
      <c r="I120" s="149">
        <f>SUM(J120:K120)</f>
        <v>7039</v>
      </c>
      <c r="J120" s="149">
        <v>0</v>
      </c>
      <c r="K120" s="149">
        <v>7039</v>
      </c>
      <c r="L120" s="149">
        <f>SUM(M120:N120)</f>
        <v>7917</v>
      </c>
      <c r="M120" s="41">
        <v>0</v>
      </c>
      <c r="N120" s="41">
        <v>7917</v>
      </c>
    </row>
    <row r="121" spans="1:14" ht="31.5">
      <c r="A121" s="133" t="s">
        <v>22</v>
      </c>
      <c r="B121" s="141" t="s">
        <v>306</v>
      </c>
      <c r="C121" s="144">
        <v>12</v>
      </c>
      <c r="D121" s="142"/>
      <c r="E121" s="142"/>
      <c r="F121" s="143">
        <f aca="true" t="shared" si="44" ref="F121:N121">SUM(F122,F131,F137)</f>
        <v>19249.4</v>
      </c>
      <c r="G121" s="143">
        <f t="shared" si="44"/>
        <v>707.4</v>
      </c>
      <c r="H121" s="143">
        <f t="shared" si="44"/>
        <v>18542</v>
      </c>
      <c r="I121" s="143">
        <f t="shared" si="44"/>
        <v>16349</v>
      </c>
      <c r="J121" s="143">
        <f t="shared" si="44"/>
        <v>1200</v>
      </c>
      <c r="K121" s="143">
        <f t="shared" si="44"/>
        <v>15149</v>
      </c>
      <c r="L121" s="143">
        <f t="shared" si="44"/>
        <v>17198</v>
      </c>
      <c r="M121" s="40">
        <f t="shared" si="44"/>
        <v>1480</v>
      </c>
      <c r="N121" s="40">
        <f t="shared" si="44"/>
        <v>15718</v>
      </c>
    </row>
    <row r="122" spans="1:14" ht="94.5">
      <c r="A122" s="145" t="s">
        <v>897</v>
      </c>
      <c r="B122" s="147" t="s">
        <v>306</v>
      </c>
      <c r="C122" s="142">
        <v>12</v>
      </c>
      <c r="D122" s="153" t="s">
        <v>371</v>
      </c>
      <c r="E122" s="142"/>
      <c r="F122" s="149">
        <f>SUM(F123)</f>
        <v>1074</v>
      </c>
      <c r="G122" s="149">
        <f aca="true" t="shared" si="45" ref="G122:N122">G123</f>
        <v>707.4</v>
      </c>
      <c r="H122" s="149">
        <f t="shared" si="45"/>
        <v>366.6</v>
      </c>
      <c r="I122" s="149">
        <f t="shared" si="45"/>
        <v>1200</v>
      </c>
      <c r="J122" s="149">
        <f t="shared" si="45"/>
        <v>1200</v>
      </c>
      <c r="K122" s="149">
        <f t="shared" si="45"/>
        <v>0</v>
      </c>
      <c r="L122" s="149">
        <f t="shared" si="45"/>
        <v>1480</v>
      </c>
      <c r="M122" s="41">
        <f t="shared" si="45"/>
        <v>1480</v>
      </c>
      <c r="N122" s="41">
        <f t="shared" si="45"/>
        <v>0</v>
      </c>
    </row>
    <row r="123" spans="1:14" ht="126">
      <c r="A123" s="145" t="s">
        <v>890</v>
      </c>
      <c r="B123" s="147" t="s">
        <v>306</v>
      </c>
      <c r="C123" s="142">
        <v>12</v>
      </c>
      <c r="D123" s="153" t="s">
        <v>823</v>
      </c>
      <c r="E123" s="142"/>
      <c r="F123" s="149">
        <f>SUM(F124,F126,F129)</f>
        <v>1074</v>
      </c>
      <c r="G123" s="149">
        <f aca="true" t="shared" si="46" ref="G123:N123">SUM(G124,G126,G129)</f>
        <v>707.4</v>
      </c>
      <c r="H123" s="149">
        <f t="shared" si="46"/>
        <v>366.6</v>
      </c>
      <c r="I123" s="149">
        <f t="shared" si="46"/>
        <v>1200</v>
      </c>
      <c r="J123" s="149">
        <f t="shared" si="46"/>
        <v>1200</v>
      </c>
      <c r="K123" s="149">
        <f t="shared" si="46"/>
        <v>0</v>
      </c>
      <c r="L123" s="149">
        <f t="shared" si="46"/>
        <v>1480</v>
      </c>
      <c r="M123" s="41">
        <f t="shared" si="46"/>
        <v>1480</v>
      </c>
      <c r="N123" s="41">
        <f t="shared" si="46"/>
        <v>0</v>
      </c>
    </row>
    <row r="124" spans="1:14" ht="94.5">
      <c r="A124" s="145" t="s">
        <v>824</v>
      </c>
      <c r="B124" s="147" t="s">
        <v>306</v>
      </c>
      <c r="C124" s="142">
        <v>12</v>
      </c>
      <c r="D124" s="153" t="s">
        <v>336</v>
      </c>
      <c r="E124" s="142"/>
      <c r="F124" s="149">
        <f>F125</f>
        <v>135</v>
      </c>
      <c r="G124" s="149">
        <f aca="true" t="shared" si="47" ref="G124:N124">G125</f>
        <v>0</v>
      </c>
      <c r="H124" s="149">
        <f t="shared" si="47"/>
        <v>135</v>
      </c>
      <c r="I124" s="149">
        <f t="shared" si="47"/>
        <v>0</v>
      </c>
      <c r="J124" s="149">
        <f t="shared" si="47"/>
        <v>0</v>
      </c>
      <c r="K124" s="149">
        <f t="shared" si="47"/>
        <v>0</v>
      </c>
      <c r="L124" s="149">
        <f t="shared" si="47"/>
        <v>0</v>
      </c>
      <c r="M124" s="41">
        <f t="shared" si="47"/>
        <v>0</v>
      </c>
      <c r="N124" s="41">
        <f t="shared" si="47"/>
        <v>0</v>
      </c>
    </row>
    <row r="125" spans="1:14" ht="126">
      <c r="A125" s="145" t="s">
        <v>819</v>
      </c>
      <c r="B125" s="147" t="s">
        <v>306</v>
      </c>
      <c r="C125" s="142">
        <v>12</v>
      </c>
      <c r="D125" s="155" t="s">
        <v>221</v>
      </c>
      <c r="E125" s="142" t="s">
        <v>275</v>
      </c>
      <c r="F125" s="149">
        <f>SUM(G125:H125)</f>
        <v>135</v>
      </c>
      <c r="G125" s="156"/>
      <c r="H125" s="156">
        <v>135</v>
      </c>
      <c r="I125" s="149">
        <f>SUM(J125:K125)</f>
        <v>0</v>
      </c>
      <c r="J125" s="156"/>
      <c r="K125" s="156">
        <v>0</v>
      </c>
      <c r="L125" s="149">
        <f>SUM(M125:N125)</f>
        <v>0</v>
      </c>
      <c r="M125" s="42"/>
      <c r="N125" s="42">
        <v>0</v>
      </c>
    </row>
    <row r="126" spans="1:14" ht="31.5">
      <c r="A126" s="145" t="s">
        <v>466</v>
      </c>
      <c r="B126" s="147" t="s">
        <v>306</v>
      </c>
      <c r="C126" s="142">
        <v>12</v>
      </c>
      <c r="D126" s="153" t="s">
        <v>40</v>
      </c>
      <c r="E126" s="142"/>
      <c r="F126" s="149">
        <f>SUM(F127:F128)</f>
        <v>786</v>
      </c>
      <c r="G126" s="149">
        <f aca="true" t="shared" si="48" ref="G126:N126">SUM(G127:G128)</f>
        <v>707.4</v>
      </c>
      <c r="H126" s="149">
        <f t="shared" si="48"/>
        <v>78.6</v>
      </c>
      <c r="I126" s="149">
        <f t="shared" si="48"/>
        <v>1200</v>
      </c>
      <c r="J126" s="149">
        <f t="shared" si="48"/>
        <v>1200</v>
      </c>
      <c r="K126" s="149">
        <f t="shared" si="48"/>
        <v>0</v>
      </c>
      <c r="L126" s="149">
        <f t="shared" si="48"/>
        <v>1480</v>
      </c>
      <c r="M126" s="41">
        <f t="shared" si="48"/>
        <v>1480</v>
      </c>
      <c r="N126" s="41">
        <f t="shared" si="48"/>
        <v>0</v>
      </c>
    </row>
    <row r="127" spans="1:14" ht="63">
      <c r="A127" s="154" t="s">
        <v>449</v>
      </c>
      <c r="B127" s="147" t="s">
        <v>306</v>
      </c>
      <c r="C127" s="142">
        <v>12</v>
      </c>
      <c r="D127" s="142" t="s">
        <v>41</v>
      </c>
      <c r="E127" s="142" t="s">
        <v>275</v>
      </c>
      <c r="F127" s="149">
        <f>SUM(G127:H127)</f>
        <v>78.6</v>
      </c>
      <c r="G127" s="149"/>
      <c r="H127" s="149">
        <v>78.6</v>
      </c>
      <c r="I127" s="149">
        <f>SUM(J127:K127)</f>
        <v>0</v>
      </c>
      <c r="J127" s="149"/>
      <c r="K127" s="149"/>
      <c r="L127" s="149">
        <f>SUM(M127:N127)</f>
        <v>0</v>
      </c>
      <c r="M127" s="41"/>
      <c r="N127" s="41"/>
    </row>
    <row r="128" spans="1:14" ht="78.75">
      <c r="A128" s="154" t="s">
        <v>597</v>
      </c>
      <c r="B128" s="147" t="s">
        <v>306</v>
      </c>
      <c r="C128" s="142">
        <v>12</v>
      </c>
      <c r="D128" s="142" t="s">
        <v>464</v>
      </c>
      <c r="E128" s="142" t="s">
        <v>275</v>
      </c>
      <c r="F128" s="149">
        <f>SUM(G128:H128)</f>
        <v>707.4</v>
      </c>
      <c r="G128" s="149">
        <v>707.4</v>
      </c>
      <c r="H128" s="149"/>
      <c r="I128" s="149">
        <f>SUM(J128:K128)</f>
        <v>1200</v>
      </c>
      <c r="J128" s="149">
        <v>1200</v>
      </c>
      <c r="K128" s="149"/>
      <c r="L128" s="149">
        <f>SUM(M128:N128)</f>
        <v>1480</v>
      </c>
      <c r="M128" s="41">
        <v>1480</v>
      </c>
      <c r="N128" s="41"/>
    </row>
    <row r="129" spans="1:14" ht="47.25">
      <c r="A129" s="145" t="s">
        <v>467</v>
      </c>
      <c r="B129" s="147" t="s">
        <v>306</v>
      </c>
      <c r="C129" s="142">
        <v>12</v>
      </c>
      <c r="D129" s="153" t="s">
        <v>465</v>
      </c>
      <c r="E129" s="142"/>
      <c r="F129" s="149">
        <f>F130</f>
        <v>153</v>
      </c>
      <c r="G129" s="149">
        <f aca="true" t="shared" si="49" ref="G129:N129">G130</f>
        <v>0</v>
      </c>
      <c r="H129" s="149">
        <f t="shared" si="49"/>
        <v>153</v>
      </c>
      <c r="I129" s="149">
        <f t="shared" si="49"/>
        <v>0</v>
      </c>
      <c r="J129" s="149">
        <f t="shared" si="49"/>
        <v>0</v>
      </c>
      <c r="K129" s="149">
        <f t="shared" si="49"/>
        <v>0</v>
      </c>
      <c r="L129" s="149">
        <f t="shared" si="49"/>
        <v>0</v>
      </c>
      <c r="M129" s="41">
        <f t="shared" si="49"/>
        <v>0</v>
      </c>
      <c r="N129" s="41">
        <f t="shared" si="49"/>
        <v>0</v>
      </c>
    </row>
    <row r="130" spans="1:14" ht="78.75">
      <c r="A130" s="145" t="s">
        <v>469</v>
      </c>
      <c r="B130" s="147" t="s">
        <v>306</v>
      </c>
      <c r="C130" s="142">
        <v>12</v>
      </c>
      <c r="D130" s="142" t="s">
        <v>468</v>
      </c>
      <c r="E130" s="142" t="s">
        <v>275</v>
      </c>
      <c r="F130" s="149">
        <f>SUM(G130:H130)</f>
        <v>153</v>
      </c>
      <c r="G130" s="149"/>
      <c r="H130" s="149">
        <v>153</v>
      </c>
      <c r="I130" s="149">
        <f>SUM(J130:K130)</f>
        <v>0</v>
      </c>
      <c r="J130" s="149"/>
      <c r="K130" s="149"/>
      <c r="L130" s="149">
        <f>SUM(M130:N130)</f>
        <v>0</v>
      </c>
      <c r="M130" s="41"/>
      <c r="N130" s="41"/>
    </row>
    <row r="131" spans="1:14" ht="63">
      <c r="A131" s="150" t="s">
        <v>904</v>
      </c>
      <c r="B131" s="147" t="s">
        <v>306</v>
      </c>
      <c r="C131" s="142" t="s">
        <v>23</v>
      </c>
      <c r="D131" s="153" t="s">
        <v>1012</v>
      </c>
      <c r="E131" s="198"/>
      <c r="F131" s="149">
        <f>F132</f>
        <v>5054.4</v>
      </c>
      <c r="G131" s="149">
        <f aca="true" t="shared" si="50" ref="G131:N131">G132</f>
        <v>0</v>
      </c>
      <c r="H131" s="149">
        <f t="shared" si="50"/>
        <v>5054.4</v>
      </c>
      <c r="I131" s="149">
        <f t="shared" si="50"/>
        <v>0</v>
      </c>
      <c r="J131" s="149">
        <f t="shared" si="50"/>
        <v>0</v>
      </c>
      <c r="K131" s="149">
        <f t="shared" si="50"/>
        <v>0</v>
      </c>
      <c r="L131" s="149">
        <f t="shared" si="50"/>
        <v>0</v>
      </c>
      <c r="M131" s="41">
        <f t="shared" si="50"/>
        <v>0</v>
      </c>
      <c r="N131" s="41">
        <f t="shared" si="50"/>
        <v>0</v>
      </c>
    </row>
    <row r="132" spans="1:14" ht="94.5">
      <c r="A132" s="150" t="s">
        <v>891</v>
      </c>
      <c r="B132" s="147" t="s">
        <v>306</v>
      </c>
      <c r="C132" s="142" t="s">
        <v>23</v>
      </c>
      <c r="D132" s="153" t="s">
        <v>471</v>
      </c>
      <c r="E132" s="198"/>
      <c r="F132" s="149">
        <f>SUM(F133,F135)</f>
        <v>5054.4</v>
      </c>
      <c r="G132" s="149">
        <f aca="true" t="shared" si="51" ref="G132:N132">SUM(G133,G135)</f>
        <v>0</v>
      </c>
      <c r="H132" s="149">
        <f t="shared" si="51"/>
        <v>5054.4</v>
      </c>
      <c r="I132" s="149">
        <f t="shared" si="51"/>
        <v>0</v>
      </c>
      <c r="J132" s="149">
        <f t="shared" si="51"/>
        <v>0</v>
      </c>
      <c r="K132" s="149">
        <f t="shared" si="51"/>
        <v>0</v>
      </c>
      <c r="L132" s="149">
        <f t="shared" si="51"/>
        <v>0</v>
      </c>
      <c r="M132" s="41">
        <f t="shared" si="51"/>
        <v>0</v>
      </c>
      <c r="N132" s="41">
        <f t="shared" si="51"/>
        <v>0</v>
      </c>
    </row>
    <row r="133" spans="1:14" ht="78.75">
      <c r="A133" s="145" t="s">
        <v>82</v>
      </c>
      <c r="B133" s="147" t="s">
        <v>306</v>
      </c>
      <c r="C133" s="142" t="s">
        <v>23</v>
      </c>
      <c r="D133" s="153" t="s">
        <v>470</v>
      </c>
      <c r="E133" s="198"/>
      <c r="F133" s="149">
        <f>F134</f>
        <v>537.4</v>
      </c>
      <c r="G133" s="149">
        <f aca="true" t="shared" si="52" ref="G133:N133">G134</f>
        <v>0</v>
      </c>
      <c r="H133" s="149">
        <f t="shared" si="52"/>
        <v>537.4</v>
      </c>
      <c r="I133" s="149">
        <f t="shared" si="52"/>
        <v>0</v>
      </c>
      <c r="J133" s="149">
        <f t="shared" si="52"/>
        <v>0</v>
      </c>
      <c r="K133" s="149">
        <f t="shared" si="52"/>
        <v>0</v>
      </c>
      <c r="L133" s="149">
        <f t="shared" si="52"/>
        <v>0</v>
      </c>
      <c r="M133" s="41">
        <f t="shared" si="52"/>
        <v>0</v>
      </c>
      <c r="N133" s="41">
        <f t="shared" si="52"/>
        <v>0</v>
      </c>
    </row>
    <row r="134" spans="1:14" ht="78.75">
      <c r="A134" s="145" t="s">
        <v>39</v>
      </c>
      <c r="B134" s="147" t="s">
        <v>306</v>
      </c>
      <c r="C134" s="142" t="s">
        <v>23</v>
      </c>
      <c r="D134" s="155" t="s">
        <v>224</v>
      </c>
      <c r="E134" s="198">
        <v>200</v>
      </c>
      <c r="F134" s="149">
        <f>SUM(G134:H134)</f>
        <v>537.4</v>
      </c>
      <c r="G134" s="149"/>
      <c r="H134" s="149">
        <v>537.4</v>
      </c>
      <c r="I134" s="149">
        <f>SUM(J134:K134)</f>
        <v>0</v>
      </c>
      <c r="J134" s="149"/>
      <c r="K134" s="149">
        <v>0</v>
      </c>
      <c r="L134" s="149">
        <f>SUM(M134:N134)</f>
        <v>0</v>
      </c>
      <c r="M134" s="41"/>
      <c r="N134" s="41">
        <v>0</v>
      </c>
    </row>
    <row r="135" spans="1:14" ht="78.75">
      <c r="A135" s="150" t="s">
        <v>1016</v>
      </c>
      <c r="B135" s="147" t="s">
        <v>306</v>
      </c>
      <c r="C135" s="142" t="s">
        <v>23</v>
      </c>
      <c r="D135" s="153" t="s">
        <v>1014</v>
      </c>
      <c r="E135" s="198"/>
      <c r="F135" s="149">
        <f aca="true" t="shared" si="53" ref="F135:N135">SUM(F136:F136)</f>
        <v>4517</v>
      </c>
      <c r="G135" s="149">
        <f t="shared" si="53"/>
        <v>0</v>
      </c>
      <c r="H135" s="149">
        <f t="shared" si="53"/>
        <v>4517</v>
      </c>
      <c r="I135" s="149">
        <f t="shared" si="53"/>
        <v>0</v>
      </c>
      <c r="J135" s="149">
        <f t="shared" si="53"/>
        <v>0</v>
      </c>
      <c r="K135" s="149">
        <f t="shared" si="53"/>
        <v>0</v>
      </c>
      <c r="L135" s="149">
        <f t="shared" si="53"/>
        <v>0</v>
      </c>
      <c r="M135" s="41">
        <f t="shared" si="53"/>
        <v>0</v>
      </c>
      <c r="N135" s="41">
        <f t="shared" si="53"/>
        <v>0</v>
      </c>
    </row>
    <row r="136" spans="1:14" ht="94.5">
      <c r="A136" s="150" t="s">
        <v>1017</v>
      </c>
      <c r="B136" s="147" t="s">
        <v>306</v>
      </c>
      <c r="C136" s="142" t="s">
        <v>23</v>
      </c>
      <c r="D136" s="155" t="s">
        <v>1015</v>
      </c>
      <c r="E136" s="198">
        <v>200</v>
      </c>
      <c r="F136" s="149">
        <f>SUM(G136:H136)</f>
        <v>4517</v>
      </c>
      <c r="G136" s="149"/>
      <c r="H136" s="149">
        <v>4517</v>
      </c>
      <c r="I136" s="149">
        <f>SUM(J136:K136)</f>
        <v>0</v>
      </c>
      <c r="J136" s="149"/>
      <c r="K136" s="149">
        <v>0</v>
      </c>
      <c r="L136" s="149">
        <f>SUM(M136:N136)</f>
        <v>0</v>
      </c>
      <c r="M136" s="41"/>
      <c r="N136" s="41">
        <v>0</v>
      </c>
    </row>
    <row r="137" spans="1:14" ht="31.5">
      <c r="A137" s="145" t="s">
        <v>42</v>
      </c>
      <c r="B137" s="147" t="s">
        <v>306</v>
      </c>
      <c r="C137" s="142" t="s">
        <v>23</v>
      </c>
      <c r="D137" s="148" t="s">
        <v>791</v>
      </c>
      <c r="E137" s="142"/>
      <c r="F137" s="149">
        <f aca="true" t="shared" si="54" ref="F137:N137">F138</f>
        <v>13121</v>
      </c>
      <c r="G137" s="149">
        <f t="shared" si="54"/>
        <v>0</v>
      </c>
      <c r="H137" s="149">
        <f t="shared" si="54"/>
        <v>13121</v>
      </c>
      <c r="I137" s="149">
        <f t="shared" si="54"/>
        <v>15149</v>
      </c>
      <c r="J137" s="149">
        <f t="shared" si="54"/>
        <v>0</v>
      </c>
      <c r="K137" s="149">
        <f t="shared" si="54"/>
        <v>15149</v>
      </c>
      <c r="L137" s="149">
        <f t="shared" si="54"/>
        <v>15718</v>
      </c>
      <c r="M137" s="41">
        <f t="shared" si="54"/>
        <v>0</v>
      </c>
      <c r="N137" s="41">
        <f t="shared" si="54"/>
        <v>15718</v>
      </c>
    </row>
    <row r="138" spans="1:14" ht="15.75">
      <c r="A138" s="145" t="s">
        <v>43</v>
      </c>
      <c r="B138" s="147" t="s">
        <v>306</v>
      </c>
      <c r="C138" s="142" t="s">
        <v>23</v>
      </c>
      <c r="D138" s="148" t="s">
        <v>792</v>
      </c>
      <c r="E138" s="142"/>
      <c r="F138" s="149">
        <f>SUM(F139:F141)</f>
        <v>13121</v>
      </c>
      <c r="G138" s="149">
        <f aca="true" t="shared" si="55" ref="G138:N138">SUM(G139:G141)</f>
        <v>0</v>
      </c>
      <c r="H138" s="149">
        <f t="shared" si="55"/>
        <v>13121</v>
      </c>
      <c r="I138" s="149">
        <f t="shared" si="55"/>
        <v>15149</v>
      </c>
      <c r="J138" s="149">
        <f t="shared" si="55"/>
        <v>0</v>
      </c>
      <c r="K138" s="149">
        <f t="shared" si="55"/>
        <v>15149</v>
      </c>
      <c r="L138" s="149">
        <f t="shared" si="55"/>
        <v>15718</v>
      </c>
      <c r="M138" s="41">
        <f t="shared" si="55"/>
        <v>0</v>
      </c>
      <c r="N138" s="41">
        <f t="shared" si="55"/>
        <v>15718</v>
      </c>
    </row>
    <row r="139" spans="1:14" ht="173.25">
      <c r="A139" s="154" t="s">
        <v>402</v>
      </c>
      <c r="B139" s="147" t="s">
        <v>306</v>
      </c>
      <c r="C139" s="142" t="s">
        <v>23</v>
      </c>
      <c r="D139" s="142" t="s">
        <v>73</v>
      </c>
      <c r="E139" s="142" t="s">
        <v>273</v>
      </c>
      <c r="F139" s="149">
        <f>SUM(G139:H139)</f>
        <v>11497</v>
      </c>
      <c r="G139" s="149"/>
      <c r="H139" s="149">
        <v>11497</v>
      </c>
      <c r="I139" s="149">
        <f>SUM(J139:K139)</f>
        <v>15149</v>
      </c>
      <c r="J139" s="149"/>
      <c r="K139" s="149">
        <v>15149</v>
      </c>
      <c r="L139" s="149">
        <f>SUM(M139:N139)</f>
        <v>15718</v>
      </c>
      <c r="M139" s="41"/>
      <c r="N139" s="41">
        <v>15718</v>
      </c>
    </row>
    <row r="140" spans="1:14" ht="94.5">
      <c r="A140" s="154" t="s">
        <v>47</v>
      </c>
      <c r="B140" s="147" t="s">
        <v>306</v>
      </c>
      <c r="C140" s="142" t="s">
        <v>23</v>
      </c>
      <c r="D140" s="142" t="s">
        <v>73</v>
      </c>
      <c r="E140" s="142" t="s">
        <v>275</v>
      </c>
      <c r="F140" s="149">
        <f>SUM(G140:H140)</f>
        <v>1622</v>
      </c>
      <c r="G140" s="149"/>
      <c r="H140" s="149">
        <v>1622</v>
      </c>
      <c r="I140" s="149">
        <f>SUM(J140:K140)</f>
        <v>0</v>
      </c>
      <c r="J140" s="149"/>
      <c r="K140" s="149"/>
      <c r="L140" s="149">
        <f>SUM(M140:N140)</f>
        <v>0</v>
      </c>
      <c r="M140" s="41"/>
      <c r="N140" s="41"/>
    </row>
    <row r="141" spans="1:14" ht="78.75">
      <c r="A141" s="154" t="s">
        <v>48</v>
      </c>
      <c r="B141" s="147" t="s">
        <v>306</v>
      </c>
      <c r="C141" s="142" t="s">
        <v>23</v>
      </c>
      <c r="D141" s="142" t="s">
        <v>73</v>
      </c>
      <c r="E141" s="142" t="s">
        <v>744</v>
      </c>
      <c r="F141" s="149">
        <f>SUM(G141:H141)</f>
        <v>2</v>
      </c>
      <c r="G141" s="149"/>
      <c r="H141" s="149">
        <v>2</v>
      </c>
      <c r="I141" s="149">
        <f>SUM(J141:K141)</f>
        <v>0</v>
      </c>
      <c r="J141" s="149"/>
      <c r="K141" s="149"/>
      <c r="L141" s="149">
        <f>SUM(M141:N141)</f>
        <v>0</v>
      </c>
      <c r="M141" s="41"/>
      <c r="N141" s="41"/>
    </row>
    <row r="142" spans="1:14" ht="15.75">
      <c r="A142" s="133" t="s">
        <v>25</v>
      </c>
      <c r="B142" s="141" t="s">
        <v>316</v>
      </c>
      <c r="C142" s="142"/>
      <c r="D142" s="142"/>
      <c r="E142" s="142"/>
      <c r="F142" s="143">
        <f aca="true" t="shared" si="56" ref="F142:N142">SUM(F143,F148,F158)</f>
        <v>21742.4</v>
      </c>
      <c r="G142" s="143">
        <f t="shared" si="56"/>
        <v>13591.4</v>
      </c>
      <c r="H142" s="143">
        <f t="shared" si="56"/>
        <v>8151</v>
      </c>
      <c r="I142" s="143">
        <f t="shared" si="56"/>
        <v>10031</v>
      </c>
      <c r="J142" s="143">
        <f t="shared" si="56"/>
        <v>5081</v>
      </c>
      <c r="K142" s="143">
        <f t="shared" si="56"/>
        <v>4950</v>
      </c>
      <c r="L142" s="143">
        <f t="shared" si="56"/>
        <v>10300</v>
      </c>
      <c r="M142" s="40">
        <f t="shared" si="56"/>
        <v>5153</v>
      </c>
      <c r="N142" s="40">
        <f t="shared" si="56"/>
        <v>5147</v>
      </c>
    </row>
    <row r="143" spans="1:14" ht="15.75">
      <c r="A143" s="133" t="s">
        <v>74</v>
      </c>
      <c r="B143" s="141" t="s">
        <v>316</v>
      </c>
      <c r="C143" s="141" t="s">
        <v>305</v>
      </c>
      <c r="D143" s="169"/>
      <c r="E143" s="144"/>
      <c r="F143" s="143">
        <f>F144</f>
        <v>21</v>
      </c>
      <c r="G143" s="143">
        <f aca="true" t="shared" si="57" ref="G143:N146">G144</f>
        <v>0</v>
      </c>
      <c r="H143" s="143">
        <f t="shared" si="57"/>
        <v>21</v>
      </c>
      <c r="I143" s="143">
        <f>I144</f>
        <v>0</v>
      </c>
      <c r="J143" s="143">
        <f t="shared" si="57"/>
        <v>0</v>
      </c>
      <c r="K143" s="143">
        <f t="shared" si="57"/>
        <v>0</v>
      </c>
      <c r="L143" s="143">
        <f>L144</f>
        <v>0</v>
      </c>
      <c r="M143" s="40">
        <f t="shared" si="57"/>
        <v>0</v>
      </c>
      <c r="N143" s="40">
        <f t="shared" si="57"/>
        <v>0</v>
      </c>
    </row>
    <row r="144" spans="1:14" ht="94.5">
      <c r="A144" s="133" t="s">
        <v>906</v>
      </c>
      <c r="B144" s="147" t="s">
        <v>316</v>
      </c>
      <c r="C144" s="147" t="s">
        <v>305</v>
      </c>
      <c r="D144" s="148" t="s">
        <v>564</v>
      </c>
      <c r="E144" s="142"/>
      <c r="F144" s="149">
        <f>F145</f>
        <v>21</v>
      </c>
      <c r="G144" s="149">
        <f t="shared" si="57"/>
        <v>0</v>
      </c>
      <c r="H144" s="149">
        <f t="shared" si="57"/>
        <v>21</v>
      </c>
      <c r="I144" s="149">
        <f>I145</f>
        <v>0</v>
      </c>
      <c r="J144" s="149">
        <f t="shared" si="57"/>
        <v>0</v>
      </c>
      <c r="K144" s="149">
        <f t="shared" si="57"/>
        <v>0</v>
      </c>
      <c r="L144" s="149">
        <f>L145</f>
        <v>0</v>
      </c>
      <c r="M144" s="41">
        <f t="shared" si="57"/>
        <v>0</v>
      </c>
      <c r="N144" s="41">
        <f t="shared" si="57"/>
        <v>0</v>
      </c>
    </row>
    <row r="145" spans="1:14" ht="126">
      <c r="A145" s="145" t="s">
        <v>905</v>
      </c>
      <c r="B145" s="147" t="s">
        <v>316</v>
      </c>
      <c r="C145" s="147" t="s">
        <v>305</v>
      </c>
      <c r="D145" s="170" t="s">
        <v>565</v>
      </c>
      <c r="E145" s="142"/>
      <c r="F145" s="149">
        <f>F146</f>
        <v>21</v>
      </c>
      <c r="G145" s="149">
        <f t="shared" si="57"/>
        <v>0</v>
      </c>
      <c r="H145" s="149">
        <f t="shared" si="57"/>
        <v>21</v>
      </c>
      <c r="I145" s="149">
        <f>I146</f>
        <v>0</v>
      </c>
      <c r="J145" s="149">
        <f t="shared" si="57"/>
        <v>0</v>
      </c>
      <c r="K145" s="149">
        <f t="shared" si="57"/>
        <v>0</v>
      </c>
      <c r="L145" s="149">
        <f>L146</f>
        <v>0</v>
      </c>
      <c r="M145" s="41">
        <f t="shared" si="57"/>
        <v>0</v>
      </c>
      <c r="N145" s="41">
        <f t="shared" si="57"/>
        <v>0</v>
      </c>
    </row>
    <row r="146" spans="1:14" ht="47.25">
      <c r="A146" s="145" t="s">
        <v>75</v>
      </c>
      <c r="B146" s="147" t="s">
        <v>316</v>
      </c>
      <c r="C146" s="147" t="s">
        <v>305</v>
      </c>
      <c r="D146" s="170" t="s">
        <v>566</v>
      </c>
      <c r="E146" s="142"/>
      <c r="F146" s="149">
        <f>F147</f>
        <v>21</v>
      </c>
      <c r="G146" s="149">
        <f t="shared" si="57"/>
        <v>0</v>
      </c>
      <c r="H146" s="149">
        <f t="shared" si="57"/>
        <v>21</v>
      </c>
      <c r="I146" s="149">
        <f>I147</f>
        <v>0</v>
      </c>
      <c r="J146" s="149">
        <f t="shared" si="57"/>
        <v>0</v>
      </c>
      <c r="K146" s="149">
        <f t="shared" si="57"/>
        <v>0</v>
      </c>
      <c r="L146" s="149">
        <f>L147</f>
        <v>0</v>
      </c>
      <c r="M146" s="41">
        <f t="shared" si="57"/>
        <v>0</v>
      </c>
      <c r="N146" s="41">
        <f t="shared" si="57"/>
        <v>0</v>
      </c>
    </row>
    <row r="147" spans="1:14" ht="78.75">
      <c r="A147" s="145" t="s">
        <v>563</v>
      </c>
      <c r="B147" s="147" t="s">
        <v>316</v>
      </c>
      <c r="C147" s="147" t="s">
        <v>305</v>
      </c>
      <c r="D147" s="170" t="s">
        <v>567</v>
      </c>
      <c r="E147" s="142" t="s">
        <v>275</v>
      </c>
      <c r="F147" s="149">
        <f>SUM(G147:H147)</f>
        <v>21</v>
      </c>
      <c r="G147" s="149"/>
      <c r="H147" s="149">
        <v>21</v>
      </c>
      <c r="I147" s="149">
        <f>SUM(J147:K147)</f>
        <v>0</v>
      </c>
      <c r="J147" s="149"/>
      <c r="K147" s="149"/>
      <c r="L147" s="149">
        <f>SUM(M147:N147)</f>
        <v>0</v>
      </c>
      <c r="M147" s="41"/>
      <c r="N147" s="41"/>
    </row>
    <row r="148" spans="1:14" ht="15.75">
      <c r="A148" s="133" t="s">
        <v>26</v>
      </c>
      <c r="B148" s="141" t="s">
        <v>316</v>
      </c>
      <c r="C148" s="141" t="s">
        <v>317</v>
      </c>
      <c r="D148" s="144"/>
      <c r="E148" s="144"/>
      <c r="F148" s="143">
        <f>SUM(F149,F155)</f>
        <v>9980</v>
      </c>
      <c r="G148" s="143">
        <f aca="true" t="shared" si="58" ref="G148:N148">SUM(G149,G155)</f>
        <v>6795</v>
      </c>
      <c r="H148" s="143">
        <f t="shared" si="58"/>
        <v>3185</v>
      </c>
      <c r="I148" s="143">
        <f t="shared" si="58"/>
        <v>0</v>
      </c>
      <c r="J148" s="143">
        <f t="shared" si="58"/>
        <v>0</v>
      </c>
      <c r="K148" s="143">
        <f t="shared" si="58"/>
        <v>0</v>
      </c>
      <c r="L148" s="143">
        <f t="shared" si="58"/>
        <v>0</v>
      </c>
      <c r="M148" s="40">
        <f t="shared" si="58"/>
        <v>0</v>
      </c>
      <c r="N148" s="40">
        <f t="shared" si="58"/>
        <v>0</v>
      </c>
    </row>
    <row r="149" spans="1:14" ht="94.5">
      <c r="A149" s="150" t="s">
        <v>906</v>
      </c>
      <c r="B149" s="147" t="s">
        <v>316</v>
      </c>
      <c r="C149" s="147" t="s">
        <v>317</v>
      </c>
      <c r="D149" s="148" t="s">
        <v>386</v>
      </c>
      <c r="E149" s="144"/>
      <c r="F149" s="149">
        <f>SUM(F150,)</f>
        <v>9684</v>
      </c>
      <c r="G149" s="149">
        <f aca="true" t="shared" si="59" ref="G149:N149">SUM(G150,)</f>
        <v>6795</v>
      </c>
      <c r="H149" s="149">
        <f t="shared" si="59"/>
        <v>2889</v>
      </c>
      <c r="I149" s="149">
        <f t="shared" si="59"/>
        <v>0</v>
      </c>
      <c r="J149" s="149">
        <f t="shared" si="59"/>
        <v>0</v>
      </c>
      <c r="K149" s="149">
        <f t="shared" si="59"/>
        <v>0</v>
      </c>
      <c r="L149" s="149">
        <f t="shared" si="59"/>
        <v>0</v>
      </c>
      <c r="M149" s="41">
        <f t="shared" si="59"/>
        <v>0</v>
      </c>
      <c r="N149" s="41">
        <f t="shared" si="59"/>
        <v>0</v>
      </c>
    </row>
    <row r="150" spans="1:14" ht="157.5">
      <c r="A150" s="157" t="s">
        <v>938</v>
      </c>
      <c r="B150" s="147" t="s">
        <v>316</v>
      </c>
      <c r="C150" s="147" t="s">
        <v>317</v>
      </c>
      <c r="D150" s="148" t="s">
        <v>387</v>
      </c>
      <c r="E150" s="144"/>
      <c r="F150" s="149">
        <f>F151</f>
        <v>9684</v>
      </c>
      <c r="G150" s="149">
        <f aca="true" t="shared" si="60" ref="G150:N150">G151</f>
        <v>6795</v>
      </c>
      <c r="H150" s="149">
        <f t="shared" si="60"/>
        <v>2889</v>
      </c>
      <c r="I150" s="149">
        <f t="shared" si="60"/>
        <v>0</v>
      </c>
      <c r="J150" s="149">
        <f t="shared" si="60"/>
        <v>0</v>
      </c>
      <c r="K150" s="149">
        <f t="shared" si="60"/>
        <v>0</v>
      </c>
      <c r="L150" s="149">
        <f t="shared" si="60"/>
        <v>0</v>
      </c>
      <c r="M150" s="41">
        <f t="shared" si="60"/>
        <v>0</v>
      </c>
      <c r="N150" s="41">
        <f t="shared" si="60"/>
        <v>0</v>
      </c>
    </row>
    <row r="151" spans="1:14" ht="47.25">
      <c r="A151" s="157" t="s">
        <v>13</v>
      </c>
      <c r="B151" s="147" t="s">
        <v>316</v>
      </c>
      <c r="C151" s="147" t="s">
        <v>317</v>
      </c>
      <c r="D151" s="148" t="s">
        <v>388</v>
      </c>
      <c r="E151" s="144"/>
      <c r="F151" s="149">
        <f>SUM(F152:F154)</f>
        <v>9684</v>
      </c>
      <c r="G151" s="149">
        <f aca="true" t="shared" si="61" ref="G151:N151">SUM(G152:G154)</f>
        <v>6795</v>
      </c>
      <c r="H151" s="149">
        <f t="shared" si="61"/>
        <v>2889</v>
      </c>
      <c r="I151" s="149">
        <f t="shared" si="61"/>
        <v>0</v>
      </c>
      <c r="J151" s="149">
        <f t="shared" si="61"/>
        <v>0</v>
      </c>
      <c r="K151" s="149">
        <f t="shared" si="61"/>
        <v>0</v>
      </c>
      <c r="L151" s="149">
        <f t="shared" si="61"/>
        <v>0</v>
      </c>
      <c r="M151" s="41">
        <f t="shared" si="61"/>
        <v>0</v>
      </c>
      <c r="N151" s="41">
        <f t="shared" si="61"/>
        <v>0</v>
      </c>
    </row>
    <row r="152" spans="1:14" ht="94.5">
      <c r="A152" s="157" t="s">
        <v>606</v>
      </c>
      <c r="B152" s="147" t="s">
        <v>316</v>
      </c>
      <c r="C152" s="147" t="s">
        <v>317</v>
      </c>
      <c r="D152" s="142" t="s">
        <v>568</v>
      </c>
      <c r="E152" s="142" t="s">
        <v>27</v>
      </c>
      <c r="F152" s="149">
        <f>SUM(G152:H152)</f>
        <v>2889</v>
      </c>
      <c r="G152" s="149"/>
      <c r="H152" s="149">
        <v>2889</v>
      </c>
      <c r="I152" s="149">
        <f>SUM(J152:K152)</f>
        <v>0</v>
      </c>
      <c r="J152" s="149"/>
      <c r="K152" s="149"/>
      <c r="L152" s="149">
        <f>SUM(M152:N152)</f>
        <v>0</v>
      </c>
      <c r="M152" s="41"/>
      <c r="N152" s="41"/>
    </row>
    <row r="153" spans="1:14" ht="78.75">
      <c r="A153" s="157" t="s">
        <v>70</v>
      </c>
      <c r="B153" s="147" t="s">
        <v>316</v>
      </c>
      <c r="C153" s="147" t="s">
        <v>317</v>
      </c>
      <c r="D153" s="142" t="s">
        <v>568</v>
      </c>
      <c r="E153" s="142" t="s">
        <v>275</v>
      </c>
      <c r="F153" s="149">
        <f>SUM(G153:H153)</f>
        <v>0</v>
      </c>
      <c r="G153" s="149"/>
      <c r="H153" s="149">
        <v>0</v>
      </c>
      <c r="I153" s="149">
        <f>SUM(J153:K153)</f>
        <v>0</v>
      </c>
      <c r="J153" s="149"/>
      <c r="K153" s="149"/>
      <c r="L153" s="149">
        <f>SUM(M153:N153)</f>
        <v>0</v>
      </c>
      <c r="M153" s="41"/>
      <c r="N153" s="41"/>
    </row>
    <row r="154" spans="1:14" ht="47.25">
      <c r="A154" s="157" t="s">
        <v>541</v>
      </c>
      <c r="B154" s="147" t="s">
        <v>316</v>
      </c>
      <c r="C154" s="147" t="s">
        <v>317</v>
      </c>
      <c r="D154" s="142" t="s">
        <v>540</v>
      </c>
      <c r="E154" s="142" t="s">
        <v>27</v>
      </c>
      <c r="F154" s="149">
        <f>SUM(G154:H154)</f>
        <v>6795</v>
      </c>
      <c r="G154" s="149">
        <v>6795</v>
      </c>
      <c r="H154" s="149"/>
      <c r="I154" s="149">
        <f>SUM(J154:K154)</f>
        <v>0</v>
      </c>
      <c r="J154" s="149"/>
      <c r="K154" s="149"/>
      <c r="L154" s="149">
        <f>SUM(M154:N154)</f>
        <v>0</v>
      </c>
      <c r="M154" s="41"/>
      <c r="N154" s="41"/>
    </row>
    <row r="155" spans="1:14" ht="31.5">
      <c r="A155" s="145" t="s">
        <v>42</v>
      </c>
      <c r="B155" s="147" t="s">
        <v>316</v>
      </c>
      <c r="C155" s="147" t="s">
        <v>317</v>
      </c>
      <c r="D155" s="148" t="s">
        <v>791</v>
      </c>
      <c r="E155" s="142"/>
      <c r="F155" s="149">
        <f>F156</f>
        <v>296</v>
      </c>
      <c r="G155" s="149">
        <f aca="true" t="shared" si="62" ref="G155:N156">G156</f>
        <v>0</v>
      </c>
      <c r="H155" s="149">
        <f t="shared" si="62"/>
        <v>296</v>
      </c>
      <c r="I155" s="149">
        <f t="shared" si="62"/>
        <v>0</v>
      </c>
      <c r="J155" s="149">
        <f t="shared" si="62"/>
        <v>0</v>
      </c>
      <c r="K155" s="149">
        <f t="shared" si="62"/>
        <v>0</v>
      </c>
      <c r="L155" s="149">
        <f t="shared" si="62"/>
        <v>0</v>
      </c>
      <c r="M155" s="41">
        <f t="shared" si="62"/>
        <v>0</v>
      </c>
      <c r="N155" s="41">
        <f t="shared" si="62"/>
        <v>0</v>
      </c>
    </row>
    <row r="156" spans="1:14" ht="15.75">
      <c r="A156" s="145" t="s">
        <v>43</v>
      </c>
      <c r="B156" s="147" t="s">
        <v>316</v>
      </c>
      <c r="C156" s="147" t="s">
        <v>317</v>
      </c>
      <c r="D156" s="148" t="s">
        <v>792</v>
      </c>
      <c r="E156" s="142"/>
      <c r="F156" s="149">
        <f>F157</f>
        <v>296</v>
      </c>
      <c r="G156" s="149">
        <f t="shared" si="62"/>
        <v>0</v>
      </c>
      <c r="H156" s="149">
        <f t="shared" si="62"/>
        <v>296</v>
      </c>
      <c r="I156" s="149">
        <f t="shared" si="62"/>
        <v>0</v>
      </c>
      <c r="J156" s="149">
        <f t="shared" si="62"/>
        <v>0</v>
      </c>
      <c r="K156" s="149">
        <f t="shared" si="62"/>
        <v>0</v>
      </c>
      <c r="L156" s="149">
        <f t="shared" si="62"/>
        <v>0</v>
      </c>
      <c r="M156" s="41">
        <f t="shared" si="62"/>
        <v>0</v>
      </c>
      <c r="N156" s="41">
        <f t="shared" si="62"/>
        <v>0</v>
      </c>
    </row>
    <row r="157" spans="1:14" ht="78.75">
      <c r="A157" s="157" t="s">
        <v>481</v>
      </c>
      <c r="B157" s="147" t="s">
        <v>316</v>
      </c>
      <c r="C157" s="147" t="s">
        <v>317</v>
      </c>
      <c r="D157" s="142" t="s">
        <v>479</v>
      </c>
      <c r="E157" s="142" t="s">
        <v>275</v>
      </c>
      <c r="F157" s="149">
        <f>SUM(G157:H157)</f>
        <v>296</v>
      </c>
      <c r="G157" s="149"/>
      <c r="H157" s="149">
        <v>296</v>
      </c>
      <c r="I157" s="149">
        <f>SUM(J157:K157)</f>
        <v>0</v>
      </c>
      <c r="J157" s="149"/>
      <c r="K157" s="149"/>
      <c r="L157" s="149">
        <f>SUM(M157:N157)</f>
        <v>0</v>
      </c>
      <c r="M157" s="41"/>
      <c r="N157" s="41"/>
    </row>
    <row r="158" spans="1:14" ht="15.75">
      <c r="A158" s="133" t="s">
        <v>754</v>
      </c>
      <c r="B158" s="141" t="s">
        <v>316</v>
      </c>
      <c r="C158" s="141" t="s">
        <v>113</v>
      </c>
      <c r="D158" s="142"/>
      <c r="E158" s="142"/>
      <c r="F158" s="143">
        <f>SUM(F159,F169,F175)</f>
        <v>11741.4</v>
      </c>
      <c r="G158" s="143">
        <f aca="true" t="shared" si="63" ref="G158:L158">SUM(G159,G169,G175)</f>
        <v>6796.4</v>
      </c>
      <c r="H158" s="143">
        <f t="shared" si="63"/>
        <v>4945</v>
      </c>
      <c r="I158" s="143">
        <f t="shared" si="63"/>
        <v>10031</v>
      </c>
      <c r="J158" s="143">
        <f t="shared" si="63"/>
        <v>5081</v>
      </c>
      <c r="K158" s="143">
        <f t="shared" si="63"/>
        <v>4950</v>
      </c>
      <c r="L158" s="143">
        <f t="shared" si="63"/>
        <v>10300</v>
      </c>
      <c r="M158" s="40">
        <f>SUM(M159,M169)</f>
        <v>5153</v>
      </c>
      <c r="N158" s="40">
        <f>SUM(N159,N169)</f>
        <v>5147</v>
      </c>
    </row>
    <row r="159" spans="1:14" ht="94.5">
      <c r="A159" s="150" t="s">
        <v>906</v>
      </c>
      <c r="B159" s="147" t="s">
        <v>316</v>
      </c>
      <c r="C159" s="147" t="s">
        <v>113</v>
      </c>
      <c r="D159" s="178" t="s">
        <v>375</v>
      </c>
      <c r="E159" s="142"/>
      <c r="F159" s="149">
        <f aca="true" t="shared" si="64" ref="F159:N159">F160</f>
        <v>9543</v>
      </c>
      <c r="G159" s="149">
        <f t="shared" si="64"/>
        <v>4774</v>
      </c>
      <c r="H159" s="149">
        <f t="shared" si="64"/>
        <v>4769</v>
      </c>
      <c r="I159" s="149">
        <f t="shared" si="64"/>
        <v>9906</v>
      </c>
      <c r="J159" s="149">
        <f t="shared" si="64"/>
        <v>4956</v>
      </c>
      <c r="K159" s="149">
        <f t="shared" si="64"/>
        <v>4950</v>
      </c>
      <c r="L159" s="149">
        <f t="shared" si="64"/>
        <v>10300</v>
      </c>
      <c r="M159" s="41">
        <f t="shared" si="64"/>
        <v>5153</v>
      </c>
      <c r="N159" s="41">
        <f t="shared" si="64"/>
        <v>5147</v>
      </c>
    </row>
    <row r="160" spans="1:14" ht="157.5">
      <c r="A160" s="157" t="s">
        <v>907</v>
      </c>
      <c r="B160" s="147" t="s">
        <v>316</v>
      </c>
      <c r="C160" s="147" t="s">
        <v>113</v>
      </c>
      <c r="D160" s="171" t="s">
        <v>387</v>
      </c>
      <c r="E160" s="142"/>
      <c r="F160" s="149">
        <f>SUM(F161,F164,F167)</f>
        <v>9543</v>
      </c>
      <c r="G160" s="149">
        <f>SUM(G161,G164,G167)</f>
        <v>4774</v>
      </c>
      <c r="H160" s="149">
        <f>SUM(H161,H164,H167)</f>
        <v>4769</v>
      </c>
      <c r="I160" s="149">
        <f aca="true" t="shared" si="65" ref="I160:N160">SUM(I164,I167)</f>
        <v>9906</v>
      </c>
      <c r="J160" s="149">
        <f t="shared" si="65"/>
        <v>4956</v>
      </c>
      <c r="K160" s="149">
        <f t="shared" si="65"/>
        <v>4950</v>
      </c>
      <c r="L160" s="149">
        <f t="shared" si="65"/>
        <v>10300</v>
      </c>
      <c r="M160" s="41">
        <f t="shared" si="65"/>
        <v>5153</v>
      </c>
      <c r="N160" s="41">
        <f t="shared" si="65"/>
        <v>5147</v>
      </c>
    </row>
    <row r="161" spans="1:14" ht="47.25">
      <c r="A161" s="157" t="s">
        <v>839</v>
      </c>
      <c r="B161" s="147" t="s">
        <v>316</v>
      </c>
      <c r="C161" s="147" t="s">
        <v>113</v>
      </c>
      <c r="D161" s="171" t="s">
        <v>875</v>
      </c>
      <c r="E161" s="142"/>
      <c r="F161" s="149">
        <f>SUM(F162:F163)</f>
        <v>0</v>
      </c>
      <c r="G161" s="149">
        <f>SUM(G162:G163)</f>
        <v>0</v>
      </c>
      <c r="H161" s="149">
        <f>SUM(H162:H163)</f>
        <v>0</v>
      </c>
      <c r="I161" s="149"/>
      <c r="J161" s="149"/>
      <c r="K161" s="149"/>
      <c r="L161" s="149"/>
      <c r="M161" s="41"/>
      <c r="N161" s="41"/>
    </row>
    <row r="162" spans="1:14" ht="47.25">
      <c r="A162" s="157" t="s">
        <v>841</v>
      </c>
      <c r="B162" s="147" t="s">
        <v>316</v>
      </c>
      <c r="C162" s="147" t="s">
        <v>113</v>
      </c>
      <c r="D162" s="171" t="s">
        <v>876</v>
      </c>
      <c r="E162" s="142" t="s">
        <v>275</v>
      </c>
      <c r="F162" s="149">
        <f>SUM(G162:H162)</f>
        <v>0</v>
      </c>
      <c r="G162" s="149"/>
      <c r="H162" s="149"/>
      <c r="I162" s="149"/>
      <c r="J162" s="149"/>
      <c r="K162" s="149"/>
      <c r="L162" s="149"/>
      <c r="M162" s="41"/>
      <c r="N162" s="41"/>
    </row>
    <row r="163" spans="1:14" ht="78.75">
      <c r="A163" s="157" t="s">
        <v>843</v>
      </c>
      <c r="B163" s="147" t="s">
        <v>316</v>
      </c>
      <c r="C163" s="147" t="s">
        <v>113</v>
      </c>
      <c r="D163" s="171" t="s">
        <v>844</v>
      </c>
      <c r="E163" s="142" t="s">
        <v>21</v>
      </c>
      <c r="F163" s="149">
        <f>SUM(G163:H163)</f>
        <v>0</v>
      </c>
      <c r="G163" s="149"/>
      <c r="H163" s="149"/>
      <c r="I163" s="149"/>
      <c r="J163" s="149"/>
      <c r="K163" s="149"/>
      <c r="L163" s="149"/>
      <c r="M163" s="41"/>
      <c r="N163" s="41"/>
    </row>
    <row r="164" spans="1:14" ht="47.25">
      <c r="A164" s="157" t="s">
        <v>14</v>
      </c>
      <c r="B164" s="147" t="s">
        <v>316</v>
      </c>
      <c r="C164" s="147" t="s">
        <v>113</v>
      </c>
      <c r="D164" s="171" t="s">
        <v>15</v>
      </c>
      <c r="E164" s="142"/>
      <c r="F164" s="149">
        <f aca="true" t="shared" si="66" ref="F164:N164">SUM(F165:F166)</f>
        <v>9537</v>
      </c>
      <c r="G164" s="149">
        <f t="shared" si="66"/>
        <v>4768</v>
      </c>
      <c r="H164" s="149">
        <f t="shared" si="66"/>
        <v>4769</v>
      </c>
      <c r="I164" s="149">
        <f t="shared" si="66"/>
        <v>9900</v>
      </c>
      <c r="J164" s="149">
        <f t="shared" si="66"/>
        <v>4950</v>
      </c>
      <c r="K164" s="149">
        <f t="shared" si="66"/>
        <v>4950</v>
      </c>
      <c r="L164" s="149">
        <f t="shared" si="66"/>
        <v>10294</v>
      </c>
      <c r="M164" s="41">
        <f t="shared" si="66"/>
        <v>5147</v>
      </c>
      <c r="N164" s="41">
        <f t="shared" si="66"/>
        <v>5147</v>
      </c>
    </row>
    <row r="165" spans="1:14" ht="63">
      <c r="A165" s="157" t="s">
        <v>16</v>
      </c>
      <c r="B165" s="147" t="s">
        <v>316</v>
      </c>
      <c r="C165" s="147" t="s">
        <v>113</v>
      </c>
      <c r="D165" s="172" t="s">
        <v>552</v>
      </c>
      <c r="E165" s="142" t="s">
        <v>275</v>
      </c>
      <c r="F165" s="149">
        <f>SUM(G165:H165)</f>
        <v>4769</v>
      </c>
      <c r="G165" s="149">
        <v>0</v>
      </c>
      <c r="H165" s="149">
        <v>4769</v>
      </c>
      <c r="I165" s="149">
        <f>SUM(J165:K165)</f>
        <v>4950</v>
      </c>
      <c r="J165" s="149">
        <v>0</v>
      </c>
      <c r="K165" s="149">
        <v>4950</v>
      </c>
      <c r="L165" s="149">
        <f>SUM(M165:N165)</f>
        <v>5147</v>
      </c>
      <c r="M165" s="41">
        <v>0</v>
      </c>
      <c r="N165" s="41">
        <v>5147</v>
      </c>
    </row>
    <row r="166" spans="1:14" ht="78.75">
      <c r="A166" s="157" t="s">
        <v>509</v>
      </c>
      <c r="B166" s="147" t="s">
        <v>316</v>
      </c>
      <c r="C166" s="147" t="s">
        <v>113</v>
      </c>
      <c r="D166" s="172" t="s">
        <v>235</v>
      </c>
      <c r="E166" s="142" t="s">
        <v>275</v>
      </c>
      <c r="F166" s="149">
        <f>SUM(G166:H166)</f>
        <v>4768</v>
      </c>
      <c r="G166" s="149">
        <v>4768</v>
      </c>
      <c r="H166" s="149">
        <v>0</v>
      </c>
      <c r="I166" s="149">
        <f>SUM(J166:K166)</f>
        <v>4950</v>
      </c>
      <c r="J166" s="149">
        <v>4950</v>
      </c>
      <c r="K166" s="149">
        <v>0</v>
      </c>
      <c r="L166" s="149">
        <f>SUM(M166:N166)</f>
        <v>5147</v>
      </c>
      <c r="M166" s="41">
        <v>5147</v>
      </c>
      <c r="N166" s="41">
        <v>0</v>
      </c>
    </row>
    <row r="167" spans="1:14" ht="78.75">
      <c r="A167" s="157" t="s">
        <v>111</v>
      </c>
      <c r="B167" s="147" t="s">
        <v>316</v>
      </c>
      <c r="C167" s="147" t="s">
        <v>113</v>
      </c>
      <c r="D167" s="203" t="s">
        <v>110</v>
      </c>
      <c r="E167" s="142"/>
      <c r="F167" s="149">
        <f aca="true" t="shared" si="67" ref="F167:N167">F168</f>
        <v>6</v>
      </c>
      <c r="G167" s="149">
        <f t="shared" si="67"/>
        <v>6</v>
      </c>
      <c r="H167" s="149">
        <f t="shared" si="67"/>
        <v>0</v>
      </c>
      <c r="I167" s="149">
        <f t="shared" si="67"/>
        <v>6</v>
      </c>
      <c r="J167" s="149">
        <f t="shared" si="67"/>
        <v>6</v>
      </c>
      <c r="K167" s="149">
        <f t="shared" si="67"/>
        <v>0</v>
      </c>
      <c r="L167" s="149">
        <f t="shared" si="67"/>
        <v>6</v>
      </c>
      <c r="M167" s="41">
        <f t="shared" si="67"/>
        <v>6</v>
      </c>
      <c r="N167" s="41">
        <f t="shared" si="67"/>
        <v>0</v>
      </c>
    </row>
    <row r="168" spans="1:14" ht="94.5">
      <c r="A168" s="145" t="s">
        <v>112</v>
      </c>
      <c r="B168" s="147" t="s">
        <v>316</v>
      </c>
      <c r="C168" s="147" t="s">
        <v>113</v>
      </c>
      <c r="D168" s="174" t="s">
        <v>182</v>
      </c>
      <c r="E168" s="142" t="s">
        <v>275</v>
      </c>
      <c r="F168" s="149">
        <f>SUM(G168:H168)</f>
        <v>6</v>
      </c>
      <c r="G168" s="156">
        <v>6</v>
      </c>
      <c r="H168" s="156"/>
      <c r="I168" s="149">
        <f>SUM(J168:K168)</f>
        <v>6</v>
      </c>
      <c r="J168" s="156">
        <v>6</v>
      </c>
      <c r="K168" s="156"/>
      <c r="L168" s="149">
        <f>SUM(M168:N168)</f>
        <v>6</v>
      </c>
      <c r="M168" s="42">
        <v>6</v>
      </c>
      <c r="N168" s="42"/>
    </row>
    <row r="169" spans="1:14" ht="78.75">
      <c r="A169" s="150" t="s">
        <v>908</v>
      </c>
      <c r="B169" s="147" t="s">
        <v>316</v>
      </c>
      <c r="C169" s="147" t="s">
        <v>113</v>
      </c>
      <c r="D169" s="171">
        <v>12</v>
      </c>
      <c r="E169" s="142"/>
      <c r="F169" s="149">
        <f>F170</f>
        <v>2198.4</v>
      </c>
      <c r="G169" s="149">
        <f aca="true" t="shared" si="68" ref="G169:N171">G170</f>
        <v>2022.4</v>
      </c>
      <c r="H169" s="149">
        <f t="shared" si="68"/>
        <v>176</v>
      </c>
      <c r="I169" s="149">
        <f t="shared" si="68"/>
        <v>125</v>
      </c>
      <c r="J169" s="149">
        <f t="shared" si="68"/>
        <v>125</v>
      </c>
      <c r="K169" s="149">
        <f t="shared" si="68"/>
        <v>0</v>
      </c>
      <c r="L169" s="149">
        <f t="shared" si="68"/>
        <v>0</v>
      </c>
      <c r="M169" s="41">
        <f t="shared" si="68"/>
        <v>0</v>
      </c>
      <c r="N169" s="41">
        <f t="shared" si="68"/>
        <v>0</v>
      </c>
    </row>
    <row r="170" spans="1:14" ht="63">
      <c r="A170" s="150" t="s">
        <v>599</v>
      </c>
      <c r="B170" s="147" t="s">
        <v>316</v>
      </c>
      <c r="C170" s="147" t="s">
        <v>113</v>
      </c>
      <c r="D170" s="171" t="s">
        <v>598</v>
      </c>
      <c r="E170" s="142"/>
      <c r="F170" s="149">
        <f>SUM(F171+F173)</f>
        <v>2198.4</v>
      </c>
      <c r="G170" s="149">
        <f aca="true" t="shared" si="69" ref="G170:N170">SUM(G171+G173)</f>
        <v>2022.4</v>
      </c>
      <c r="H170" s="149">
        <f t="shared" si="69"/>
        <v>176</v>
      </c>
      <c r="I170" s="149">
        <f t="shared" si="69"/>
        <v>125</v>
      </c>
      <c r="J170" s="149">
        <f t="shared" si="69"/>
        <v>125</v>
      </c>
      <c r="K170" s="149">
        <f t="shared" si="69"/>
        <v>0</v>
      </c>
      <c r="L170" s="149">
        <f t="shared" si="69"/>
        <v>0</v>
      </c>
      <c r="M170" s="41">
        <f t="shared" si="69"/>
        <v>0</v>
      </c>
      <c r="N170" s="41">
        <f t="shared" si="69"/>
        <v>0</v>
      </c>
    </row>
    <row r="171" spans="1:14" ht="47.25">
      <c r="A171" s="150" t="s">
        <v>419</v>
      </c>
      <c r="B171" s="147" t="s">
        <v>316</v>
      </c>
      <c r="C171" s="147" t="s">
        <v>113</v>
      </c>
      <c r="D171" s="171" t="s">
        <v>1007</v>
      </c>
      <c r="E171" s="142"/>
      <c r="F171" s="149">
        <f>F172</f>
        <v>2022.4</v>
      </c>
      <c r="G171" s="149">
        <f t="shared" si="68"/>
        <v>2022.4</v>
      </c>
      <c r="H171" s="149">
        <f t="shared" si="68"/>
        <v>0</v>
      </c>
      <c r="I171" s="149">
        <f t="shared" si="68"/>
        <v>125</v>
      </c>
      <c r="J171" s="149">
        <f t="shared" si="68"/>
        <v>125</v>
      </c>
      <c r="K171" s="149">
        <f t="shared" si="68"/>
        <v>0</v>
      </c>
      <c r="L171" s="149">
        <f t="shared" si="68"/>
        <v>0</v>
      </c>
      <c r="M171" s="41">
        <f t="shared" si="68"/>
        <v>0</v>
      </c>
      <c r="N171" s="41">
        <f t="shared" si="68"/>
        <v>0</v>
      </c>
    </row>
    <row r="172" spans="1:14" ht="110.25">
      <c r="A172" s="173" t="s">
        <v>1008</v>
      </c>
      <c r="B172" s="147" t="s">
        <v>316</v>
      </c>
      <c r="C172" s="147" t="s">
        <v>113</v>
      </c>
      <c r="D172" s="174" t="s">
        <v>815</v>
      </c>
      <c r="E172" s="142" t="s">
        <v>275</v>
      </c>
      <c r="F172" s="149">
        <f>SUM(G172:H172)</f>
        <v>2022.4</v>
      </c>
      <c r="G172" s="149">
        <v>2022.4</v>
      </c>
      <c r="H172" s="149"/>
      <c r="I172" s="149">
        <f>SUM(J172:K172)</f>
        <v>125</v>
      </c>
      <c r="J172" s="149">
        <v>125</v>
      </c>
      <c r="K172" s="149"/>
      <c r="L172" s="149">
        <f>SUM(M172:N172)</f>
        <v>0</v>
      </c>
      <c r="M172" s="41"/>
      <c r="N172" s="41"/>
    </row>
    <row r="173" spans="1:14" ht="47.25">
      <c r="A173" s="150" t="s">
        <v>601</v>
      </c>
      <c r="B173" s="147" t="s">
        <v>316</v>
      </c>
      <c r="C173" s="147" t="s">
        <v>113</v>
      </c>
      <c r="D173" s="171" t="s">
        <v>483</v>
      </c>
      <c r="E173" s="142"/>
      <c r="F173" s="149">
        <f>F174</f>
        <v>176</v>
      </c>
      <c r="G173" s="149">
        <f aca="true" t="shared" si="70" ref="G173:N173">G174</f>
        <v>0</v>
      </c>
      <c r="H173" s="149">
        <f t="shared" si="70"/>
        <v>176</v>
      </c>
      <c r="I173" s="149">
        <f t="shared" si="70"/>
        <v>0</v>
      </c>
      <c r="J173" s="149">
        <f t="shared" si="70"/>
        <v>0</v>
      </c>
      <c r="K173" s="149">
        <f t="shared" si="70"/>
        <v>0</v>
      </c>
      <c r="L173" s="149">
        <f t="shared" si="70"/>
        <v>0</v>
      </c>
      <c r="M173" s="41">
        <f t="shared" si="70"/>
        <v>0</v>
      </c>
      <c r="N173" s="41">
        <f t="shared" si="70"/>
        <v>0</v>
      </c>
    </row>
    <row r="174" spans="1:14" ht="94.5">
      <c r="A174" s="150" t="s">
        <v>484</v>
      </c>
      <c r="B174" s="147" t="s">
        <v>316</v>
      </c>
      <c r="C174" s="147" t="s">
        <v>113</v>
      </c>
      <c r="D174" s="174" t="s">
        <v>600</v>
      </c>
      <c r="E174" s="142" t="s">
        <v>275</v>
      </c>
      <c r="F174" s="149">
        <f>SUM(G174:H174)</f>
        <v>176</v>
      </c>
      <c r="G174" s="156"/>
      <c r="H174" s="156">
        <v>176</v>
      </c>
      <c r="I174" s="149">
        <f>SUM(J174:K174)</f>
        <v>0</v>
      </c>
      <c r="J174" s="156"/>
      <c r="K174" s="156"/>
      <c r="L174" s="149">
        <f>SUM(M174:N174)</f>
        <v>0</v>
      </c>
      <c r="M174" s="42"/>
      <c r="N174" s="42"/>
    </row>
    <row r="175" spans="1:14" ht="31.5">
      <c r="A175" s="145" t="s">
        <v>42</v>
      </c>
      <c r="B175" s="147" t="s">
        <v>316</v>
      </c>
      <c r="C175" s="147" t="s">
        <v>113</v>
      </c>
      <c r="D175" s="148" t="s">
        <v>791</v>
      </c>
      <c r="E175" s="142"/>
      <c r="F175" s="149">
        <f>F176</f>
        <v>0</v>
      </c>
      <c r="G175" s="149">
        <f aca="true" t="shared" si="71" ref="G175:N176">G176</f>
        <v>0</v>
      </c>
      <c r="H175" s="149">
        <f t="shared" si="71"/>
        <v>0</v>
      </c>
      <c r="I175" s="149">
        <f t="shared" si="71"/>
        <v>0</v>
      </c>
      <c r="J175" s="149">
        <f t="shared" si="71"/>
        <v>0</v>
      </c>
      <c r="K175" s="149">
        <f t="shared" si="71"/>
        <v>0</v>
      </c>
      <c r="L175" s="149">
        <f t="shared" si="71"/>
        <v>0</v>
      </c>
      <c r="M175" s="41">
        <f t="shared" si="71"/>
        <v>0</v>
      </c>
      <c r="N175" s="41">
        <f t="shared" si="71"/>
        <v>0</v>
      </c>
    </row>
    <row r="176" spans="1:14" ht="15.75">
      <c r="A176" s="145" t="s">
        <v>43</v>
      </c>
      <c r="B176" s="147" t="s">
        <v>316</v>
      </c>
      <c r="C176" s="147" t="s">
        <v>113</v>
      </c>
      <c r="D176" s="148" t="s">
        <v>792</v>
      </c>
      <c r="E176" s="142"/>
      <c r="F176" s="149">
        <f>F177</f>
        <v>0</v>
      </c>
      <c r="G176" s="149">
        <f t="shared" si="71"/>
        <v>0</v>
      </c>
      <c r="H176" s="149">
        <f t="shared" si="71"/>
        <v>0</v>
      </c>
      <c r="I176" s="149">
        <f t="shared" si="71"/>
        <v>0</v>
      </c>
      <c r="J176" s="149">
        <f t="shared" si="71"/>
        <v>0</v>
      </c>
      <c r="K176" s="149">
        <f t="shared" si="71"/>
        <v>0</v>
      </c>
      <c r="L176" s="149">
        <f t="shared" si="71"/>
        <v>0</v>
      </c>
      <c r="M176" s="41">
        <f t="shared" si="71"/>
        <v>0</v>
      </c>
      <c r="N176" s="41">
        <f t="shared" si="71"/>
        <v>0</v>
      </c>
    </row>
    <row r="177" spans="1:14" ht="126">
      <c r="A177" s="150" t="s">
        <v>845</v>
      </c>
      <c r="B177" s="147" t="s">
        <v>316</v>
      </c>
      <c r="C177" s="147" t="s">
        <v>113</v>
      </c>
      <c r="D177" s="174" t="s">
        <v>846</v>
      </c>
      <c r="E177" s="142" t="s">
        <v>21</v>
      </c>
      <c r="F177" s="149">
        <f>SUM(G177:H177)</f>
        <v>0</v>
      </c>
      <c r="G177" s="149"/>
      <c r="H177" s="149"/>
      <c r="I177" s="149">
        <f>SUM(J177:K177)</f>
        <v>0</v>
      </c>
      <c r="J177" s="149"/>
      <c r="K177" s="149"/>
      <c r="L177" s="149">
        <f>SUM(M177:N177)</f>
        <v>0</v>
      </c>
      <c r="M177" s="41"/>
      <c r="N177" s="41"/>
    </row>
    <row r="178" spans="1:14" ht="15.75">
      <c r="A178" s="175" t="s">
        <v>45</v>
      </c>
      <c r="B178" s="141" t="s">
        <v>116</v>
      </c>
      <c r="C178" s="141"/>
      <c r="D178" s="177"/>
      <c r="E178" s="144"/>
      <c r="F178" s="143">
        <f>SUM(F179,F184)</f>
        <v>490</v>
      </c>
      <c r="G178" s="143">
        <f aca="true" t="shared" si="72" ref="G178:N178">SUM(G179,G184)</f>
        <v>490</v>
      </c>
      <c r="H178" s="143">
        <f t="shared" si="72"/>
        <v>0</v>
      </c>
      <c r="I178" s="143">
        <f t="shared" si="72"/>
        <v>2317</v>
      </c>
      <c r="J178" s="143">
        <f t="shared" si="72"/>
        <v>2317</v>
      </c>
      <c r="K178" s="143">
        <f t="shared" si="72"/>
        <v>0</v>
      </c>
      <c r="L178" s="143">
        <f t="shared" si="72"/>
        <v>526</v>
      </c>
      <c r="M178" s="40">
        <f t="shared" si="72"/>
        <v>526</v>
      </c>
      <c r="N178" s="40">
        <f t="shared" si="72"/>
        <v>0</v>
      </c>
    </row>
    <row r="179" spans="1:14" ht="47.25">
      <c r="A179" s="175" t="s">
        <v>989</v>
      </c>
      <c r="B179" s="141" t="s">
        <v>116</v>
      </c>
      <c r="C179" s="144" t="s">
        <v>113</v>
      </c>
      <c r="D179" s="177"/>
      <c r="E179" s="144"/>
      <c r="F179" s="143">
        <f>F180</f>
        <v>0</v>
      </c>
      <c r="G179" s="143">
        <f aca="true" t="shared" si="73" ref="G179:N182">G180</f>
        <v>0</v>
      </c>
      <c r="H179" s="143">
        <f t="shared" si="73"/>
        <v>0</v>
      </c>
      <c r="I179" s="143">
        <f t="shared" si="73"/>
        <v>1808</v>
      </c>
      <c r="J179" s="143">
        <f t="shared" si="73"/>
        <v>1808</v>
      </c>
      <c r="K179" s="143">
        <f t="shared" si="73"/>
        <v>0</v>
      </c>
      <c r="L179" s="143">
        <f t="shared" si="73"/>
        <v>0</v>
      </c>
      <c r="M179" s="40">
        <f t="shared" si="73"/>
        <v>0</v>
      </c>
      <c r="N179" s="40">
        <f t="shared" si="73"/>
        <v>0</v>
      </c>
    </row>
    <row r="180" spans="1:14" ht="78.75">
      <c r="A180" s="157" t="s">
        <v>899</v>
      </c>
      <c r="B180" s="147" t="s">
        <v>116</v>
      </c>
      <c r="C180" s="142" t="s">
        <v>113</v>
      </c>
      <c r="D180" s="178" t="s">
        <v>986</v>
      </c>
      <c r="E180" s="142"/>
      <c r="F180" s="149">
        <f>F181</f>
        <v>0</v>
      </c>
      <c r="G180" s="149">
        <f t="shared" si="73"/>
        <v>0</v>
      </c>
      <c r="H180" s="149">
        <f t="shared" si="73"/>
        <v>0</v>
      </c>
      <c r="I180" s="149">
        <f t="shared" si="73"/>
        <v>1808</v>
      </c>
      <c r="J180" s="149">
        <f t="shared" si="73"/>
        <v>1808</v>
      </c>
      <c r="K180" s="149">
        <f t="shared" si="73"/>
        <v>0</v>
      </c>
      <c r="L180" s="149">
        <f t="shared" si="73"/>
        <v>0</v>
      </c>
      <c r="M180" s="41">
        <f t="shared" si="73"/>
        <v>0</v>
      </c>
      <c r="N180" s="41">
        <f t="shared" si="73"/>
        <v>0</v>
      </c>
    </row>
    <row r="181" spans="1:14" ht="110.25">
      <c r="A181" s="157" t="s">
        <v>990</v>
      </c>
      <c r="B181" s="147" t="s">
        <v>116</v>
      </c>
      <c r="C181" s="142" t="s">
        <v>113</v>
      </c>
      <c r="D181" s="171" t="s">
        <v>991</v>
      </c>
      <c r="E181" s="142"/>
      <c r="F181" s="149">
        <f>F182</f>
        <v>0</v>
      </c>
      <c r="G181" s="149">
        <f t="shared" si="73"/>
        <v>0</v>
      </c>
      <c r="H181" s="149">
        <f t="shared" si="73"/>
        <v>0</v>
      </c>
      <c r="I181" s="149">
        <f t="shared" si="73"/>
        <v>1808</v>
      </c>
      <c r="J181" s="149">
        <f t="shared" si="73"/>
        <v>1808</v>
      </c>
      <c r="K181" s="149">
        <f t="shared" si="73"/>
        <v>0</v>
      </c>
      <c r="L181" s="149">
        <f t="shared" si="73"/>
        <v>0</v>
      </c>
      <c r="M181" s="41">
        <f t="shared" si="73"/>
        <v>0</v>
      </c>
      <c r="N181" s="41">
        <f t="shared" si="73"/>
        <v>0</v>
      </c>
    </row>
    <row r="182" spans="1:14" ht="78.75">
      <c r="A182" s="157" t="s">
        <v>992</v>
      </c>
      <c r="B182" s="147" t="s">
        <v>116</v>
      </c>
      <c r="C182" s="142" t="s">
        <v>113</v>
      </c>
      <c r="D182" s="178" t="s">
        <v>987</v>
      </c>
      <c r="E182" s="142"/>
      <c r="F182" s="149">
        <f>F183</f>
        <v>0</v>
      </c>
      <c r="G182" s="149">
        <f t="shared" si="73"/>
        <v>0</v>
      </c>
      <c r="H182" s="149">
        <f t="shared" si="73"/>
        <v>0</v>
      </c>
      <c r="I182" s="149">
        <f t="shared" si="73"/>
        <v>1808</v>
      </c>
      <c r="J182" s="149">
        <f t="shared" si="73"/>
        <v>1808</v>
      </c>
      <c r="K182" s="149">
        <f t="shared" si="73"/>
        <v>0</v>
      </c>
      <c r="L182" s="149">
        <f t="shared" si="73"/>
        <v>0</v>
      </c>
      <c r="M182" s="41">
        <f t="shared" si="73"/>
        <v>0</v>
      </c>
      <c r="N182" s="41">
        <f t="shared" si="73"/>
        <v>0</v>
      </c>
    </row>
    <row r="183" spans="1:14" ht="157.5">
      <c r="A183" s="157" t="s">
        <v>993</v>
      </c>
      <c r="B183" s="147" t="s">
        <v>116</v>
      </c>
      <c r="C183" s="142" t="s">
        <v>113</v>
      </c>
      <c r="D183" s="179" t="s">
        <v>988</v>
      </c>
      <c r="E183" s="142" t="s">
        <v>275</v>
      </c>
      <c r="F183" s="149">
        <f>SUM(G183:H183)</f>
        <v>0</v>
      </c>
      <c r="G183" s="149"/>
      <c r="H183" s="149"/>
      <c r="I183" s="149">
        <f>SUM(J183:K183)</f>
        <v>1808</v>
      </c>
      <c r="J183" s="149">
        <v>1808</v>
      </c>
      <c r="K183" s="149"/>
      <c r="L183" s="149">
        <f>SUM(M183:N183)</f>
        <v>0</v>
      </c>
      <c r="M183" s="41"/>
      <c r="N183" s="41"/>
    </row>
    <row r="184" spans="1:14" ht="31.5">
      <c r="A184" s="175" t="s">
        <v>46</v>
      </c>
      <c r="B184" s="141" t="s">
        <v>116</v>
      </c>
      <c r="C184" s="141" t="s">
        <v>316</v>
      </c>
      <c r="D184" s="177"/>
      <c r="E184" s="144"/>
      <c r="F184" s="143">
        <f>SUM(F185,F190)</f>
        <v>490</v>
      </c>
      <c r="G184" s="143">
        <f aca="true" t="shared" si="74" ref="G184:N184">SUM(G185,G190)</f>
        <v>490</v>
      </c>
      <c r="H184" s="143">
        <f t="shared" si="74"/>
        <v>0</v>
      </c>
      <c r="I184" s="143">
        <f t="shared" si="74"/>
        <v>509</v>
      </c>
      <c r="J184" s="143">
        <f t="shared" si="74"/>
        <v>509</v>
      </c>
      <c r="K184" s="143">
        <f t="shared" si="74"/>
        <v>0</v>
      </c>
      <c r="L184" s="143">
        <f t="shared" si="74"/>
        <v>526</v>
      </c>
      <c r="M184" s="40">
        <f t="shared" si="74"/>
        <v>526</v>
      </c>
      <c r="N184" s="40">
        <f t="shared" si="74"/>
        <v>0</v>
      </c>
    </row>
    <row r="185" spans="1:14" ht="78.75">
      <c r="A185" s="150" t="s">
        <v>888</v>
      </c>
      <c r="B185" s="147" t="s">
        <v>116</v>
      </c>
      <c r="C185" s="147" t="s">
        <v>316</v>
      </c>
      <c r="D185" s="153" t="s">
        <v>304</v>
      </c>
      <c r="E185" s="142"/>
      <c r="F185" s="149">
        <f>F186</f>
        <v>490</v>
      </c>
      <c r="G185" s="149">
        <f aca="true" t="shared" si="75" ref="G185:N185">G186</f>
        <v>490</v>
      </c>
      <c r="H185" s="149">
        <f t="shared" si="75"/>
        <v>0</v>
      </c>
      <c r="I185" s="149">
        <f>I186</f>
        <v>509</v>
      </c>
      <c r="J185" s="149">
        <f t="shared" si="75"/>
        <v>509</v>
      </c>
      <c r="K185" s="149">
        <f t="shared" si="75"/>
        <v>0</v>
      </c>
      <c r="L185" s="149">
        <f>L186</f>
        <v>526</v>
      </c>
      <c r="M185" s="41">
        <f t="shared" si="75"/>
        <v>526</v>
      </c>
      <c r="N185" s="41">
        <f t="shared" si="75"/>
        <v>0</v>
      </c>
    </row>
    <row r="186" spans="1:14" ht="141.75">
      <c r="A186" s="157" t="s">
        <v>909</v>
      </c>
      <c r="B186" s="147" t="s">
        <v>116</v>
      </c>
      <c r="C186" s="147" t="s">
        <v>316</v>
      </c>
      <c r="D186" s="153" t="s">
        <v>148</v>
      </c>
      <c r="E186" s="142"/>
      <c r="F186" s="149">
        <f>F187</f>
        <v>490</v>
      </c>
      <c r="G186" s="149">
        <f>G187</f>
        <v>490</v>
      </c>
      <c r="H186" s="149">
        <f>H187</f>
        <v>0</v>
      </c>
      <c r="I186" s="149">
        <f>I187</f>
        <v>509</v>
      </c>
      <c r="J186" s="149">
        <f>J187</f>
        <v>509</v>
      </c>
      <c r="K186" s="149">
        <f>K187</f>
        <v>0</v>
      </c>
      <c r="L186" s="149">
        <f>L187</f>
        <v>526</v>
      </c>
      <c r="M186" s="41">
        <f>M187</f>
        <v>526</v>
      </c>
      <c r="N186" s="41">
        <f>N187</f>
        <v>0</v>
      </c>
    </row>
    <row r="187" spans="1:14" ht="63">
      <c r="A187" s="157" t="s">
        <v>302</v>
      </c>
      <c r="B187" s="147" t="s">
        <v>116</v>
      </c>
      <c r="C187" s="147" t="s">
        <v>316</v>
      </c>
      <c r="D187" s="153" t="s">
        <v>303</v>
      </c>
      <c r="E187" s="142"/>
      <c r="F187" s="149">
        <f aca="true" t="shared" si="76" ref="F187:N187">SUM(F188:F189)</f>
        <v>490</v>
      </c>
      <c r="G187" s="149">
        <f t="shared" si="76"/>
        <v>490</v>
      </c>
      <c r="H187" s="149">
        <f t="shared" si="76"/>
        <v>0</v>
      </c>
      <c r="I187" s="149">
        <f t="shared" si="76"/>
        <v>509</v>
      </c>
      <c r="J187" s="149">
        <f t="shared" si="76"/>
        <v>509</v>
      </c>
      <c r="K187" s="149">
        <f t="shared" si="76"/>
        <v>0</v>
      </c>
      <c r="L187" s="149">
        <f t="shared" si="76"/>
        <v>526</v>
      </c>
      <c r="M187" s="41">
        <f t="shared" si="76"/>
        <v>526</v>
      </c>
      <c r="N187" s="41">
        <f t="shared" si="76"/>
        <v>0</v>
      </c>
    </row>
    <row r="188" spans="1:14" ht="157.5">
      <c r="A188" s="154" t="s">
        <v>365</v>
      </c>
      <c r="B188" s="147" t="s">
        <v>116</v>
      </c>
      <c r="C188" s="147" t="s">
        <v>316</v>
      </c>
      <c r="D188" s="155" t="s">
        <v>220</v>
      </c>
      <c r="E188" s="142" t="s">
        <v>273</v>
      </c>
      <c r="F188" s="149">
        <f>SUM(G188:H188)</f>
        <v>490</v>
      </c>
      <c r="G188" s="156">
        <v>490</v>
      </c>
      <c r="H188" s="156"/>
      <c r="I188" s="149">
        <f>SUM(J188:K188)</f>
        <v>509</v>
      </c>
      <c r="J188" s="156">
        <v>509</v>
      </c>
      <c r="K188" s="156"/>
      <c r="L188" s="149">
        <f>SUM(M188:N188)</f>
        <v>526</v>
      </c>
      <c r="M188" s="42">
        <v>526</v>
      </c>
      <c r="N188" s="42"/>
    </row>
    <row r="189" spans="1:14" ht="94.5">
      <c r="A189" s="145" t="s">
        <v>366</v>
      </c>
      <c r="B189" s="147" t="s">
        <v>116</v>
      </c>
      <c r="C189" s="147" t="s">
        <v>316</v>
      </c>
      <c r="D189" s="155" t="s">
        <v>220</v>
      </c>
      <c r="E189" s="142" t="s">
        <v>275</v>
      </c>
      <c r="F189" s="149">
        <f>SUM(G189:H189)</f>
        <v>0</v>
      </c>
      <c r="G189" s="156"/>
      <c r="H189" s="156"/>
      <c r="I189" s="149">
        <f>SUM(J189:K189)</f>
        <v>0</v>
      </c>
      <c r="J189" s="156"/>
      <c r="K189" s="156"/>
      <c r="L189" s="149">
        <f>SUM(M189:N189)</f>
        <v>0</v>
      </c>
      <c r="M189" s="42"/>
      <c r="N189" s="42"/>
    </row>
    <row r="190" spans="1:14" ht="78.75">
      <c r="A190" s="157" t="s">
        <v>899</v>
      </c>
      <c r="B190" s="147" t="s">
        <v>116</v>
      </c>
      <c r="C190" s="147" t="s">
        <v>316</v>
      </c>
      <c r="D190" s="153" t="s">
        <v>93</v>
      </c>
      <c r="E190" s="142"/>
      <c r="F190" s="149">
        <f>F191</f>
        <v>0</v>
      </c>
      <c r="G190" s="149">
        <f aca="true" t="shared" si="77" ref="G190:N192">G191</f>
        <v>0</v>
      </c>
      <c r="H190" s="149">
        <f t="shared" si="77"/>
        <v>0</v>
      </c>
      <c r="I190" s="149">
        <f t="shared" si="77"/>
        <v>0</v>
      </c>
      <c r="J190" s="149">
        <f t="shared" si="77"/>
        <v>0</v>
      </c>
      <c r="K190" s="149">
        <f t="shared" si="77"/>
        <v>0</v>
      </c>
      <c r="L190" s="149">
        <f t="shared" si="77"/>
        <v>0</v>
      </c>
      <c r="M190" s="41">
        <f t="shared" si="77"/>
        <v>0</v>
      </c>
      <c r="N190" s="41">
        <f t="shared" si="77"/>
        <v>0</v>
      </c>
    </row>
    <row r="191" spans="1:14" ht="110.25">
      <c r="A191" s="157" t="s">
        <v>990</v>
      </c>
      <c r="B191" s="147" t="s">
        <v>116</v>
      </c>
      <c r="C191" s="147" t="s">
        <v>316</v>
      </c>
      <c r="D191" s="153" t="s">
        <v>995</v>
      </c>
      <c r="E191" s="142"/>
      <c r="F191" s="149">
        <f>F192</f>
        <v>0</v>
      </c>
      <c r="G191" s="149">
        <f t="shared" si="77"/>
        <v>0</v>
      </c>
      <c r="H191" s="149">
        <f t="shared" si="77"/>
        <v>0</v>
      </c>
      <c r="I191" s="149">
        <f t="shared" si="77"/>
        <v>0</v>
      </c>
      <c r="J191" s="149">
        <f t="shared" si="77"/>
        <v>0</v>
      </c>
      <c r="K191" s="149">
        <f t="shared" si="77"/>
        <v>0</v>
      </c>
      <c r="L191" s="149">
        <f t="shared" si="77"/>
        <v>0</v>
      </c>
      <c r="M191" s="41">
        <f t="shared" si="77"/>
        <v>0</v>
      </c>
      <c r="N191" s="41">
        <f t="shared" si="77"/>
        <v>0</v>
      </c>
    </row>
    <row r="192" spans="1:14" ht="47.25">
      <c r="A192" s="145" t="s">
        <v>813</v>
      </c>
      <c r="B192" s="147" t="s">
        <v>116</v>
      </c>
      <c r="C192" s="147" t="s">
        <v>316</v>
      </c>
      <c r="D192" s="153" t="s">
        <v>812</v>
      </c>
      <c r="E192" s="142"/>
      <c r="F192" s="149">
        <f>F193</f>
        <v>0</v>
      </c>
      <c r="G192" s="149">
        <f t="shared" si="77"/>
        <v>0</v>
      </c>
      <c r="H192" s="149">
        <f t="shared" si="77"/>
        <v>0</v>
      </c>
      <c r="I192" s="149">
        <f t="shared" si="77"/>
        <v>0</v>
      </c>
      <c r="J192" s="149">
        <f t="shared" si="77"/>
        <v>0</v>
      </c>
      <c r="K192" s="149">
        <f t="shared" si="77"/>
        <v>0</v>
      </c>
      <c r="L192" s="149">
        <f t="shared" si="77"/>
        <v>0</v>
      </c>
      <c r="M192" s="41">
        <f t="shared" si="77"/>
        <v>0</v>
      </c>
      <c r="N192" s="41">
        <f t="shared" si="77"/>
        <v>0</v>
      </c>
    </row>
    <row r="193" spans="1:14" ht="157.5">
      <c r="A193" s="180" t="s">
        <v>814</v>
      </c>
      <c r="B193" s="147" t="s">
        <v>116</v>
      </c>
      <c r="C193" s="147" t="s">
        <v>316</v>
      </c>
      <c r="D193" s="153" t="s">
        <v>811</v>
      </c>
      <c r="E193" s="142" t="s">
        <v>275</v>
      </c>
      <c r="F193" s="181">
        <f>SUM(G193:H193)</f>
        <v>0</v>
      </c>
      <c r="G193" s="156"/>
      <c r="H193" s="156"/>
      <c r="I193" s="181">
        <f>SUM(J193:K193)</f>
        <v>0</v>
      </c>
      <c r="J193" s="156"/>
      <c r="K193" s="156"/>
      <c r="L193" s="181">
        <f>SUM(M193:N193)</f>
        <v>0</v>
      </c>
      <c r="M193" s="42"/>
      <c r="N193" s="42"/>
    </row>
    <row r="194" spans="1:14" ht="15.75">
      <c r="A194" s="133" t="s">
        <v>755</v>
      </c>
      <c r="B194" s="141" t="s">
        <v>375</v>
      </c>
      <c r="C194" s="142"/>
      <c r="D194" s="142"/>
      <c r="E194" s="142"/>
      <c r="F194" s="143">
        <f aca="true" t="shared" si="78" ref="F194:N194">SUM(F195,F205,F215,F226,F232,F253)</f>
        <v>350161</v>
      </c>
      <c r="G194" s="143">
        <f t="shared" si="78"/>
        <v>188972</v>
      </c>
      <c r="H194" s="143">
        <f t="shared" si="78"/>
        <v>161189</v>
      </c>
      <c r="I194" s="143">
        <f t="shared" si="78"/>
        <v>376523</v>
      </c>
      <c r="J194" s="143">
        <f t="shared" si="78"/>
        <v>240191</v>
      </c>
      <c r="K194" s="143">
        <f t="shared" si="78"/>
        <v>136332</v>
      </c>
      <c r="L194" s="143">
        <f t="shared" si="78"/>
        <v>324198.4</v>
      </c>
      <c r="M194" s="40">
        <f t="shared" si="78"/>
        <v>201266.4</v>
      </c>
      <c r="N194" s="40">
        <f t="shared" si="78"/>
        <v>122932.00000000001</v>
      </c>
    </row>
    <row r="195" spans="1:14" ht="15.75">
      <c r="A195" s="133" t="s">
        <v>192</v>
      </c>
      <c r="B195" s="141" t="s">
        <v>375</v>
      </c>
      <c r="C195" s="141" t="s">
        <v>305</v>
      </c>
      <c r="D195" s="142"/>
      <c r="E195" s="142"/>
      <c r="F195" s="143">
        <f>SUM(F196,)</f>
        <v>90327.5</v>
      </c>
      <c r="G195" s="143">
        <f aca="true" t="shared" si="79" ref="G195:N195">SUM(G196,)</f>
        <v>48100</v>
      </c>
      <c r="H195" s="143">
        <f t="shared" si="79"/>
        <v>42227.5</v>
      </c>
      <c r="I195" s="143">
        <f t="shared" si="79"/>
        <v>84825.9</v>
      </c>
      <c r="J195" s="143">
        <f t="shared" si="79"/>
        <v>47650</v>
      </c>
      <c r="K195" s="143">
        <f t="shared" si="79"/>
        <v>37175.9</v>
      </c>
      <c r="L195" s="143">
        <f t="shared" si="79"/>
        <v>79995.3</v>
      </c>
      <c r="M195" s="40">
        <f t="shared" si="79"/>
        <v>44241</v>
      </c>
      <c r="N195" s="40">
        <f t="shared" si="79"/>
        <v>35754.3</v>
      </c>
    </row>
    <row r="196" spans="1:14" ht="63">
      <c r="A196" s="150" t="s">
        <v>910</v>
      </c>
      <c r="B196" s="147" t="s">
        <v>375</v>
      </c>
      <c r="C196" s="147" t="s">
        <v>305</v>
      </c>
      <c r="D196" s="148" t="s">
        <v>640</v>
      </c>
      <c r="E196" s="142"/>
      <c r="F196" s="149">
        <f aca="true" t="shared" si="80" ref="F196:N196">F197</f>
        <v>90327.5</v>
      </c>
      <c r="G196" s="149">
        <f t="shared" si="80"/>
        <v>48100</v>
      </c>
      <c r="H196" s="149">
        <f t="shared" si="80"/>
        <v>42227.5</v>
      </c>
      <c r="I196" s="149">
        <f t="shared" si="80"/>
        <v>84825.9</v>
      </c>
      <c r="J196" s="149">
        <f t="shared" si="80"/>
        <v>47650</v>
      </c>
      <c r="K196" s="149">
        <f t="shared" si="80"/>
        <v>37175.9</v>
      </c>
      <c r="L196" s="149">
        <f t="shared" si="80"/>
        <v>79995.3</v>
      </c>
      <c r="M196" s="41">
        <f t="shared" si="80"/>
        <v>44241</v>
      </c>
      <c r="N196" s="41">
        <f t="shared" si="80"/>
        <v>35754.3</v>
      </c>
    </row>
    <row r="197" spans="1:14" ht="78.75">
      <c r="A197" s="150" t="s">
        <v>939</v>
      </c>
      <c r="B197" s="147" t="s">
        <v>375</v>
      </c>
      <c r="C197" s="147" t="s">
        <v>305</v>
      </c>
      <c r="D197" s="148" t="s">
        <v>641</v>
      </c>
      <c r="E197" s="142"/>
      <c r="F197" s="149">
        <f>SUM(F198,F202)</f>
        <v>90327.5</v>
      </c>
      <c r="G197" s="149">
        <f aca="true" t="shared" si="81" ref="G197:N197">SUM(G198,G202)</f>
        <v>48100</v>
      </c>
      <c r="H197" s="149">
        <f t="shared" si="81"/>
        <v>42227.5</v>
      </c>
      <c r="I197" s="149">
        <f t="shared" si="81"/>
        <v>84825.9</v>
      </c>
      <c r="J197" s="149">
        <f t="shared" si="81"/>
        <v>47650</v>
      </c>
      <c r="K197" s="149">
        <f t="shared" si="81"/>
        <v>37175.9</v>
      </c>
      <c r="L197" s="149">
        <f t="shared" si="81"/>
        <v>79995.3</v>
      </c>
      <c r="M197" s="41">
        <f t="shared" si="81"/>
        <v>44241</v>
      </c>
      <c r="N197" s="41">
        <f t="shared" si="81"/>
        <v>35754.3</v>
      </c>
    </row>
    <row r="198" spans="1:14" ht="47.25">
      <c r="A198" s="150" t="s">
        <v>717</v>
      </c>
      <c r="B198" s="147" t="s">
        <v>375</v>
      </c>
      <c r="C198" s="147" t="s">
        <v>305</v>
      </c>
      <c r="D198" s="148" t="s">
        <v>642</v>
      </c>
      <c r="E198" s="142"/>
      <c r="F198" s="149">
        <f>SUM(F199:F201)</f>
        <v>79986.5</v>
      </c>
      <c r="G198" s="149">
        <f aca="true" t="shared" si="82" ref="G198:N198">SUM(G199:G201)</f>
        <v>38894</v>
      </c>
      <c r="H198" s="149">
        <f t="shared" si="82"/>
        <v>41092.5</v>
      </c>
      <c r="I198" s="149">
        <f t="shared" si="82"/>
        <v>78325.9</v>
      </c>
      <c r="J198" s="149">
        <f t="shared" si="82"/>
        <v>41800</v>
      </c>
      <c r="K198" s="149">
        <f t="shared" si="82"/>
        <v>36525.9</v>
      </c>
      <c r="L198" s="149">
        <f t="shared" si="82"/>
        <v>79995.3</v>
      </c>
      <c r="M198" s="41">
        <f t="shared" si="82"/>
        <v>44241</v>
      </c>
      <c r="N198" s="41">
        <f t="shared" si="82"/>
        <v>35754.3</v>
      </c>
    </row>
    <row r="199" spans="1:14" ht="141.75">
      <c r="A199" s="150" t="s">
        <v>409</v>
      </c>
      <c r="B199" s="147" t="s">
        <v>375</v>
      </c>
      <c r="C199" s="147" t="s">
        <v>305</v>
      </c>
      <c r="D199" s="142" t="s">
        <v>645</v>
      </c>
      <c r="E199" s="142" t="s">
        <v>275</v>
      </c>
      <c r="F199" s="149">
        <f>SUM(G199:H199)</f>
        <v>0</v>
      </c>
      <c r="G199" s="149"/>
      <c r="H199" s="149"/>
      <c r="I199" s="149">
        <f>SUM(J199:K199)</f>
        <v>0</v>
      </c>
      <c r="J199" s="149"/>
      <c r="K199" s="149"/>
      <c r="L199" s="149">
        <f>SUM(M199:N199)</f>
        <v>0</v>
      </c>
      <c r="M199" s="41"/>
      <c r="N199" s="41"/>
    </row>
    <row r="200" spans="1:14" ht="141.75">
      <c r="A200" s="150" t="s">
        <v>409</v>
      </c>
      <c r="B200" s="147" t="s">
        <v>375</v>
      </c>
      <c r="C200" s="147" t="s">
        <v>305</v>
      </c>
      <c r="D200" s="142" t="s">
        <v>645</v>
      </c>
      <c r="E200" s="142" t="s">
        <v>756</v>
      </c>
      <c r="F200" s="149">
        <f>SUM(G200:H200)</f>
        <v>41092.5</v>
      </c>
      <c r="G200" s="149">
        <v>0</v>
      </c>
      <c r="H200" s="149">
        <v>41092.5</v>
      </c>
      <c r="I200" s="149">
        <f>SUM(J200:K200)</f>
        <v>36525.9</v>
      </c>
      <c r="J200" s="149">
        <v>0</v>
      </c>
      <c r="K200" s="149">
        <v>36525.9</v>
      </c>
      <c r="L200" s="149">
        <f>SUM(M200:N200)</f>
        <v>35754.3</v>
      </c>
      <c r="M200" s="41">
        <v>0</v>
      </c>
      <c r="N200" s="41">
        <v>35754.3</v>
      </c>
    </row>
    <row r="201" spans="1:14" ht="157.5">
      <c r="A201" s="157" t="s">
        <v>718</v>
      </c>
      <c r="B201" s="147" t="s">
        <v>375</v>
      </c>
      <c r="C201" s="147" t="s">
        <v>305</v>
      </c>
      <c r="D201" s="155" t="s">
        <v>646</v>
      </c>
      <c r="E201" s="142" t="s">
        <v>756</v>
      </c>
      <c r="F201" s="149">
        <f>SUM(G201:H201)</f>
        <v>38894</v>
      </c>
      <c r="G201" s="149">
        <v>38894</v>
      </c>
      <c r="H201" s="149"/>
      <c r="I201" s="149">
        <f>SUM(J201:K201)</f>
        <v>41800</v>
      </c>
      <c r="J201" s="149">
        <v>41800</v>
      </c>
      <c r="K201" s="149">
        <v>0</v>
      </c>
      <c r="L201" s="149">
        <f>SUM(M201:N201)</f>
        <v>44241</v>
      </c>
      <c r="M201" s="41">
        <v>44241</v>
      </c>
      <c r="N201" s="41">
        <v>0</v>
      </c>
    </row>
    <row r="202" spans="1:14" ht="47.25">
      <c r="A202" s="145" t="s">
        <v>847</v>
      </c>
      <c r="B202" s="147" t="s">
        <v>375</v>
      </c>
      <c r="C202" s="147" t="s">
        <v>305</v>
      </c>
      <c r="D202" s="148" t="s">
        <v>877</v>
      </c>
      <c r="E202" s="142"/>
      <c r="F202" s="181">
        <f>SUM(F203:F204)</f>
        <v>10341</v>
      </c>
      <c r="G202" s="181">
        <f aca="true" t="shared" si="83" ref="G202:N202">SUM(G203:G204)</f>
        <v>9206</v>
      </c>
      <c r="H202" s="181">
        <f t="shared" si="83"/>
        <v>1135</v>
      </c>
      <c r="I202" s="181">
        <f t="shared" si="83"/>
        <v>6500</v>
      </c>
      <c r="J202" s="181">
        <f t="shared" si="83"/>
        <v>5850</v>
      </c>
      <c r="K202" s="181">
        <f t="shared" si="83"/>
        <v>650</v>
      </c>
      <c r="L202" s="181">
        <f t="shared" si="83"/>
        <v>0</v>
      </c>
      <c r="M202" s="45">
        <f t="shared" si="83"/>
        <v>0</v>
      </c>
      <c r="N202" s="45">
        <f t="shared" si="83"/>
        <v>0</v>
      </c>
    </row>
    <row r="203" spans="1:14" ht="78.75">
      <c r="A203" s="145" t="s">
        <v>301</v>
      </c>
      <c r="B203" s="147" t="s">
        <v>375</v>
      </c>
      <c r="C203" s="147" t="s">
        <v>305</v>
      </c>
      <c r="D203" s="155" t="s">
        <v>878</v>
      </c>
      <c r="E203" s="142" t="s">
        <v>275</v>
      </c>
      <c r="F203" s="181">
        <f>SUM(G203:H203)</f>
        <v>1135</v>
      </c>
      <c r="G203" s="181"/>
      <c r="H203" s="181">
        <v>1135</v>
      </c>
      <c r="I203" s="181">
        <f>SUM(J203:K203)</f>
        <v>650</v>
      </c>
      <c r="J203" s="181">
        <v>0</v>
      </c>
      <c r="K203" s="181">
        <v>650</v>
      </c>
      <c r="L203" s="181">
        <f>SUM(M203:N203)</f>
        <v>0</v>
      </c>
      <c r="M203" s="45"/>
      <c r="N203" s="45"/>
    </row>
    <row r="204" spans="1:14" ht="78.75">
      <c r="A204" s="145" t="s">
        <v>554</v>
      </c>
      <c r="B204" s="147" t="s">
        <v>375</v>
      </c>
      <c r="C204" s="147" t="s">
        <v>305</v>
      </c>
      <c r="D204" s="155" t="s">
        <v>879</v>
      </c>
      <c r="E204" s="142" t="s">
        <v>275</v>
      </c>
      <c r="F204" s="181">
        <f>SUM(G204:H204)</f>
        <v>9206</v>
      </c>
      <c r="G204" s="181">
        <v>9206</v>
      </c>
      <c r="H204" s="181"/>
      <c r="I204" s="181">
        <f>SUM(J204:K204)</f>
        <v>5850</v>
      </c>
      <c r="J204" s="181">
        <v>5850</v>
      </c>
      <c r="K204" s="181"/>
      <c r="L204" s="181">
        <f>SUM(M204:N204)</f>
        <v>0</v>
      </c>
      <c r="M204" s="45"/>
      <c r="N204" s="45"/>
    </row>
    <row r="205" spans="1:14" ht="15.75">
      <c r="A205" s="133" t="s">
        <v>193</v>
      </c>
      <c r="B205" s="141" t="s">
        <v>375</v>
      </c>
      <c r="C205" s="141" t="s">
        <v>317</v>
      </c>
      <c r="D205" s="142"/>
      <c r="E205" s="142"/>
      <c r="F205" s="143">
        <f aca="true" t="shared" si="84" ref="F205:N205">SUM(F206)</f>
        <v>208860.5</v>
      </c>
      <c r="G205" s="143">
        <f t="shared" si="84"/>
        <v>140514</v>
      </c>
      <c r="H205" s="143">
        <f t="shared" si="84"/>
        <v>68346.5</v>
      </c>
      <c r="I205" s="143">
        <f t="shared" si="84"/>
        <v>241420.9</v>
      </c>
      <c r="J205" s="143">
        <f t="shared" si="84"/>
        <v>192173</v>
      </c>
      <c r="K205" s="143">
        <f t="shared" si="84"/>
        <v>49247.9</v>
      </c>
      <c r="L205" s="143">
        <f t="shared" si="84"/>
        <v>193304.9</v>
      </c>
      <c r="M205" s="40">
        <f t="shared" si="84"/>
        <v>156581</v>
      </c>
      <c r="N205" s="40">
        <f t="shared" si="84"/>
        <v>36723.9</v>
      </c>
    </row>
    <row r="206" spans="1:14" ht="63">
      <c r="A206" s="150" t="s">
        <v>910</v>
      </c>
      <c r="B206" s="147" t="s">
        <v>375</v>
      </c>
      <c r="C206" s="147" t="s">
        <v>317</v>
      </c>
      <c r="D206" s="162" t="s">
        <v>640</v>
      </c>
      <c r="E206" s="142"/>
      <c r="F206" s="149">
        <f aca="true" t="shared" si="85" ref="F206:N206">SUM(F207,)</f>
        <v>208860.5</v>
      </c>
      <c r="G206" s="149">
        <f t="shared" si="85"/>
        <v>140514</v>
      </c>
      <c r="H206" s="149">
        <f t="shared" si="85"/>
        <v>68346.5</v>
      </c>
      <c r="I206" s="149">
        <f t="shared" si="85"/>
        <v>241420.9</v>
      </c>
      <c r="J206" s="149">
        <f t="shared" si="85"/>
        <v>192173</v>
      </c>
      <c r="K206" s="149">
        <f t="shared" si="85"/>
        <v>49247.9</v>
      </c>
      <c r="L206" s="149">
        <f t="shared" si="85"/>
        <v>193304.9</v>
      </c>
      <c r="M206" s="41">
        <f t="shared" si="85"/>
        <v>156581</v>
      </c>
      <c r="N206" s="41">
        <f t="shared" si="85"/>
        <v>36723.9</v>
      </c>
    </row>
    <row r="207" spans="1:14" ht="78.75">
      <c r="A207" s="150" t="s">
        <v>911</v>
      </c>
      <c r="B207" s="147" t="s">
        <v>375</v>
      </c>
      <c r="C207" s="147" t="s">
        <v>317</v>
      </c>
      <c r="D207" s="162" t="s">
        <v>719</v>
      </c>
      <c r="E207" s="142"/>
      <c r="F207" s="149">
        <f aca="true" t="shared" si="86" ref="F207:N207">SUM(F208,F212)</f>
        <v>208860.5</v>
      </c>
      <c r="G207" s="149">
        <f t="shared" si="86"/>
        <v>140514</v>
      </c>
      <c r="H207" s="149">
        <f t="shared" si="86"/>
        <v>68346.5</v>
      </c>
      <c r="I207" s="149">
        <f t="shared" si="86"/>
        <v>241420.9</v>
      </c>
      <c r="J207" s="149">
        <f t="shared" si="86"/>
        <v>192173</v>
      </c>
      <c r="K207" s="149">
        <f t="shared" si="86"/>
        <v>49247.9</v>
      </c>
      <c r="L207" s="149">
        <f t="shared" si="86"/>
        <v>193304.9</v>
      </c>
      <c r="M207" s="41">
        <f t="shared" si="86"/>
        <v>156581</v>
      </c>
      <c r="N207" s="41">
        <f t="shared" si="86"/>
        <v>36723.9</v>
      </c>
    </row>
    <row r="208" spans="1:14" ht="31.5">
      <c r="A208" s="150" t="s">
        <v>745</v>
      </c>
      <c r="B208" s="147" t="s">
        <v>375</v>
      </c>
      <c r="C208" s="147" t="s">
        <v>317</v>
      </c>
      <c r="D208" s="162" t="s">
        <v>720</v>
      </c>
      <c r="E208" s="142"/>
      <c r="F208" s="149">
        <f aca="true" t="shared" si="87" ref="F208:N208">SUM(F209:F211)</f>
        <v>206942.5</v>
      </c>
      <c r="G208" s="149">
        <f t="shared" si="87"/>
        <v>140514</v>
      </c>
      <c r="H208" s="149">
        <f t="shared" si="87"/>
        <v>66428.5</v>
      </c>
      <c r="I208" s="149">
        <f t="shared" si="87"/>
        <v>194228.9</v>
      </c>
      <c r="J208" s="149">
        <f t="shared" si="87"/>
        <v>149700</v>
      </c>
      <c r="K208" s="149">
        <f t="shared" si="87"/>
        <v>44528.9</v>
      </c>
      <c r="L208" s="149">
        <f t="shared" si="87"/>
        <v>191758.9</v>
      </c>
      <c r="M208" s="41">
        <f t="shared" si="87"/>
        <v>155190</v>
      </c>
      <c r="N208" s="41">
        <f t="shared" si="87"/>
        <v>36568.9</v>
      </c>
    </row>
    <row r="209" spans="1:14" ht="94.5">
      <c r="A209" s="150" t="s">
        <v>721</v>
      </c>
      <c r="B209" s="147" t="s">
        <v>375</v>
      </c>
      <c r="C209" s="147" t="s">
        <v>317</v>
      </c>
      <c r="D209" s="152" t="s">
        <v>647</v>
      </c>
      <c r="E209" s="142" t="s">
        <v>756</v>
      </c>
      <c r="F209" s="149">
        <f>SUM(G209:H209)</f>
        <v>66428.5</v>
      </c>
      <c r="G209" s="156">
        <v>0</v>
      </c>
      <c r="H209" s="156">
        <v>66428.5</v>
      </c>
      <c r="I209" s="149">
        <f>SUM(J209:K209)</f>
        <v>44528.9</v>
      </c>
      <c r="J209" s="156">
        <v>0</v>
      </c>
      <c r="K209" s="156">
        <v>44528.9</v>
      </c>
      <c r="L209" s="149">
        <f>SUM(M209:N209)</f>
        <v>36568.9</v>
      </c>
      <c r="M209" s="42">
        <v>0</v>
      </c>
      <c r="N209" s="42">
        <v>36568.9</v>
      </c>
    </row>
    <row r="210" spans="1:14" ht="94.5">
      <c r="A210" s="157" t="s">
        <v>181</v>
      </c>
      <c r="B210" s="147" t="s">
        <v>375</v>
      </c>
      <c r="C210" s="147" t="s">
        <v>317</v>
      </c>
      <c r="D210" s="155" t="s">
        <v>648</v>
      </c>
      <c r="E210" s="142" t="s">
        <v>756</v>
      </c>
      <c r="F210" s="149">
        <f>SUM(G210:H210)</f>
        <v>139203</v>
      </c>
      <c r="G210" s="149">
        <v>139203</v>
      </c>
      <c r="H210" s="149">
        <v>0</v>
      </c>
      <c r="I210" s="149">
        <f>SUM(J210:K210)</f>
        <v>148389</v>
      </c>
      <c r="J210" s="149">
        <v>148389</v>
      </c>
      <c r="K210" s="149">
        <v>0</v>
      </c>
      <c r="L210" s="149">
        <f>SUM(M210:N210)</f>
        <v>153879</v>
      </c>
      <c r="M210" s="41">
        <v>153879</v>
      </c>
      <c r="N210" s="41">
        <v>0</v>
      </c>
    </row>
    <row r="211" spans="1:14" ht="141.75">
      <c r="A211" s="157" t="s">
        <v>414</v>
      </c>
      <c r="B211" s="147" t="s">
        <v>375</v>
      </c>
      <c r="C211" s="147" t="s">
        <v>317</v>
      </c>
      <c r="D211" s="155" t="s">
        <v>649</v>
      </c>
      <c r="E211" s="142" t="s">
        <v>756</v>
      </c>
      <c r="F211" s="149">
        <f>SUM(G211:H211)</f>
        <v>1311</v>
      </c>
      <c r="G211" s="149">
        <v>1311</v>
      </c>
      <c r="H211" s="149">
        <v>0</v>
      </c>
      <c r="I211" s="149">
        <f>SUM(J211:K211)</f>
        <v>1311</v>
      </c>
      <c r="J211" s="149">
        <v>1311</v>
      </c>
      <c r="K211" s="149">
        <v>0</v>
      </c>
      <c r="L211" s="149">
        <f>SUM(M211:N211)</f>
        <v>1311</v>
      </c>
      <c r="M211" s="41">
        <v>1311</v>
      </c>
      <c r="N211" s="41">
        <v>0</v>
      </c>
    </row>
    <row r="212" spans="1:14" ht="47.25">
      <c r="A212" s="145" t="s">
        <v>9</v>
      </c>
      <c r="B212" s="147" t="s">
        <v>375</v>
      </c>
      <c r="C212" s="142" t="s">
        <v>317</v>
      </c>
      <c r="D212" s="148" t="s">
        <v>10</v>
      </c>
      <c r="E212" s="182"/>
      <c r="F212" s="149">
        <f aca="true" t="shared" si="88" ref="F212:N212">SUM(F213:F214)</f>
        <v>1918</v>
      </c>
      <c r="G212" s="149">
        <f t="shared" si="88"/>
        <v>0</v>
      </c>
      <c r="H212" s="149">
        <f t="shared" si="88"/>
        <v>1918</v>
      </c>
      <c r="I212" s="149">
        <f t="shared" si="88"/>
        <v>47192</v>
      </c>
      <c r="J212" s="149">
        <f t="shared" si="88"/>
        <v>42473</v>
      </c>
      <c r="K212" s="149">
        <f t="shared" si="88"/>
        <v>4719</v>
      </c>
      <c r="L212" s="149">
        <f t="shared" si="88"/>
        <v>1546</v>
      </c>
      <c r="M212" s="41">
        <f t="shared" si="88"/>
        <v>1391</v>
      </c>
      <c r="N212" s="41">
        <f t="shared" si="88"/>
        <v>155</v>
      </c>
    </row>
    <row r="213" spans="1:14" ht="78.75">
      <c r="A213" s="145" t="s">
        <v>301</v>
      </c>
      <c r="B213" s="147" t="s">
        <v>375</v>
      </c>
      <c r="C213" s="142" t="s">
        <v>317</v>
      </c>
      <c r="D213" s="142" t="s">
        <v>623</v>
      </c>
      <c r="E213" s="182" t="s">
        <v>275</v>
      </c>
      <c r="F213" s="149">
        <f>SUM(G213:H213)</f>
        <v>1918</v>
      </c>
      <c r="G213" s="149"/>
      <c r="H213" s="149">
        <v>1918</v>
      </c>
      <c r="I213" s="149">
        <f>SUM(J213:K213)</f>
        <v>4719</v>
      </c>
      <c r="J213" s="149"/>
      <c r="K213" s="149">
        <v>4719</v>
      </c>
      <c r="L213" s="149">
        <f>SUM(M213:N213)</f>
        <v>155</v>
      </c>
      <c r="M213" s="41"/>
      <c r="N213" s="41">
        <v>155</v>
      </c>
    </row>
    <row r="214" spans="1:14" ht="78.75">
      <c r="A214" s="145" t="s">
        <v>554</v>
      </c>
      <c r="B214" s="147" t="s">
        <v>375</v>
      </c>
      <c r="C214" s="142" t="s">
        <v>317</v>
      </c>
      <c r="D214" s="142" t="s">
        <v>542</v>
      </c>
      <c r="E214" s="182" t="s">
        <v>275</v>
      </c>
      <c r="F214" s="149">
        <f>SUM(G214:H214)</f>
        <v>0</v>
      </c>
      <c r="G214" s="149"/>
      <c r="H214" s="149"/>
      <c r="I214" s="149">
        <f>SUM(J214:K214)</f>
        <v>42473</v>
      </c>
      <c r="J214" s="149">
        <v>42473</v>
      </c>
      <c r="K214" s="149"/>
      <c r="L214" s="149">
        <f>SUM(M214:N214)</f>
        <v>1391</v>
      </c>
      <c r="M214" s="41">
        <v>1391</v>
      </c>
      <c r="N214" s="41"/>
    </row>
    <row r="215" spans="1:14" s="43" customFormat="1" ht="15.75">
      <c r="A215" s="175" t="s">
        <v>284</v>
      </c>
      <c r="B215" s="141" t="s">
        <v>375</v>
      </c>
      <c r="C215" s="141" t="s">
        <v>113</v>
      </c>
      <c r="D215" s="167"/>
      <c r="E215" s="144"/>
      <c r="F215" s="143">
        <f aca="true" t="shared" si="89" ref="F215:N216">F216</f>
        <v>28880.9</v>
      </c>
      <c r="G215" s="143">
        <f t="shared" si="89"/>
        <v>0</v>
      </c>
      <c r="H215" s="143">
        <f t="shared" si="89"/>
        <v>28880.9</v>
      </c>
      <c r="I215" s="143">
        <f t="shared" si="89"/>
        <v>27601.2</v>
      </c>
      <c r="J215" s="143">
        <f t="shared" si="89"/>
        <v>0</v>
      </c>
      <c r="K215" s="143">
        <f t="shared" si="89"/>
        <v>27601.2</v>
      </c>
      <c r="L215" s="143">
        <f t="shared" si="89"/>
        <v>28915.2</v>
      </c>
      <c r="M215" s="40">
        <f t="shared" si="89"/>
        <v>65.4</v>
      </c>
      <c r="N215" s="40">
        <f t="shared" si="89"/>
        <v>28849.8</v>
      </c>
    </row>
    <row r="216" spans="1:14" ht="63">
      <c r="A216" s="150" t="s">
        <v>910</v>
      </c>
      <c r="B216" s="147" t="s">
        <v>375</v>
      </c>
      <c r="C216" s="147" t="s">
        <v>113</v>
      </c>
      <c r="D216" s="148" t="s">
        <v>640</v>
      </c>
      <c r="E216" s="142"/>
      <c r="F216" s="149">
        <f t="shared" si="89"/>
        <v>28880.9</v>
      </c>
      <c r="G216" s="149">
        <f t="shared" si="89"/>
        <v>0</v>
      </c>
      <c r="H216" s="149">
        <f t="shared" si="89"/>
        <v>28880.9</v>
      </c>
      <c r="I216" s="149">
        <f t="shared" si="89"/>
        <v>27601.2</v>
      </c>
      <c r="J216" s="149">
        <f t="shared" si="89"/>
        <v>0</v>
      </c>
      <c r="K216" s="149">
        <f t="shared" si="89"/>
        <v>27601.2</v>
      </c>
      <c r="L216" s="149">
        <f t="shared" si="89"/>
        <v>28915.2</v>
      </c>
      <c r="M216" s="41">
        <f t="shared" si="89"/>
        <v>65.4</v>
      </c>
      <c r="N216" s="41">
        <f t="shared" si="89"/>
        <v>28849.8</v>
      </c>
    </row>
    <row r="217" spans="1:14" ht="94.5">
      <c r="A217" s="150" t="s">
        <v>940</v>
      </c>
      <c r="B217" s="147" t="s">
        <v>375</v>
      </c>
      <c r="C217" s="147" t="s">
        <v>113</v>
      </c>
      <c r="D217" s="148" t="s">
        <v>746</v>
      </c>
      <c r="E217" s="142"/>
      <c r="F217" s="149">
        <f>SUM(F218,F222,F224,F220)</f>
        <v>28880.9</v>
      </c>
      <c r="G217" s="149">
        <f aca="true" t="shared" si="90" ref="G217:N217">SUM(G218,G222,G224,G220)</f>
        <v>0</v>
      </c>
      <c r="H217" s="149">
        <f t="shared" si="90"/>
        <v>28880.9</v>
      </c>
      <c r="I217" s="149">
        <f t="shared" si="90"/>
        <v>27601.2</v>
      </c>
      <c r="J217" s="149">
        <f t="shared" si="90"/>
        <v>0</v>
      </c>
      <c r="K217" s="149">
        <f t="shared" si="90"/>
        <v>27601.2</v>
      </c>
      <c r="L217" s="149">
        <f t="shared" si="90"/>
        <v>28915.2</v>
      </c>
      <c r="M217" s="41">
        <f t="shared" si="90"/>
        <v>65.4</v>
      </c>
      <c r="N217" s="41">
        <f t="shared" si="90"/>
        <v>28849.8</v>
      </c>
    </row>
    <row r="218" spans="1:14" ht="63">
      <c r="A218" s="150" t="s">
        <v>748</v>
      </c>
      <c r="B218" s="147" t="s">
        <v>375</v>
      </c>
      <c r="C218" s="147" t="s">
        <v>113</v>
      </c>
      <c r="D218" s="148" t="s">
        <v>747</v>
      </c>
      <c r="E218" s="142"/>
      <c r="F218" s="149">
        <f aca="true" t="shared" si="91" ref="F218:N218">F219</f>
        <v>28145.9</v>
      </c>
      <c r="G218" s="149">
        <f t="shared" si="91"/>
        <v>0</v>
      </c>
      <c r="H218" s="149">
        <f t="shared" si="91"/>
        <v>28145.9</v>
      </c>
      <c r="I218" s="149">
        <f t="shared" si="91"/>
        <v>27601.2</v>
      </c>
      <c r="J218" s="149">
        <f t="shared" si="91"/>
        <v>0</v>
      </c>
      <c r="K218" s="149">
        <f t="shared" si="91"/>
        <v>27601.2</v>
      </c>
      <c r="L218" s="149">
        <f t="shared" si="91"/>
        <v>28849.8</v>
      </c>
      <c r="M218" s="41">
        <f t="shared" si="91"/>
        <v>0</v>
      </c>
      <c r="N218" s="41">
        <f t="shared" si="91"/>
        <v>28849.8</v>
      </c>
    </row>
    <row r="219" spans="1:14" ht="110.25">
      <c r="A219" s="157" t="s">
        <v>416</v>
      </c>
      <c r="B219" s="147" t="s">
        <v>375</v>
      </c>
      <c r="C219" s="147" t="s">
        <v>113</v>
      </c>
      <c r="D219" s="142" t="s">
        <v>650</v>
      </c>
      <c r="E219" s="142" t="s">
        <v>756</v>
      </c>
      <c r="F219" s="149">
        <f>SUM(G219:H219)</f>
        <v>28145.9</v>
      </c>
      <c r="G219" s="149">
        <v>0</v>
      </c>
      <c r="H219" s="149">
        <v>28145.9</v>
      </c>
      <c r="I219" s="149">
        <f>SUM(J219:K219)</f>
        <v>27601.2</v>
      </c>
      <c r="J219" s="149">
        <v>0</v>
      </c>
      <c r="K219" s="149">
        <v>27601.2</v>
      </c>
      <c r="L219" s="149">
        <f>SUM(M219:N219)</f>
        <v>28849.8</v>
      </c>
      <c r="M219" s="41">
        <v>0</v>
      </c>
      <c r="N219" s="41">
        <v>28849.8</v>
      </c>
    </row>
    <row r="220" spans="1:14" ht="47.25">
      <c r="A220" s="145" t="s">
        <v>830</v>
      </c>
      <c r="B220" s="147" t="s">
        <v>375</v>
      </c>
      <c r="C220" s="147" t="s">
        <v>113</v>
      </c>
      <c r="D220" s="148" t="s">
        <v>825</v>
      </c>
      <c r="E220" s="142"/>
      <c r="F220" s="149">
        <f>F221</f>
        <v>0</v>
      </c>
      <c r="G220" s="149">
        <f aca="true" t="shared" si="92" ref="G220:N220">G221</f>
        <v>0</v>
      </c>
      <c r="H220" s="149">
        <f t="shared" si="92"/>
        <v>0</v>
      </c>
      <c r="I220" s="149">
        <f t="shared" si="92"/>
        <v>0</v>
      </c>
      <c r="J220" s="149">
        <f t="shared" si="92"/>
        <v>0</v>
      </c>
      <c r="K220" s="149">
        <f t="shared" si="92"/>
        <v>0</v>
      </c>
      <c r="L220" s="149">
        <f t="shared" si="92"/>
        <v>0</v>
      </c>
      <c r="M220" s="41">
        <f t="shared" si="92"/>
        <v>0</v>
      </c>
      <c r="N220" s="41">
        <f t="shared" si="92"/>
        <v>0</v>
      </c>
    </row>
    <row r="221" spans="1:14" ht="78.75">
      <c r="A221" s="145" t="s">
        <v>301</v>
      </c>
      <c r="B221" s="147" t="s">
        <v>375</v>
      </c>
      <c r="C221" s="147" t="s">
        <v>113</v>
      </c>
      <c r="D221" s="142" t="s">
        <v>485</v>
      </c>
      <c r="E221" s="142" t="s">
        <v>275</v>
      </c>
      <c r="F221" s="149">
        <f>SUM(G221:H221)</f>
        <v>0</v>
      </c>
      <c r="G221" s="149"/>
      <c r="H221" s="149"/>
      <c r="I221" s="149"/>
      <c r="J221" s="149"/>
      <c r="K221" s="149"/>
      <c r="L221" s="149"/>
      <c r="M221" s="41"/>
      <c r="N221" s="41"/>
    </row>
    <row r="222" spans="1:14" ht="47.25">
      <c r="A222" s="157" t="s">
        <v>751</v>
      </c>
      <c r="B222" s="147" t="s">
        <v>375</v>
      </c>
      <c r="C222" s="147" t="s">
        <v>113</v>
      </c>
      <c r="D222" s="148" t="s">
        <v>749</v>
      </c>
      <c r="E222" s="142"/>
      <c r="F222" s="149">
        <f aca="true" t="shared" si="93" ref="F222:N222">F223</f>
        <v>735</v>
      </c>
      <c r="G222" s="149">
        <f t="shared" si="93"/>
        <v>0</v>
      </c>
      <c r="H222" s="149">
        <f t="shared" si="93"/>
        <v>735</v>
      </c>
      <c r="I222" s="149">
        <f t="shared" si="93"/>
        <v>0</v>
      </c>
      <c r="J222" s="149">
        <f t="shared" si="93"/>
        <v>0</v>
      </c>
      <c r="K222" s="149">
        <f t="shared" si="93"/>
        <v>0</v>
      </c>
      <c r="L222" s="149">
        <f t="shared" si="93"/>
        <v>0</v>
      </c>
      <c r="M222" s="41">
        <f t="shared" si="93"/>
        <v>0</v>
      </c>
      <c r="N222" s="41">
        <f t="shared" si="93"/>
        <v>0</v>
      </c>
    </row>
    <row r="223" spans="1:14" ht="63">
      <c r="A223" s="150" t="s">
        <v>750</v>
      </c>
      <c r="B223" s="147" t="s">
        <v>375</v>
      </c>
      <c r="C223" s="147" t="s">
        <v>113</v>
      </c>
      <c r="D223" s="142" t="s">
        <v>651</v>
      </c>
      <c r="E223" s="142" t="s">
        <v>756</v>
      </c>
      <c r="F223" s="149">
        <f>SUM(G223:H223)</f>
        <v>735</v>
      </c>
      <c r="G223" s="149"/>
      <c r="H223" s="149">
        <v>735</v>
      </c>
      <c r="I223" s="149">
        <f>SUM(J223:K223)</f>
        <v>0</v>
      </c>
      <c r="J223" s="149"/>
      <c r="K223" s="149"/>
      <c r="L223" s="149">
        <f>SUM(M223:N223)</f>
        <v>0</v>
      </c>
      <c r="M223" s="41"/>
      <c r="N223" s="41"/>
    </row>
    <row r="224" spans="1:14" ht="31.5">
      <c r="A224" s="157" t="s">
        <v>420</v>
      </c>
      <c r="B224" s="147" t="s">
        <v>375</v>
      </c>
      <c r="C224" s="147" t="s">
        <v>113</v>
      </c>
      <c r="D224" s="148" t="s">
        <v>1005</v>
      </c>
      <c r="E224" s="142"/>
      <c r="F224" s="149">
        <f>F225</f>
        <v>0</v>
      </c>
      <c r="G224" s="149">
        <f aca="true" t="shared" si="94" ref="G224:N224">G225</f>
        <v>0</v>
      </c>
      <c r="H224" s="149">
        <f t="shared" si="94"/>
        <v>0</v>
      </c>
      <c r="I224" s="149">
        <f t="shared" si="94"/>
        <v>0</v>
      </c>
      <c r="J224" s="149">
        <f t="shared" si="94"/>
        <v>0</v>
      </c>
      <c r="K224" s="149">
        <f t="shared" si="94"/>
        <v>0</v>
      </c>
      <c r="L224" s="149">
        <f t="shared" si="94"/>
        <v>65.4</v>
      </c>
      <c r="M224" s="41">
        <f t="shared" si="94"/>
        <v>65.4</v>
      </c>
      <c r="N224" s="41">
        <f t="shared" si="94"/>
        <v>0</v>
      </c>
    </row>
    <row r="225" spans="1:14" ht="157.5">
      <c r="A225" s="157" t="s">
        <v>994</v>
      </c>
      <c r="B225" s="147" t="s">
        <v>375</v>
      </c>
      <c r="C225" s="147" t="s">
        <v>113</v>
      </c>
      <c r="D225" s="142" t="s">
        <v>1006</v>
      </c>
      <c r="E225" s="142" t="s">
        <v>756</v>
      </c>
      <c r="F225" s="149">
        <f>SUM(G225:H225)</f>
        <v>0</v>
      </c>
      <c r="G225" s="149"/>
      <c r="H225" s="149"/>
      <c r="I225" s="149">
        <f>SUM(J225:K225)</f>
        <v>0</v>
      </c>
      <c r="J225" s="149">
        <v>0</v>
      </c>
      <c r="K225" s="149"/>
      <c r="L225" s="149">
        <f>SUM(M225:N225)</f>
        <v>65.4</v>
      </c>
      <c r="M225" s="41">
        <v>65.4</v>
      </c>
      <c r="N225" s="41"/>
    </row>
    <row r="226" spans="1:14" ht="47.25">
      <c r="A226" s="133" t="s">
        <v>194</v>
      </c>
      <c r="B226" s="141" t="s">
        <v>375</v>
      </c>
      <c r="C226" s="141" t="s">
        <v>316</v>
      </c>
      <c r="D226" s="142"/>
      <c r="E226" s="142"/>
      <c r="F226" s="143">
        <f>F227</f>
        <v>121</v>
      </c>
      <c r="G226" s="143">
        <f aca="true" t="shared" si="95" ref="G226:N228">G227</f>
        <v>0</v>
      </c>
      <c r="H226" s="143">
        <f t="shared" si="95"/>
        <v>121</v>
      </c>
      <c r="I226" s="143">
        <f>I227</f>
        <v>0</v>
      </c>
      <c r="J226" s="143">
        <f t="shared" si="95"/>
        <v>0</v>
      </c>
      <c r="K226" s="143">
        <f t="shared" si="95"/>
        <v>0</v>
      </c>
      <c r="L226" s="143">
        <f>L227</f>
        <v>0</v>
      </c>
      <c r="M226" s="40">
        <f t="shared" si="95"/>
        <v>0</v>
      </c>
      <c r="N226" s="40">
        <f t="shared" si="95"/>
        <v>0</v>
      </c>
    </row>
    <row r="227" spans="1:14" ht="63">
      <c r="A227" s="150" t="s">
        <v>910</v>
      </c>
      <c r="B227" s="147" t="s">
        <v>375</v>
      </c>
      <c r="C227" s="147" t="s">
        <v>316</v>
      </c>
      <c r="D227" s="148" t="s">
        <v>640</v>
      </c>
      <c r="E227" s="142"/>
      <c r="F227" s="149">
        <f>F228</f>
        <v>121</v>
      </c>
      <c r="G227" s="149">
        <f t="shared" si="95"/>
        <v>0</v>
      </c>
      <c r="H227" s="149">
        <f t="shared" si="95"/>
        <v>121</v>
      </c>
      <c r="I227" s="149">
        <f>I228</f>
        <v>0</v>
      </c>
      <c r="J227" s="149">
        <f t="shared" si="95"/>
        <v>0</v>
      </c>
      <c r="K227" s="149">
        <f t="shared" si="95"/>
        <v>0</v>
      </c>
      <c r="L227" s="149">
        <f>L228</f>
        <v>0</v>
      </c>
      <c r="M227" s="41">
        <f t="shared" si="95"/>
        <v>0</v>
      </c>
      <c r="N227" s="41">
        <f t="shared" si="95"/>
        <v>0</v>
      </c>
    </row>
    <row r="228" spans="1:14" ht="94.5">
      <c r="A228" s="150" t="s">
        <v>923</v>
      </c>
      <c r="B228" s="147" t="s">
        <v>375</v>
      </c>
      <c r="C228" s="147" t="s">
        <v>316</v>
      </c>
      <c r="D228" s="148" t="s">
        <v>752</v>
      </c>
      <c r="E228" s="142"/>
      <c r="F228" s="149">
        <f>F229</f>
        <v>121</v>
      </c>
      <c r="G228" s="149">
        <f t="shared" si="95"/>
        <v>0</v>
      </c>
      <c r="H228" s="149">
        <f t="shared" si="95"/>
        <v>121</v>
      </c>
      <c r="I228" s="149">
        <f>I229</f>
        <v>0</v>
      </c>
      <c r="J228" s="149">
        <f t="shared" si="95"/>
        <v>0</v>
      </c>
      <c r="K228" s="149">
        <f t="shared" si="95"/>
        <v>0</v>
      </c>
      <c r="L228" s="149">
        <f>L229</f>
        <v>0</v>
      </c>
      <c r="M228" s="41">
        <f t="shared" si="95"/>
        <v>0</v>
      </c>
      <c r="N228" s="41">
        <f t="shared" si="95"/>
        <v>0</v>
      </c>
    </row>
    <row r="229" spans="1:14" ht="63">
      <c r="A229" s="157" t="s">
        <v>445</v>
      </c>
      <c r="B229" s="147" t="s">
        <v>375</v>
      </c>
      <c r="C229" s="147" t="s">
        <v>316</v>
      </c>
      <c r="D229" s="148" t="s">
        <v>753</v>
      </c>
      <c r="E229" s="142"/>
      <c r="F229" s="149">
        <f>SUM(F230:F231)</f>
        <v>121</v>
      </c>
      <c r="G229" s="149">
        <f aca="true" t="shared" si="96" ref="G229:N229">SUM(G230:G231)</f>
        <v>0</v>
      </c>
      <c r="H229" s="149">
        <f t="shared" si="96"/>
        <v>121</v>
      </c>
      <c r="I229" s="149">
        <f t="shared" si="96"/>
        <v>0</v>
      </c>
      <c r="J229" s="149">
        <f t="shared" si="96"/>
        <v>0</v>
      </c>
      <c r="K229" s="149">
        <f t="shared" si="96"/>
        <v>0</v>
      </c>
      <c r="L229" s="149">
        <f t="shared" si="96"/>
        <v>0</v>
      </c>
      <c r="M229" s="41">
        <f t="shared" si="96"/>
        <v>0</v>
      </c>
      <c r="N229" s="41">
        <f t="shared" si="96"/>
        <v>0</v>
      </c>
    </row>
    <row r="230" spans="1:14" ht="157.5">
      <c r="A230" s="157" t="s">
        <v>863</v>
      </c>
      <c r="B230" s="147" t="s">
        <v>375</v>
      </c>
      <c r="C230" s="147" t="s">
        <v>316</v>
      </c>
      <c r="D230" s="142" t="s">
        <v>652</v>
      </c>
      <c r="E230" s="142" t="s">
        <v>273</v>
      </c>
      <c r="F230" s="149">
        <f>SUM(G230:H230)</f>
        <v>1</v>
      </c>
      <c r="G230" s="149"/>
      <c r="H230" s="149">
        <v>1</v>
      </c>
      <c r="I230" s="149">
        <f>SUM(J230:K230)</f>
        <v>0</v>
      </c>
      <c r="J230" s="149"/>
      <c r="K230" s="149"/>
      <c r="L230" s="149">
        <f>SUM(M230:N230)</f>
        <v>0</v>
      </c>
      <c r="M230" s="41"/>
      <c r="N230" s="41"/>
    </row>
    <row r="231" spans="1:14" ht="110.25">
      <c r="A231" s="157" t="s">
        <v>668</v>
      </c>
      <c r="B231" s="147" t="s">
        <v>375</v>
      </c>
      <c r="C231" s="147" t="s">
        <v>316</v>
      </c>
      <c r="D231" s="142" t="s">
        <v>652</v>
      </c>
      <c r="E231" s="142" t="s">
        <v>756</v>
      </c>
      <c r="F231" s="149">
        <f>SUM(G231:H231)</f>
        <v>120</v>
      </c>
      <c r="G231" s="149">
        <v>0</v>
      </c>
      <c r="H231" s="149">
        <v>120</v>
      </c>
      <c r="I231" s="149">
        <f>SUM(J231:K231)</f>
        <v>0</v>
      </c>
      <c r="J231" s="149">
        <v>0</v>
      </c>
      <c r="K231" s="149"/>
      <c r="L231" s="149">
        <f>SUM(M231:N231)</f>
        <v>0</v>
      </c>
      <c r="M231" s="41">
        <v>0</v>
      </c>
      <c r="N231" s="41"/>
    </row>
    <row r="232" spans="1:14" ht="15.75">
      <c r="A232" s="133" t="s">
        <v>265</v>
      </c>
      <c r="B232" s="141" t="s">
        <v>375</v>
      </c>
      <c r="C232" s="141" t="s">
        <v>375</v>
      </c>
      <c r="D232" s="142"/>
      <c r="E232" s="142"/>
      <c r="F232" s="143">
        <f aca="true" t="shared" si="97" ref="F232:N232">SUM(F233,F238)</f>
        <v>1830</v>
      </c>
      <c r="G232" s="143">
        <f t="shared" si="97"/>
        <v>265</v>
      </c>
      <c r="H232" s="143">
        <f t="shared" si="97"/>
        <v>1565</v>
      </c>
      <c r="I232" s="143">
        <f t="shared" si="97"/>
        <v>1659</v>
      </c>
      <c r="J232" s="143">
        <f t="shared" si="97"/>
        <v>275</v>
      </c>
      <c r="K232" s="143">
        <f t="shared" si="97"/>
        <v>1384</v>
      </c>
      <c r="L232" s="143">
        <f t="shared" si="97"/>
        <v>1723</v>
      </c>
      <c r="M232" s="40">
        <f t="shared" si="97"/>
        <v>286</v>
      </c>
      <c r="N232" s="40">
        <f t="shared" si="97"/>
        <v>1437</v>
      </c>
    </row>
    <row r="233" spans="1:14" ht="63">
      <c r="A233" s="150" t="s">
        <v>910</v>
      </c>
      <c r="B233" s="147" t="s">
        <v>375</v>
      </c>
      <c r="C233" s="147" t="s">
        <v>375</v>
      </c>
      <c r="D233" s="148" t="s">
        <v>640</v>
      </c>
      <c r="E233" s="142"/>
      <c r="F233" s="149">
        <f>SUM(F234,)</f>
        <v>265</v>
      </c>
      <c r="G233" s="149">
        <f aca="true" t="shared" si="98" ref="G233:N233">SUM(G234,)</f>
        <v>265</v>
      </c>
      <c r="H233" s="149">
        <f t="shared" si="98"/>
        <v>0</v>
      </c>
      <c r="I233" s="149">
        <f t="shared" si="98"/>
        <v>275</v>
      </c>
      <c r="J233" s="149">
        <f t="shared" si="98"/>
        <v>275</v>
      </c>
      <c r="K233" s="149">
        <f t="shared" si="98"/>
        <v>0</v>
      </c>
      <c r="L233" s="149">
        <f t="shared" si="98"/>
        <v>286</v>
      </c>
      <c r="M233" s="41">
        <f t="shared" si="98"/>
        <v>286</v>
      </c>
      <c r="N233" s="41">
        <f t="shared" si="98"/>
        <v>0</v>
      </c>
    </row>
    <row r="234" spans="1:14" ht="78.75">
      <c r="A234" s="150" t="s">
        <v>911</v>
      </c>
      <c r="B234" s="147" t="s">
        <v>375</v>
      </c>
      <c r="C234" s="147" t="s">
        <v>375</v>
      </c>
      <c r="D234" s="148" t="s">
        <v>719</v>
      </c>
      <c r="E234" s="142"/>
      <c r="F234" s="149">
        <f aca="true" t="shared" si="99" ref="F234:N234">F235</f>
        <v>265</v>
      </c>
      <c r="G234" s="149">
        <f t="shared" si="99"/>
        <v>265</v>
      </c>
      <c r="H234" s="149">
        <f t="shared" si="99"/>
        <v>0</v>
      </c>
      <c r="I234" s="149">
        <f t="shared" si="99"/>
        <v>275</v>
      </c>
      <c r="J234" s="149">
        <f t="shared" si="99"/>
        <v>275</v>
      </c>
      <c r="K234" s="149">
        <f t="shared" si="99"/>
        <v>0</v>
      </c>
      <c r="L234" s="149">
        <f t="shared" si="99"/>
        <v>286</v>
      </c>
      <c r="M234" s="41">
        <f t="shared" si="99"/>
        <v>286</v>
      </c>
      <c r="N234" s="41">
        <f t="shared" si="99"/>
        <v>0</v>
      </c>
    </row>
    <row r="235" spans="1:14" ht="31.5">
      <c r="A235" s="157" t="s">
        <v>254</v>
      </c>
      <c r="B235" s="147" t="s">
        <v>375</v>
      </c>
      <c r="C235" s="147" t="s">
        <v>375</v>
      </c>
      <c r="D235" s="148" t="s">
        <v>253</v>
      </c>
      <c r="E235" s="142"/>
      <c r="F235" s="149">
        <f aca="true" t="shared" si="100" ref="F235:N235">SUM(F236:F237)</f>
        <v>265</v>
      </c>
      <c r="G235" s="149">
        <f t="shared" si="100"/>
        <v>265</v>
      </c>
      <c r="H235" s="149">
        <f t="shared" si="100"/>
        <v>0</v>
      </c>
      <c r="I235" s="149">
        <f t="shared" si="100"/>
        <v>275</v>
      </c>
      <c r="J235" s="149">
        <f t="shared" si="100"/>
        <v>275</v>
      </c>
      <c r="K235" s="149">
        <f t="shared" si="100"/>
        <v>0</v>
      </c>
      <c r="L235" s="149">
        <f t="shared" si="100"/>
        <v>286</v>
      </c>
      <c r="M235" s="41">
        <f t="shared" si="100"/>
        <v>286</v>
      </c>
      <c r="N235" s="41">
        <f t="shared" si="100"/>
        <v>0</v>
      </c>
    </row>
    <row r="236" spans="1:14" ht="94.5">
      <c r="A236" s="150" t="s">
        <v>411</v>
      </c>
      <c r="B236" s="147" t="s">
        <v>375</v>
      </c>
      <c r="C236" s="147" t="s">
        <v>375</v>
      </c>
      <c r="D236" s="142" t="s">
        <v>653</v>
      </c>
      <c r="E236" s="142" t="s">
        <v>756</v>
      </c>
      <c r="F236" s="149">
        <f>SUM(G236:H236)</f>
        <v>0</v>
      </c>
      <c r="G236" s="149">
        <v>0</v>
      </c>
      <c r="H236" s="149"/>
      <c r="I236" s="149">
        <f>SUM(J236:K236)</f>
        <v>0</v>
      </c>
      <c r="J236" s="149">
        <v>0</v>
      </c>
      <c r="K236" s="149"/>
      <c r="L236" s="149">
        <f>SUM(M236:N236)</f>
        <v>0</v>
      </c>
      <c r="M236" s="41">
        <v>0</v>
      </c>
      <c r="N236" s="41"/>
    </row>
    <row r="237" spans="1:14" ht="78.75">
      <c r="A237" s="145" t="s">
        <v>318</v>
      </c>
      <c r="B237" s="147" t="s">
        <v>375</v>
      </c>
      <c r="C237" s="147" t="s">
        <v>375</v>
      </c>
      <c r="D237" s="155" t="s">
        <v>654</v>
      </c>
      <c r="E237" s="142" t="s">
        <v>756</v>
      </c>
      <c r="F237" s="149">
        <f>SUM(G237:H237)</f>
        <v>265</v>
      </c>
      <c r="G237" s="156">
        <v>265</v>
      </c>
      <c r="H237" s="156"/>
      <c r="I237" s="149">
        <f>SUM(J237:K237)</f>
        <v>275</v>
      </c>
      <c r="J237" s="156">
        <v>275</v>
      </c>
      <c r="K237" s="156"/>
      <c r="L237" s="149">
        <f>SUM(M237:N237)</f>
        <v>286</v>
      </c>
      <c r="M237" s="42">
        <v>286</v>
      </c>
      <c r="N237" s="42"/>
    </row>
    <row r="238" spans="1:14" ht="78.75">
      <c r="A238" s="150" t="s">
        <v>941</v>
      </c>
      <c r="B238" s="147" t="s">
        <v>375</v>
      </c>
      <c r="C238" s="147" t="s">
        <v>375</v>
      </c>
      <c r="D238" s="148" t="s">
        <v>17</v>
      </c>
      <c r="E238" s="182"/>
      <c r="F238" s="181">
        <f>SUM(F239,F246,F250)</f>
        <v>1565</v>
      </c>
      <c r="G238" s="181">
        <f aca="true" t="shared" si="101" ref="G238:N238">SUM(G239,G246,G250)</f>
        <v>0</v>
      </c>
      <c r="H238" s="181">
        <f t="shared" si="101"/>
        <v>1565</v>
      </c>
      <c r="I238" s="181">
        <f t="shared" si="101"/>
        <v>1384</v>
      </c>
      <c r="J238" s="181">
        <f t="shared" si="101"/>
        <v>0</v>
      </c>
      <c r="K238" s="181">
        <f t="shared" si="101"/>
        <v>1384</v>
      </c>
      <c r="L238" s="181">
        <f t="shared" si="101"/>
        <v>1437</v>
      </c>
      <c r="M238" s="45">
        <f t="shared" si="101"/>
        <v>0</v>
      </c>
      <c r="N238" s="45">
        <f t="shared" si="101"/>
        <v>1437</v>
      </c>
    </row>
    <row r="239" spans="1:14" ht="94.5">
      <c r="A239" s="150" t="s">
        <v>942</v>
      </c>
      <c r="B239" s="147" t="s">
        <v>375</v>
      </c>
      <c r="C239" s="147" t="s">
        <v>375</v>
      </c>
      <c r="D239" s="148" t="s">
        <v>343</v>
      </c>
      <c r="E239" s="142"/>
      <c r="F239" s="149">
        <f>SUM(F240,)</f>
        <v>1480</v>
      </c>
      <c r="G239" s="149">
        <f aca="true" t="shared" si="102" ref="G239:N239">SUM(G240,)</f>
        <v>0</v>
      </c>
      <c r="H239" s="149">
        <f t="shared" si="102"/>
        <v>1480</v>
      </c>
      <c r="I239" s="149">
        <f t="shared" si="102"/>
        <v>1384</v>
      </c>
      <c r="J239" s="149">
        <f t="shared" si="102"/>
        <v>0</v>
      </c>
      <c r="K239" s="149">
        <f t="shared" si="102"/>
        <v>1384</v>
      </c>
      <c r="L239" s="149">
        <f t="shared" si="102"/>
        <v>1437</v>
      </c>
      <c r="M239" s="41">
        <f t="shared" si="102"/>
        <v>0</v>
      </c>
      <c r="N239" s="41">
        <f t="shared" si="102"/>
        <v>1437</v>
      </c>
    </row>
    <row r="240" spans="1:14" ht="47.25">
      <c r="A240" s="150" t="s">
        <v>346</v>
      </c>
      <c r="B240" s="147" t="s">
        <v>375</v>
      </c>
      <c r="C240" s="147" t="s">
        <v>375</v>
      </c>
      <c r="D240" s="148" t="s">
        <v>344</v>
      </c>
      <c r="E240" s="142"/>
      <c r="F240" s="149">
        <f>SUM(F241:F245)</f>
        <v>1480</v>
      </c>
      <c r="G240" s="149">
        <f aca="true" t="shared" si="103" ref="G240:N240">SUM(G241:G245)</f>
        <v>0</v>
      </c>
      <c r="H240" s="149">
        <f>SUM(H241:H245)</f>
        <v>1480</v>
      </c>
      <c r="I240" s="149">
        <f t="shared" si="103"/>
        <v>1384</v>
      </c>
      <c r="J240" s="149">
        <f t="shared" si="103"/>
        <v>0</v>
      </c>
      <c r="K240" s="149">
        <f t="shared" si="103"/>
        <v>1384</v>
      </c>
      <c r="L240" s="149">
        <f t="shared" si="103"/>
        <v>1437</v>
      </c>
      <c r="M240" s="41">
        <f t="shared" si="103"/>
        <v>0</v>
      </c>
      <c r="N240" s="41">
        <f t="shared" si="103"/>
        <v>1437</v>
      </c>
    </row>
    <row r="241" spans="1:14" ht="173.25">
      <c r="A241" s="150" t="s">
        <v>402</v>
      </c>
      <c r="B241" s="147" t="s">
        <v>375</v>
      </c>
      <c r="C241" s="147" t="s">
        <v>375</v>
      </c>
      <c r="D241" s="142" t="s">
        <v>626</v>
      </c>
      <c r="E241" s="142" t="s">
        <v>273</v>
      </c>
      <c r="F241" s="149">
        <f>SUM(G241:H241)</f>
        <v>1329</v>
      </c>
      <c r="G241" s="149"/>
      <c r="H241" s="149">
        <v>1329</v>
      </c>
      <c r="I241" s="149">
        <f>SUM(J241:K241)</f>
        <v>1384</v>
      </c>
      <c r="J241" s="149"/>
      <c r="K241" s="149">
        <v>1384</v>
      </c>
      <c r="L241" s="149">
        <f>SUM(M241:N241)</f>
        <v>1437</v>
      </c>
      <c r="M241" s="41"/>
      <c r="N241" s="41">
        <v>1437</v>
      </c>
    </row>
    <row r="242" spans="1:14" ht="94.5">
      <c r="A242" s="150" t="s">
        <v>47</v>
      </c>
      <c r="B242" s="147" t="s">
        <v>375</v>
      </c>
      <c r="C242" s="147" t="s">
        <v>375</v>
      </c>
      <c r="D242" s="142" t="s">
        <v>626</v>
      </c>
      <c r="E242" s="142" t="s">
        <v>275</v>
      </c>
      <c r="F242" s="149">
        <f>SUM(G242:H242)</f>
        <v>52</v>
      </c>
      <c r="G242" s="149"/>
      <c r="H242" s="149">
        <v>52</v>
      </c>
      <c r="I242" s="149">
        <f>SUM(J242:K242)</f>
        <v>0</v>
      </c>
      <c r="J242" s="149"/>
      <c r="K242" s="149"/>
      <c r="L242" s="149">
        <f>SUM(M242:N242)</f>
        <v>0</v>
      </c>
      <c r="M242" s="41"/>
      <c r="N242" s="41"/>
    </row>
    <row r="243" spans="1:14" ht="78.75">
      <c r="A243" s="150" t="s">
        <v>508</v>
      </c>
      <c r="B243" s="147" t="s">
        <v>375</v>
      </c>
      <c r="C243" s="147" t="s">
        <v>375</v>
      </c>
      <c r="D243" s="142" t="s">
        <v>626</v>
      </c>
      <c r="E243" s="142" t="s">
        <v>744</v>
      </c>
      <c r="F243" s="149">
        <f>SUM(G243:H243)</f>
        <v>0</v>
      </c>
      <c r="G243" s="149"/>
      <c r="H243" s="149"/>
      <c r="I243" s="149">
        <f>SUM(J243:K243)</f>
        <v>0</v>
      </c>
      <c r="J243" s="149"/>
      <c r="K243" s="149"/>
      <c r="L243" s="149">
        <f>SUM(M243:N243)</f>
        <v>0</v>
      </c>
      <c r="M243" s="41"/>
      <c r="N243" s="41"/>
    </row>
    <row r="244" spans="1:14" ht="126">
      <c r="A244" s="150" t="s">
        <v>145</v>
      </c>
      <c r="B244" s="147" t="s">
        <v>375</v>
      </c>
      <c r="C244" s="147" t="s">
        <v>375</v>
      </c>
      <c r="D244" s="214" t="s">
        <v>345</v>
      </c>
      <c r="E244" s="142" t="s">
        <v>273</v>
      </c>
      <c r="F244" s="149">
        <f>SUM(G244:H244)</f>
        <v>20</v>
      </c>
      <c r="G244" s="149"/>
      <c r="H244" s="149">
        <v>20</v>
      </c>
      <c r="I244" s="149">
        <f>SUM(J244:K244)</f>
        <v>0</v>
      </c>
      <c r="J244" s="149"/>
      <c r="K244" s="149"/>
      <c r="L244" s="149">
        <f>SUM(M244:N244)</f>
        <v>0</v>
      </c>
      <c r="M244" s="41"/>
      <c r="N244" s="41"/>
    </row>
    <row r="245" spans="1:14" ht="47.25">
      <c r="A245" s="150" t="s">
        <v>729</v>
      </c>
      <c r="B245" s="147" t="s">
        <v>375</v>
      </c>
      <c r="C245" s="147" t="s">
        <v>375</v>
      </c>
      <c r="D245" s="214" t="s">
        <v>345</v>
      </c>
      <c r="E245" s="142" t="s">
        <v>275</v>
      </c>
      <c r="F245" s="149">
        <f>SUM(G245:H245)</f>
        <v>79</v>
      </c>
      <c r="G245" s="149"/>
      <c r="H245" s="149">
        <v>79</v>
      </c>
      <c r="I245" s="149">
        <f>SUM(J245:K245)</f>
        <v>0</v>
      </c>
      <c r="J245" s="149"/>
      <c r="K245" s="149"/>
      <c r="L245" s="149">
        <f>SUM(M245:N245)</f>
        <v>0</v>
      </c>
      <c r="M245" s="41"/>
      <c r="N245" s="41"/>
    </row>
    <row r="246" spans="1:14" ht="110.25">
      <c r="A246" s="138" t="s">
        <v>421</v>
      </c>
      <c r="B246" s="147" t="s">
        <v>375</v>
      </c>
      <c r="C246" s="147" t="s">
        <v>375</v>
      </c>
      <c r="D246" s="169" t="s">
        <v>425</v>
      </c>
      <c r="E246" s="144"/>
      <c r="F246" s="143">
        <f>SUM(F247)</f>
        <v>70</v>
      </c>
      <c r="G246" s="143">
        <f aca="true" t="shared" si="104" ref="G246:N246">SUM(G247)</f>
        <v>0</v>
      </c>
      <c r="H246" s="143">
        <f t="shared" si="104"/>
        <v>70</v>
      </c>
      <c r="I246" s="143">
        <f t="shared" si="104"/>
        <v>0</v>
      </c>
      <c r="J246" s="143">
        <f t="shared" si="104"/>
        <v>0</v>
      </c>
      <c r="K246" s="143">
        <f t="shared" si="104"/>
        <v>0</v>
      </c>
      <c r="L246" s="143">
        <f t="shared" si="104"/>
        <v>0</v>
      </c>
      <c r="M246" s="40">
        <f t="shared" si="104"/>
        <v>0</v>
      </c>
      <c r="N246" s="40">
        <f t="shared" si="104"/>
        <v>0</v>
      </c>
    </row>
    <row r="247" spans="1:14" ht="31.5">
      <c r="A247" s="150" t="s">
        <v>423</v>
      </c>
      <c r="B247" s="147" t="s">
        <v>375</v>
      </c>
      <c r="C247" s="147" t="s">
        <v>375</v>
      </c>
      <c r="D247" s="148" t="s">
        <v>422</v>
      </c>
      <c r="E247" s="142"/>
      <c r="F247" s="149">
        <f>SUM(F248:F249)</f>
        <v>70</v>
      </c>
      <c r="G247" s="149">
        <f aca="true" t="shared" si="105" ref="G247:N247">SUM(G248:G249)</f>
        <v>0</v>
      </c>
      <c r="H247" s="149">
        <f t="shared" si="105"/>
        <v>70</v>
      </c>
      <c r="I247" s="149">
        <f t="shared" si="105"/>
        <v>0</v>
      </c>
      <c r="J247" s="149">
        <f t="shared" si="105"/>
        <v>0</v>
      </c>
      <c r="K247" s="149">
        <f t="shared" si="105"/>
        <v>0</v>
      </c>
      <c r="L247" s="149">
        <f t="shared" si="105"/>
        <v>0</v>
      </c>
      <c r="M247" s="41">
        <f t="shared" si="105"/>
        <v>0</v>
      </c>
      <c r="N247" s="41">
        <f t="shared" si="105"/>
        <v>0</v>
      </c>
    </row>
    <row r="248" spans="1:14" ht="126">
      <c r="A248" s="165" t="s">
        <v>145</v>
      </c>
      <c r="B248" s="147" t="s">
        <v>375</v>
      </c>
      <c r="C248" s="147" t="s">
        <v>375</v>
      </c>
      <c r="D248" s="148" t="s">
        <v>424</v>
      </c>
      <c r="E248" s="142" t="s">
        <v>273</v>
      </c>
      <c r="F248" s="149">
        <f>SUM(G248:H248)</f>
        <v>30</v>
      </c>
      <c r="G248" s="149"/>
      <c r="H248" s="149">
        <v>30</v>
      </c>
      <c r="I248" s="149"/>
      <c r="J248" s="149"/>
      <c r="K248" s="149"/>
      <c r="L248" s="149"/>
      <c r="M248" s="58"/>
      <c r="N248" s="41"/>
    </row>
    <row r="249" spans="1:14" ht="47.25">
      <c r="A249" s="165" t="s">
        <v>729</v>
      </c>
      <c r="B249" s="147" t="s">
        <v>375</v>
      </c>
      <c r="C249" s="147" t="s">
        <v>375</v>
      </c>
      <c r="D249" s="148" t="s">
        <v>424</v>
      </c>
      <c r="E249" s="142" t="s">
        <v>275</v>
      </c>
      <c r="F249" s="149">
        <f>SUM(G249:H249)</f>
        <v>40</v>
      </c>
      <c r="G249" s="156"/>
      <c r="H249" s="156">
        <v>40</v>
      </c>
      <c r="I249" s="149">
        <f>SUM(J249:K249)</f>
        <v>0</v>
      </c>
      <c r="J249" s="156"/>
      <c r="K249" s="156"/>
      <c r="L249" s="149">
        <f>SUM(M249:N249)</f>
        <v>0</v>
      </c>
      <c r="M249" s="59"/>
      <c r="N249" s="42"/>
    </row>
    <row r="250" spans="1:14" ht="126">
      <c r="A250" s="138" t="s">
        <v>429</v>
      </c>
      <c r="B250" s="147" t="s">
        <v>375</v>
      </c>
      <c r="C250" s="147" t="s">
        <v>375</v>
      </c>
      <c r="D250" s="169" t="s">
        <v>426</v>
      </c>
      <c r="E250" s="144"/>
      <c r="F250" s="143">
        <f>SUM(F251:F252)</f>
        <v>15</v>
      </c>
      <c r="G250" s="143">
        <f aca="true" t="shared" si="106" ref="G250:N250">SUM(G251:G252)</f>
        <v>0</v>
      </c>
      <c r="H250" s="143">
        <f t="shared" si="106"/>
        <v>15</v>
      </c>
      <c r="I250" s="143">
        <f t="shared" si="106"/>
        <v>0</v>
      </c>
      <c r="J250" s="143">
        <f t="shared" si="106"/>
        <v>0</v>
      </c>
      <c r="K250" s="143">
        <f t="shared" si="106"/>
        <v>0</v>
      </c>
      <c r="L250" s="143">
        <f t="shared" si="106"/>
        <v>0</v>
      </c>
      <c r="M250" s="57">
        <f t="shared" si="106"/>
        <v>0</v>
      </c>
      <c r="N250" s="40">
        <f t="shared" si="106"/>
        <v>0</v>
      </c>
    </row>
    <row r="251" spans="1:14" ht="47.25">
      <c r="A251" s="150" t="s">
        <v>430</v>
      </c>
      <c r="B251" s="147" t="s">
        <v>375</v>
      </c>
      <c r="C251" s="147" t="s">
        <v>375</v>
      </c>
      <c r="D251" s="148" t="s">
        <v>427</v>
      </c>
      <c r="E251" s="142"/>
      <c r="F251" s="149"/>
      <c r="G251" s="149"/>
      <c r="H251" s="149"/>
      <c r="I251" s="149"/>
      <c r="J251" s="149"/>
      <c r="K251" s="149"/>
      <c r="L251" s="149"/>
      <c r="M251" s="58"/>
      <c r="N251" s="41"/>
    </row>
    <row r="252" spans="1:14" ht="47.25">
      <c r="A252" s="165" t="s">
        <v>729</v>
      </c>
      <c r="B252" s="147" t="s">
        <v>375</v>
      </c>
      <c r="C252" s="147" t="s">
        <v>375</v>
      </c>
      <c r="D252" s="148" t="s">
        <v>428</v>
      </c>
      <c r="E252" s="142" t="s">
        <v>275</v>
      </c>
      <c r="F252" s="149">
        <f>SUM(G252:H252)</f>
        <v>15</v>
      </c>
      <c r="G252" s="156"/>
      <c r="H252" s="156">
        <v>15</v>
      </c>
      <c r="I252" s="149">
        <f>SUM(J252:K252)</f>
        <v>0</v>
      </c>
      <c r="J252" s="156"/>
      <c r="K252" s="156"/>
      <c r="L252" s="149">
        <f>SUM(M252:N252)</f>
        <v>0</v>
      </c>
      <c r="M252" s="59"/>
      <c r="N252" s="42"/>
    </row>
    <row r="253" spans="1:14" ht="31.5">
      <c r="A253" s="133" t="s">
        <v>195</v>
      </c>
      <c r="B253" s="141" t="s">
        <v>375</v>
      </c>
      <c r="C253" s="141" t="s">
        <v>114</v>
      </c>
      <c r="D253" s="142"/>
      <c r="E253" s="142"/>
      <c r="F253" s="143">
        <f>SUM(F254,F258)</f>
        <v>20141.100000000002</v>
      </c>
      <c r="G253" s="143">
        <f>SUM(G254,G258)</f>
        <v>93</v>
      </c>
      <c r="H253" s="143">
        <f>SUM(H254,H258)</f>
        <v>20048.100000000002</v>
      </c>
      <c r="I253" s="143">
        <f aca="true" t="shared" si="107" ref="I253:N253">SUM(I258)</f>
        <v>21016</v>
      </c>
      <c r="J253" s="143">
        <f t="shared" si="107"/>
        <v>93</v>
      </c>
      <c r="K253" s="143">
        <f t="shared" si="107"/>
        <v>20923</v>
      </c>
      <c r="L253" s="143">
        <f t="shared" si="107"/>
        <v>20260</v>
      </c>
      <c r="M253" s="40">
        <f t="shared" si="107"/>
        <v>93</v>
      </c>
      <c r="N253" s="40">
        <f t="shared" si="107"/>
        <v>20167</v>
      </c>
    </row>
    <row r="254" spans="1:14" ht="78.75" hidden="1">
      <c r="A254" s="145" t="s">
        <v>888</v>
      </c>
      <c r="B254" s="142" t="s">
        <v>375</v>
      </c>
      <c r="C254" s="142" t="s">
        <v>114</v>
      </c>
      <c r="D254" s="148" t="s">
        <v>607</v>
      </c>
      <c r="E254" s="142"/>
      <c r="F254" s="149">
        <f>F255</f>
        <v>0</v>
      </c>
      <c r="G254" s="149">
        <f aca="true" t="shared" si="108" ref="G254:H256">G255</f>
        <v>0</v>
      </c>
      <c r="H254" s="149">
        <f t="shared" si="108"/>
        <v>0</v>
      </c>
      <c r="I254" s="149"/>
      <c r="J254" s="149"/>
      <c r="K254" s="149"/>
      <c r="L254" s="149"/>
      <c r="M254" s="41"/>
      <c r="N254" s="41"/>
    </row>
    <row r="255" spans="1:14" ht="141.75" hidden="1">
      <c r="A255" s="145" t="s">
        <v>943</v>
      </c>
      <c r="B255" s="142" t="s">
        <v>375</v>
      </c>
      <c r="C255" s="142" t="s">
        <v>114</v>
      </c>
      <c r="D255" s="148" t="s">
        <v>167</v>
      </c>
      <c r="E255" s="142"/>
      <c r="F255" s="149">
        <f>F256</f>
        <v>0</v>
      </c>
      <c r="G255" s="149">
        <f t="shared" si="108"/>
        <v>0</v>
      </c>
      <c r="H255" s="149">
        <f t="shared" si="108"/>
        <v>0</v>
      </c>
      <c r="I255" s="149"/>
      <c r="J255" s="149"/>
      <c r="K255" s="149"/>
      <c r="L255" s="149"/>
      <c r="M255" s="41"/>
      <c r="N255" s="41"/>
    </row>
    <row r="256" spans="1:14" ht="47.25" hidden="1">
      <c r="A256" s="145" t="s">
        <v>670</v>
      </c>
      <c r="B256" s="142" t="s">
        <v>375</v>
      </c>
      <c r="C256" s="142" t="s">
        <v>114</v>
      </c>
      <c r="D256" s="148" t="s">
        <v>168</v>
      </c>
      <c r="E256" s="142"/>
      <c r="F256" s="149">
        <f>F257</f>
        <v>0</v>
      </c>
      <c r="G256" s="149">
        <f t="shared" si="108"/>
        <v>0</v>
      </c>
      <c r="H256" s="149">
        <f t="shared" si="108"/>
        <v>0</v>
      </c>
      <c r="I256" s="149"/>
      <c r="J256" s="149"/>
      <c r="K256" s="149"/>
      <c r="L256" s="149"/>
      <c r="M256" s="41"/>
      <c r="N256" s="41"/>
    </row>
    <row r="257" spans="1:14" ht="78.75" hidden="1">
      <c r="A257" s="145" t="s">
        <v>671</v>
      </c>
      <c r="B257" s="142" t="s">
        <v>375</v>
      </c>
      <c r="C257" s="142" t="s">
        <v>114</v>
      </c>
      <c r="D257" s="142" t="s">
        <v>166</v>
      </c>
      <c r="E257" s="142" t="s">
        <v>275</v>
      </c>
      <c r="F257" s="149">
        <f>SUM(G257:H257)</f>
        <v>0</v>
      </c>
      <c r="G257" s="149"/>
      <c r="H257" s="149"/>
      <c r="I257" s="149"/>
      <c r="J257" s="149"/>
      <c r="K257" s="149"/>
      <c r="L257" s="149"/>
      <c r="M257" s="41"/>
      <c r="N257" s="41"/>
    </row>
    <row r="258" spans="1:14" ht="63">
      <c r="A258" s="150" t="s">
        <v>910</v>
      </c>
      <c r="B258" s="147" t="s">
        <v>375</v>
      </c>
      <c r="C258" s="147" t="s">
        <v>114</v>
      </c>
      <c r="D258" s="148" t="s">
        <v>640</v>
      </c>
      <c r="E258" s="142"/>
      <c r="F258" s="149">
        <f aca="true" t="shared" si="109" ref="F258:N258">SUM(F259,F262)</f>
        <v>20141.100000000002</v>
      </c>
      <c r="G258" s="149">
        <f t="shared" si="109"/>
        <v>93</v>
      </c>
      <c r="H258" s="149">
        <f t="shared" si="109"/>
        <v>20048.100000000002</v>
      </c>
      <c r="I258" s="149">
        <f t="shared" si="109"/>
        <v>21016</v>
      </c>
      <c r="J258" s="149">
        <f t="shared" si="109"/>
        <v>93</v>
      </c>
      <c r="K258" s="149">
        <f t="shared" si="109"/>
        <v>20923</v>
      </c>
      <c r="L258" s="149">
        <f t="shared" si="109"/>
        <v>20260</v>
      </c>
      <c r="M258" s="41">
        <f t="shared" si="109"/>
        <v>93</v>
      </c>
      <c r="N258" s="41">
        <f t="shared" si="109"/>
        <v>20167</v>
      </c>
    </row>
    <row r="259" spans="1:14" ht="94.5">
      <c r="A259" s="150" t="s">
        <v>944</v>
      </c>
      <c r="B259" s="147" t="s">
        <v>375</v>
      </c>
      <c r="C259" s="147" t="s">
        <v>114</v>
      </c>
      <c r="D259" s="148" t="s">
        <v>137</v>
      </c>
      <c r="E259" s="142"/>
      <c r="F259" s="149">
        <f aca="true" t="shared" si="110" ref="F259:N260">F260</f>
        <v>93</v>
      </c>
      <c r="G259" s="149">
        <f t="shared" si="110"/>
        <v>93</v>
      </c>
      <c r="H259" s="149">
        <f t="shared" si="110"/>
        <v>0</v>
      </c>
      <c r="I259" s="149">
        <f t="shared" si="110"/>
        <v>93</v>
      </c>
      <c r="J259" s="149">
        <f t="shared" si="110"/>
        <v>93</v>
      </c>
      <c r="K259" s="149">
        <f t="shared" si="110"/>
        <v>0</v>
      </c>
      <c r="L259" s="149">
        <f t="shared" si="110"/>
        <v>93</v>
      </c>
      <c r="M259" s="41">
        <f t="shared" si="110"/>
        <v>93</v>
      </c>
      <c r="N259" s="41">
        <f t="shared" si="110"/>
        <v>0</v>
      </c>
    </row>
    <row r="260" spans="1:14" ht="47.25">
      <c r="A260" s="150" t="s">
        <v>138</v>
      </c>
      <c r="B260" s="147" t="s">
        <v>375</v>
      </c>
      <c r="C260" s="147" t="s">
        <v>114</v>
      </c>
      <c r="D260" s="148" t="s">
        <v>139</v>
      </c>
      <c r="E260" s="142"/>
      <c r="F260" s="149">
        <f t="shared" si="110"/>
        <v>93</v>
      </c>
      <c r="G260" s="149">
        <f t="shared" si="110"/>
        <v>93</v>
      </c>
      <c r="H260" s="149">
        <f t="shared" si="110"/>
        <v>0</v>
      </c>
      <c r="I260" s="149">
        <f t="shared" si="110"/>
        <v>93</v>
      </c>
      <c r="J260" s="149">
        <f t="shared" si="110"/>
        <v>93</v>
      </c>
      <c r="K260" s="149">
        <f t="shared" si="110"/>
        <v>0</v>
      </c>
      <c r="L260" s="149">
        <f t="shared" si="110"/>
        <v>93</v>
      </c>
      <c r="M260" s="41">
        <f t="shared" si="110"/>
        <v>93</v>
      </c>
      <c r="N260" s="41">
        <f t="shared" si="110"/>
        <v>0</v>
      </c>
    </row>
    <row r="261" spans="1:14" ht="110.25">
      <c r="A261" s="150" t="s">
        <v>141</v>
      </c>
      <c r="B261" s="147" t="s">
        <v>375</v>
      </c>
      <c r="C261" s="147" t="s">
        <v>114</v>
      </c>
      <c r="D261" s="142" t="s">
        <v>140</v>
      </c>
      <c r="E261" s="142" t="s">
        <v>756</v>
      </c>
      <c r="F261" s="149">
        <f>SUM(G261:H261)</f>
        <v>93</v>
      </c>
      <c r="G261" s="149">
        <v>93</v>
      </c>
      <c r="H261" s="149"/>
      <c r="I261" s="149">
        <f>SUM(J261:K261)</f>
        <v>93</v>
      </c>
      <c r="J261" s="149">
        <v>93</v>
      </c>
      <c r="K261" s="149"/>
      <c r="L261" s="149">
        <f>SUM(M261:N261)</f>
        <v>93</v>
      </c>
      <c r="M261" s="41">
        <v>93</v>
      </c>
      <c r="N261" s="41"/>
    </row>
    <row r="262" spans="1:14" ht="94.5">
      <c r="A262" s="150" t="s">
        <v>923</v>
      </c>
      <c r="B262" s="147" t="s">
        <v>375</v>
      </c>
      <c r="C262" s="147" t="s">
        <v>114</v>
      </c>
      <c r="D262" s="148" t="s">
        <v>752</v>
      </c>
      <c r="E262" s="142"/>
      <c r="F262" s="149">
        <f>SUM(F263,F265,F269,)</f>
        <v>20048.100000000002</v>
      </c>
      <c r="G262" s="149">
        <f aca="true" t="shared" si="111" ref="G262:N262">SUM(G263,G265,G269,)</f>
        <v>0</v>
      </c>
      <c r="H262" s="149">
        <f t="shared" si="111"/>
        <v>20048.100000000002</v>
      </c>
      <c r="I262" s="149">
        <f t="shared" si="111"/>
        <v>20923</v>
      </c>
      <c r="J262" s="149">
        <f t="shared" si="111"/>
        <v>0</v>
      </c>
      <c r="K262" s="149">
        <f t="shared" si="111"/>
        <v>20923</v>
      </c>
      <c r="L262" s="149">
        <f t="shared" si="111"/>
        <v>20167</v>
      </c>
      <c r="M262" s="41">
        <f t="shared" si="111"/>
        <v>0</v>
      </c>
      <c r="N262" s="41">
        <f t="shared" si="111"/>
        <v>20167</v>
      </c>
    </row>
    <row r="263" spans="1:14" ht="31.5">
      <c r="A263" s="150" t="s">
        <v>731</v>
      </c>
      <c r="B263" s="147" t="s">
        <v>375</v>
      </c>
      <c r="C263" s="147" t="s">
        <v>114</v>
      </c>
      <c r="D263" s="148" t="s">
        <v>319</v>
      </c>
      <c r="E263" s="142"/>
      <c r="F263" s="149">
        <f aca="true" t="shared" si="112" ref="F263:N263">F264</f>
        <v>3668</v>
      </c>
      <c r="G263" s="149">
        <f t="shared" si="112"/>
        <v>0</v>
      </c>
      <c r="H263" s="149">
        <f t="shared" si="112"/>
        <v>3668</v>
      </c>
      <c r="I263" s="149">
        <f t="shared" si="112"/>
        <v>3821</v>
      </c>
      <c r="J263" s="149">
        <f t="shared" si="112"/>
        <v>0</v>
      </c>
      <c r="K263" s="149">
        <f t="shared" si="112"/>
        <v>3821</v>
      </c>
      <c r="L263" s="149">
        <f t="shared" si="112"/>
        <v>3969</v>
      </c>
      <c r="M263" s="41">
        <f t="shared" si="112"/>
        <v>0</v>
      </c>
      <c r="N263" s="41">
        <f t="shared" si="112"/>
        <v>3969</v>
      </c>
    </row>
    <row r="264" spans="1:14" ht="141.75">
      <c r="A264" s="145" t="s">
        <v>474</v>
      </c>
      <c r="B264" s="147" t="s">
        <v>375</v>
      </c>
      <c r="C264" s="147" t="s">
        <v>114</v>
      </c>
      <c r="D264" s="142" t="s">
        <v>655</v>
      </c>
      <c r="E264" s="142">
        <v>100</v>
      </c>
      <c r="F264" s="149">
        <f>SUM(G264:H264)</f>
        <v>3668</v>
      </c>
      <c r="G264" s="156"/>
      <c r="H264" s="156">
        <v>3668</v>
      </c>
      <c r="I264" s="149">
        <f>SUM(J264:K264)</f>
        <v>3821</v>
      </c>
      <c r="J264" s="156"/>
      <c r="K264" s="156">
        <v>3821</v>
      </c>
      <c r="L264" s="149">
        <f>SUM(M264:N264)</f>
        <v>3969</v>
      </c>
      <c r="M264" s="42"/>
      <c r="N264" s="42">
        <v>3969</v>
      </c>
    </row>
    <row r="265" spans="1:14" ht="94.5">
      <c r="A265" s="150" t="s">
        <v>727</v>
      </c>
      <c r="B265" s="147" t="s">
        <v>375</v>
      </c>
      <c r="C265" s="147" t="s">
        <v>114</v>
      </c>
      <c r="D265" s="148" t="s">
        <v>726</v>
      </c>
      <c r="E265" s="142"/>
      <c r="F265" s="149">
        <f aca="true" t="shared" si="113" ref="F265:N265">SUM(F266:F268)</f>
        <v>16040.100000000002</v>
      </c>
      <c r="G265" s="149">
        <f t="shared" si="113"/>
        <v>0</v>
      </c>
      <c r="H265" s="149">
        <f t="shared" si="113"/>
        <v>16040.100000000002</v>
      </c>
      <c r="I265" s="149">
        <f t="shared" si="113"/>
        <v>17102</v>
      </c>
      <c r="J265" s="149">
        <f t="shared" si="113"/>
        <v>0</v>
      </c>
      <c r="K265" s="149">
        <f t="shared" si="113"/>
        <v>17102</v>
      </c>
      <c r="L265" s="149">
        <f t="shared" si="113"/>
        <v>16198</v>
      </c>
      <c r="M265" s="41">
        <f t="shared" si="113"/>
        <v>0</v>
      </c>
      <c r="N265" s="41">
        <f t="shared" si="113"/>
        <v>16198</v>
      </c>
    </row>
    <row r="266" spans="1:14" ht="173.25">
      <c r="A266" s="154" t="s">
        <v>402</v>
      </c>
      <c r="B266" s="147" t="s">
        <v>375</v>
      </c>
      <c r="C266" s="147" t="s">
        <v>114</v>
      </c>
      <c r="D266" s="142" t="s">
        <v>657</v>
      </c>
      <c r="E266" s="142">
        <v>100</v>
      </c>
      <c r="F266" s="149">
        <f>SUM(G266:H266)</f>
        <v>12182.6</v>
      </c>
      <c r="G266" s="156"/>
      <c r="H266" s="156">
        <v>12182.6</v>
      </c>
      <c r="I266" s="149">
        <f>SUM(J266:K266)</f>
        <v>15602</v>
      </c>
      <c r="J266" s="156"/>
      <c r="K266" s="156">
        <v>15602</v>
      </c>
      <c r="L266" s="149">
        <f>SUM(M266:N266)</f>
        <v>15963</v>
      </c>
      <c r="M266" s="42"/>
      <c r="N266" s="42">
        <v>15963</v>
      </c>
    </row>
    <row r="267" spans="1:14" ht="94.5">
      <c r="A267" s="145" t="s">
        <v>47</v>
      </c>
      <c r="B267" s="147" t="s">
        <v>375</v>
      </c>
      <c r="C267" s="147" t="s">
        <v>114</v>
      </c>
      <c r="D267" s="142" t="s">
        <v>657</v>
      </c>
      <c r="E267" s="142">
        <v>200</v>
      </c>
      <c r="F267" s="149">
        <f>SUM(G267:H267)</f>
        <v>3839.8</v>
      </c>
      <c r="G267" s="156"/>
      <c r="H267" s="156">
        <v>3839.8</v>
      </c>
      <c r="I267" s="149">
        <f>SUM(J267:K267)</f>
        <v>1500</v>
      </c>
      <c r="J267" s="156"/>
      <c r="K267" s="156">
        <v>1500</v>
      </c>
      <c r="L267" s="149">
        <f>SUM(M267:N267)</f>
        <v>235</v>
      </c>
      <c r="M267" s="42"/>
      <c r="N267" s="42">
        <v>235</v>
      </c>
    </row>
    <row r="268" spans="1:14" ht="78.75">
      <c r="A268" s="145" t="s">
        <v>48</v>
      </c>
      <c r="B268" s="147" t="s">
        <v>375</v>
      </c>
      <c r="C268" s="147" t="s">
        <v>114</v>
      </c>
      <c r="D268" s="142" t="s">
        <v>657</v>
      </c>
      <c r="E268" s="142">
        <v>800</v>
      </c>
      <c r="F268" s="149">
        <f>SUM(G268:H268)</f>
        <v>17.7</v>
      </c>
      <c r="G268" s="156"/>
      <c r="H268" s="156">
        <v>17.7</v>
      </c>
      <c r="I268" s="149">
        <f>SUM(J268:K268)</f>
        <v>0</v>
      </c>
      <c r="J268" s="156"/>
      <c r="K268" s="156"/>
      <c r="L268" s="149">
        <f>SUM(M268:N268)</f>
        <v>0</v>
      </c>
      <c r="M268" s="42"/>
      <c r="N268" s="42"/>
    </row>
    <row r="269" spans="1:14" ht="31.5">
      <c r="A269" s="157" t="s">
        <v>730</v>
      </c>
      <c r="B269" s="147" t="s">
        <v>375</v>
      </c>
      <c r="C269" s="147" t="s">
        <v>114</v>
      </c>
      <c r="D269" s="148" t="s">
        <v>728</v>
      </c>
      <c r="E269" s="142"/>
      <c r="F269" s="149">
        <f>SUM(F270:F273)</f>
        <v>340</v>
      </c>
      <c r="G269" s="149">
        <f>SUM(G270:G273)</f>
        <v>0</v>
      </c>
      <c r="H269" s="149">
        <f>SUM(H270:H273)</f>
        <v>340</v>
      </c>
      <c r="I269" s="149">
        <f>SUM(I270:I273)</f>
        <v>0</v>
      </c>
      <c r="J269" s="149">
        <f>SUM(J271:J273)</f>
        <v>0</v>
      </c>
      <c r="K269" s="149">
        <f>SUM(K271:K273)</f>
        <v>0</v>
      </c>
      <c r="L269" s="149">
        <f>SUM(L270:L273)</f>
        <v>0</v>
      </c>
      <c r="M269" s="41">
        <f>SUM(M271:M273)</f>
        <v>0</v>
      </c>
      <c r="N269" s="41">
        <f>SUM(N271:N273)</f>
        <v>0</v>
      </c>
    </row>
    <row r="270" spans="1:14" ht="126">
      <c r="A270" s="157" t="s">
        <v>864</v>
      </c>
      <c r="B270" s="147" t="s">
        <v>375</v>
      </c>
      <c r="C270" s="147" t="s">
        <v>114</v>
      </c>
      <c r="D270" s="148" t="s">
        <v>865</v>
      </c>
      <c r="E270" s="142" t="s">
        <v>273</v>
      </c>
      <c r="F270" s="149">
        <f>SUM(G270:H270)</f>
        <v>0</v>
      </c>
      <c r="G270" s="149"/>
      <c r="H270" s="149"/>
      <c r="I270" s="149">
        <f>SUM(J270:K270)</f>
        <v>0</v>
      </c>
      <c r="J270" s="149"/>
      <c r="K270" s="149"/>
      <c r="L270" s="149">
        <f>SUM(M270:N270)</f>
        <v>0</v>
      </c>
      <c r="M270" s="41"/>
      <c r="N270" s="41"/>
    </row>
    <row r="271" spans="1:14" ht="47.25">
      <c r="A271" s="157" t="s">
        <v>128</v>
      </c>
      <c r="B271" s="147" t="s">
        <v>375</v>
      </c>
      <c r="C271" s="147" t="s">
        <v>114</v>
      </c>
      <c r="D271" s="142" t="s">
        <v>658</v>
      </c>
      <c r="E271" s="142" t="s">
        <v>760</v>
      </c>
      <c r="F271" s="149">
        <f>SUM(G271:H271)</f>
        <v>150</v>
      </c>
      <c r="G271" s="149"/>
      <c r="H271" s="149">
        <v>150</v>
      </c>
      <c r="I271" s="149">
        <f>SUM(J271:K271)</f>
        <v>0</v>
      </c>
      <c r="J271" s="149"/>
      <c r="K271" s="149"/>
      <c r="L271" s="149">
        <f>SUM(M271:N271)</f>
        <v>0</v>
      </c>
      <c r="M271" s="41"/>
      <c r="N271" s="41"/>
    </row>
    <row r="272" spans="1:14" ht="47.25">
      <c r="A272" s="145" t="s">
        <v>729</v>
      </c>
      <c r="B272" s="147" t="s">
        <v>375</v>
      </c>
      <c r="C272" s="147" t="s">
        <v>114</v>
      </c>
      <c r="D272" s="142" t="s">
        <v>658</v>
      </c>
      <c r="E272" s="142" t="s">
        <v>275</v>
      </c>
      <c r="F272" s="149">
        <f>SUM(G272:H272)</f>
        <v>190</v>
      </c>
      <c r="G272" s="156"/>
      <c r="H272" s="156">
        <v>190</v>
      </c>
      <c r="I272" s="149">
        <f>SUM(J272:K272)</f>
        <v>0</v>
      </c>
      <c r="J272" s="156"/>
      <c r="K272" s="156"/>
      <c r="L272" s="149">
        <f>SUM(M272:N272)</f>
        <v>0</v>
      </c>
      <c r="M272" s="42"/>
      <c r="N272" s="42"/>
    </row>
    <row r="273" spans="1:14" ht="31.5">
      <c r="A273" s="145" t="s">
        <v>146</v>
      </c>
      <c r="B273" s="147" t="s">
        <v>375</v>
      </c>
      <c r="C273" s="147" t="s">
        <v>114</v>
      </c>
      <c r="D273" s="142" t="s">
        <v>658</v>
      </c>
      <c r="E273" s="142" t="s">
        <v>744</v>
      </c>
      <c r="F273" s="149">
        <f>SUM(G273:H273)</f>
        <v>0</v>
      </c>
      <c r="G273" s="156"/>
      <c r="H273" s="156"/>
      <c r="I273" s="149">
        <f>SUM(J273:K273)</f>
        <v>0</v>
      </c>
      <c r="J273" s="156"/>
      <c r="K273" s="156">
        <v>0</v>
      </c>
      <c r="L273" s="149">
        <f>SUM(M273:N273)</f>
        <v>0</v>
      </c>
      <c r="M273" s="42"/>
      <c r="N273" s="42">
        <v>0</v>
      </c>
    </row>
    <row r="274" spans="1:14" s="43" customFormat="1" ht="15.75">
      <c r="A274" s="188" t="s">
        <v>198</v>
      </c>
      <c r="B274" s="139" t="s">
        <v>115</v>
      </c>
      <c r="C274" s="144"/>
      <c r="D274" s="144"/>
      <c r="E274" s="144"/>
      <c r="F274" s="143">
        <f aca="true" t="shared" si="114" ref="F274:N274">SUM(F275,F313)</f>
        <v>94163.1</v>
      </c>
      <c r="G274" s="143">
        <f t="shared" si="114"/>
        <v>27497.1</v>
      </c>
      <c r="H274" s="143">
        <f t="shared" si="114"/>
        <v>66666</v>
      </c>
      <c r="I274" s="143">
        <f t="shared" si="114"/>
        <v>97831</v>
      </c>
      <c r="J274" s="143">
        <f t="shared" si="114"/>
        <v>20594</v>
      </c>
      <c r="K274" s="143">
        <f t="shared" si="114"/>
        <v>77237</v>
      </c>
      <c r="L274" s="143">
        <f t="shared" si="114"/>
        <v>111736</v>
      </c>
      <c r="M274" s="40">
        <f t="shared" si="114"/>
        <v>34794</v>
      </c>
      <c r="N274" s="40">
        <f t="shared" si="114"/>
        <v>76942</v>
      </c>
    </row>
    <row r="275" spans="1:14" ht="15.75">
      <c r="A275" s="133" t="s">
        <v>199</v>
      </c>
      <c r="B275" s="141" t="s">
        <v>115</v>
      </c>
      <c r="C275" s="141" t="s">
        <v>305</v>
      </c>
      <c r="D275" s="142"/>
      <c r="E275" s="142"/>
      <c r="F275" s="143">
        <f>SUM(F276)</f>
        <v>50313.1</v>
      </c>
      <c r="G275" s="143">
        <f aca="true" t="shared" si="115" ref="G275:N275">SUM(G276)</f>
        <v>882.1</v>
      </c>
      <c r="H275" s="143">
        <f t="shared" si="115"/>
        <v>49431</v>
      </c>
      <c r="I275" s="143">
        <f t="shared" si="115"/>
        <v>83386</v>
      </c>
      <c r="J275" s="143">
        <f t="shared" si="115"/>
        <v>20594</v>
      </c>
      <c r="K275" s="143">
        <f t="shared" si="115"/>
        <v>62792</v>
      </c>
      <c r="L275" s="143">
        <f t="shared" si="115"/>
        <v>96728</v>
      </c>
      <c r="M275" s="40">
        <f t="shared" si="115"/>
        <v>34794</v>
      </c>
      <c r="N275" s="40">
        <f t="shared" si="115"/>
        <v>61934</v>
      </c>
    </row>
    <row r="276" spans="1:14" ht="63">
      <c r="A276" s="150" t="s">
        <v>915</v>
      </c>
      <c r="B276" s="147" t="s">
        <v>115</v>
      </c>
      <c r="C276" s="147" t="s">
        <v>305</v>
      </c>
      <c r="D276" s="148" t="s">
        <v>2</v>
      </c>
      <c r="E276" s="142"/>
      <c r="F276" s="149">
        <f>SUM(F277,F288,F295,F310)</f>
        <v>50313.1</v>
      </c>
      <c r="G276" s="149">
        <f aca="true" t="shared" si="116" ref="G276:N276">SUM(G277,G288,G295,G310)</f>
        <v>882.1</v>
      </c>
      <c r="H276" s="149">
        <f t="shared" si="116"/>
        <v>49431</v>
      </c>
      <c r="I276" s="149">
        <f t="shared" si="116"/>
        <v>83386</v>
      </c>
      <c r="J276" s="149">
        <f t="shared" si="116"/>
        <v>20594</v>
      </c>
      <c r="K276" s="149">
        <f t="shared" si="116"/>
        <v>62792</v>
      </c>
      <c r="L276" s="149">
        <f t="shared" si="116"/>
        <v>96728</v>
      </c>
      <c r="M276" s="41">
        <f t="shared" si="116"/>
        <v>34794</v>
      </c>
      <c r="N276" s="41">
        <f t="shared" si="116"/>
        <v>61934</v>
      </c>
    </row>
    <row r="277" spans="1:14" ht="78.75">
      <c r="A277" s="150" t="s">
        <v>927</v>
      </c>
      <c r="B277" s="147" t="s">
        <v>115</v>
      </c>
      <c r="C277" s="147" t="s">
        <v>305</v>
      </c>
      <c r="D277" s="148" t="s">
        <v>3</v>
      </c>
      <c r="E277" s="142"/>
      <c r="F277" s="149">
        <f aca="true" t="shared" si="117" ref="F277:N277">SUM(F278,F282,F286)</f>
        <v>12382.5</v>
      </c>
      <c r="G277" s="149">
        <f t="shared" si="117"/>
        <v>5.5</v>
      </c>
      <c r="H277" s="149">
        <f t="shared" si="117"/>
        <v>12377</v>
      </c>
      <c r="I277" s="149">
        <f t="shared" si="117"/>
        <v>12681</v>
      </c>
      <c r="J277" s="149">
        <f t="shared" si="117"/>
        <v>0</v>
      </c>
      <c r="K277" s="149">
        <f t="shared" si="117"/>
        <v>12681</v>
      </c>
      <c r="L277" s="149">
        <f t="shared" si="117"/>
        <v>13359</v>
      </c>
      <c r="M277" s="41">
        <f t="shared" si="117"/>
        <v>0</v>
      </c>
      <c r="N277" s="41">
        <f t="shared" si="117"/>
        <v>13359</v>
      </c>
    </row>
    <row r="278" spans="1:14" ht="63">
      <c r="A278" s="150" t="s">
        <v>389</v>
      </c>
      <c r="B278" s="147" t="s">
        <v>115</v>
      </c>
      <c r="C278" s="147" t="s">
        <v>305</v>
      </c>
      <c r="D278" s="148" t="s">
        <v>4</v>
      </c>
      <c r="E278" s="142"/>
      <c r="F278" s="149">
        <f aca="true" t="shared" si="118" ref="F278:N278">SUM(F279:F281)</f>
        <v>12376</v>
      </c>
      <c r="G278" s="149">
        <f t="shared" si="118"/>
        <v>0</v>
      </c>
      <c r="H278" s="149">
        <f t="shared" si="118"/>
        <v>12376</v>
      </c>
      <c r="I278" s="149">
        <f t="shared" si="118"/>
        <v>12681</v>
      </c>
      <c r="J278" s="149">
        <f t="shared" si="118"/>
        <v>0</v>
      </c>
      <c r="K278" s="149">
        <f t="shared" si="118"/>
        <v>12681</v>
      </c>
      <c r="L278" s="149">
        <f t="shared" si="118"/>
        <v>13359</v>
      </c>
      <c r="M278" s="41">
        <f t="shared" si="118"/>
        <v>0</v>
      </c>
      <c r="N278" s="41">
        <f t="shared" si="118"/>
        <v>13359</v>
      </c>
    </row>
    <row r="279" spans="1:14" ht="173.25">
      <c r="A279" s="154" t="s">
        <v>506</v>
      </c>
      <c r="B279" s="147" t="s">
        <v>115</v>
      </c>
      <c r="C279" s="147" t="s">
        <v>305</v>
      </c>
      <c r="D279" s="142" t="s">
        <v>661</v>
      </c>
      <c r="E279" s="142">
        <v>100</v>
      </c>
      <c r="F279" s="149">
        <f>SUM(G279:H279)</f>
        <v>10776</v>
      </c>
      <c r="G279" s="156"/>
      <c r="H279" s="156">
        <v>10776</v>
      </c>
      <c r="I279" s="149">
        <f>SUM(J279:K279)</f>
        <v>11454</v>
      </c>
      <c r="J279" s="156"/>
      <c r="K279" s="156">
        <v>11454</v>
      </c>
      <c r="L279" s="149">
        <f>SUM(M279:N279)</f>
        <v>12111</v>
      </c>
      <c r="M279" s="42"/>
      <c r="N279" s="42">
        <v>12111</v>
      </c>
    </row>
    <row r="280" spans="1:14" ht="94.5">
      <c r="A280" s="145" t="s">
        <v>507</v>
      </c>
      <c r="B280" s="147" t="s">
        <v>115</v>
      </c>
      <c r="C280" s="147" t="s">
        <v>305</v>
      </c>
      <c r="D280" s="142" t="s">
        <v>661</v>
      </c>
      <c r="E280" s="142">
        <v>200</v>
      </c>
      <c r="F280" s="149">
        <f>SUM(G280:H280)</f>
        <v>1281</v>
      </c>
      <c r="G280" s="156"/>
      <c r="H280" s="156">
        <v>1281</v>
      </c>
      <c r="I280" s="149">
        <f>SUM(J280:K280)</f>
        <v>953</v>
      </c>
      <c r="J280" s="156"/>
      <c r="K280" s="156">
        <v>953</v>
      </c>
      <c r="L280" s="149">
        <f>SUM(M280:N280)</f>
        <v>990</v>
      </c>
      <c r="M280" s="42"/>
      <c r="N280" s="42">
        <v>990</v>
      </c>
    </row>
    <row r="281" spans="1:14" ht="78.75">
      <c r="A281" s="145" t="s">
        <v>508</v>
      </c>
      <c r="B281" s="147" t="s">
        <v>115</v>
      </c>
      <c r="C281" s="147" t="s">
        <v>305</v>
      </c>
      <c r="D281" s="142" t="s">
        <v>661</v>
      </c>
      <c r="E281" s="142">
        <v>800</v>
      </c>
      <c r="F281" s="149">
        <f>SUM(G281:H281)</f>
        <v>319</v>
      </c>
      <c r="G281" s="156"/>
      <c r="H281" s="156">
        <v>319</v>
      </c>
      <c r="I281" s="149">
        <f>SUM(J281:K281)</f>
        <v>274</v>
      </c>
      <c r="J281" s="156"/>
      <c r="K281" s="156">
        <v>274</v>
      </c>
      <c r="L281" s="149">
        <f>SUM(M281:N281)</f>
        <v>258</v>
      </c>
      <c r="M281" s="42"/>
      <c r="N281" s="42">
        <v>258</v>
      </c>
    </row>
    <row r="282" spans="1:14" ht="47.25">
      <c r="A282" s="157" t="s">
        <v>734</v>
      </c>
      <c r="B282" s="147" t="s">
        <v>115</v>
      </c>
      <c r="C282" s="147" t="s">
        <v>305</v>
      </c>
      <c r="D282" s="148" t="s">
        <v>472</v>
      </c>
      <c r="E282" s="142"/>
      <c r="F282" s="149">
        <f aca="true" t="shared" si="119" ref="F282:N282">SUM(F283:F285)</f>
        <v>6.5</v>
      </c>
      <c r="G282" s="149">
        <f t="shared" si="119"/>
        <v>5.5</v>
      </c>
      <c r="H282" s="149">
        <f t="shared" si="119"/>
        <v>1</v>
      </c>
      <c r="I282" s="149">
        <f t="shared" si="119"/>
        <v>0</v>
      </c>
      <c r="J282" s="149">
        <f t="shared" si="119"/>
        <v>0</v>
      </c>
      <c r="K282" s="149">
        <f t="shared" si="119"/>
        <v>0</v>
      </c>
      <c r="L282" s="149">
        <f t="shared" si="119"/>
        <v>0</v>
      </c>
      <c r="M282" s="41">
        <f t="shared" si="119"/>
        <v>0</v>
      </c>
      <c r="N282" s="41">
        <f t="shared" si="119"/>
        <v>0</v>
      </c>
    </row>
    <row r="283" spans="1:14" ht="63">
      <c r="A283" s="157" t="s">
        <v>321</v>
      </c>
      <c r="B283" s="147" t="s">
        <v>115</v>
      </c>
      <c r="C283" s="147" t="s">
        <v>305</v>
      </c>
      <c r="D283" s="142" t="s">
        <v>320</v>
      </c>
      <c r="E283" s="142" t="s">
        <v>275</v>
      </c>
      <c r="F283" s="149">
        <f>SUM(G283:H283)</f>
        <v>0</v>
      </c>
      <c r="G283" s="149"/>
      <c r="H283" s="149"/>
      <c r="I283" s="149">
        <f>SUM(J283:K283)</f>
        <v>0</v>
      </c>
      <c r="J283" s="149"/>
      <c r="K283" s="149"/>
      <c r="L283" s="149">
        <f>SUM(M283:N283)</f>
        <v>0</v>
      </c>
      <c r="M283" s="41"/>
      <c r="N283" s="41"/>
    </row>
    <row r="284" spans="1:14" ht="110.25">
      <c r="A284" s="157" t="s">
        <v>49</v>
      </c>
      <c r="B284" s="147" t="s">
        <v>115</v>
      </c>
      <c r="C284" s="147" t="s">
        <v>305</v>
      </c>
      <c r="D284" s="142" t="s">
        <v>153</v>
      </c>
      <c r="E284" s="142" t="s">
        <v>275</v>
      </c>
      <c r="F284" s="149">
        <f>SUM(G284:H284)</f>
        <v>6.5</v>
      </c>
      <c r="G284" s="149">
        <v>5.5</v>
      </c>
      <c r="H284" s="149">
        <v>1</v>
      </c>
      <c r="I284" s="149"/>
      <c r="J284" s="149"/>
      <c r="K284" s="149"/>
      <c r="L284" s="149"/>
      <c r="M284" s="41"/>
      <c r="N284" s="41"/>
    </row>
    <row r="285" spans="1:14" ht="110.25">
      <c r="A285" s="157" t="s">
        <v>49</v>
      </c>
      <c r="B285" s="147" t="s">
        <v>115</v>
      </c>
      <c r="C285" s="147" t="s">
        <v>305</v>
      </c>
      <c r="D285" s="142" t="s">
        <v>561</v>
      </c>
      <c r="E285" s="142" t="s">
        <v>275</v>
      </c>
      <c r="F285" s="149">
        <f>SUM(G285:H285)</f>
        <v>0</v>
      </c>
      <c r="G285" s="149">
        <v>0</v>
      </c>
      <c r="H285" s="149"/>
      <c r="I285" s="149">
        <f>SUM(J285:K285)</f>
        <v>0</v>
      </c>
      <c r="J285" s="149"/>
      <c r="K285" s="149"/>
      <c r="L285" s="149">
        <f>SUM(M285:N285)</f>
        <v>0</v>
      </c>
      <c r="M285" s="41"/>
      <c r="N285" s="41"/>
    </row>
    <row r="286" spans="1:14" ht="47.25">
      <c r="A286" s="157" t="s">
        <v>169</v>
      </c>
      <c r="B286" s="147" t="s">
        <v>115</v>
      </c>
      <c r="C286" s="147" t="s">
        <v>305</v>
      </c>
      <c r="D286" s="148" t="s">
        <v>154</v>
      </c>
      <c r="E286" s="142"/>
      <c r="F286" s="149">
        <f aca="true" t="shared" si="120" ref="F286:N286">F287</f>
        <v>0</v>
      </c>
      <c r="G286" s="149">
        <f t="shared" si="120"/>
        <v>0</v>
      </c>
      <c r="H286" s="149">
        <f t="shared" si="120"/>
        <v>0</v>
      </c>
      <c r="I286" s="149">
        <f t="shared" si="120"/>
        <v>0</v>
      </c>
      <c r="J286" s="149">
        <f t="shared" si="120"/>
        <v>0</v>
      </c>
      <c r="K286" s="149">
        <f t="shared" si="120"/>
        <v>0</v>
      </c>
      <c r="L286" s="149">
        <f t="shared" si="120"/>
        <v>0</v>
      </c>
      <c r="M286" s="41">
        <f t="shared" si="120"/>
        <v>0</v>
      </c>
      <c r="N286" s="41">
        <f t="shared" si="120"/>
        <v>0</v>
      </c>
    </row>
    <row r="287" spans="1:14" ht="47.25">
      <c r="A287" s="157" t="s">
        <v>380</v>
      </c>
      <c r="B287" s="147" t="s">
        <v>115</v>
      </c>
      <c r="C287" s="147" t="s">
        <v>305</v>
      </c>
      <c r="D287" s="142" t="s">
        <v>171</v>
      </c>
      <c r="E287" s="142" t="s">
        <v>275</v>
      </c>
      <c r="F287" s="149">
        <f>SUM(G287:H287)</f>
        <v>0</v>
      </c>
      <c r="G287" s="149"/>
      <c r="H287" s="149"/>
      <c r="I287" s="149">
        <f>SUM(J287:K287)</f>
        <v>0</v>
      </c>
      <c r="J287" s="149"/>
      <c r="K287" s="149"/>
      <c r="L287" s="149">
        <f>SUM(M287:N287)</f>
        <v>0</v>
      </c>
      <c r="M287" s="41"/>
      <c r="N287" s="41"/>
    </row>
    <row r="288" spans="1:14" ht="78.75">
      <c r="A288" s="150" t="s">
        <v>928</v>
      </c>
      <c r="B288" s="147" t="s">
        <v>115</v>
      </c>
      <c r="C288" s="147" t="s">
        <v>305</v>
      </c>
      <c r="D288" s="148" t="s">
        <v>735</v>
      </c>
      <c r="E288" s="142"/>
      <c r="F288" s="149">
        <f aca="true" t="shared" si="121" ref="F288:N288">SUM(F289,F293)</f>
        <v>1519</v>
      </c>
      <c r="G288" s="149">
        <f t="shared" si="121"/>
        <v>0</v>
      </c>
      <c r="H288" s="149">
        <f t="shared" si="121"/>
        <v>1519</v>
      </c>
      <c r="I288" s="149">
        <f t="shared" si="121"/>
        <v>1568</v>
      </c>
      <c r="J288" s="149">
        <f t="shared" si="121"/>
        <v>0</v>
      </c>
      <c r="K288" s="149">
        <f t="shared" si="121"/>
        <v>1568</v>
      </c>
      <c r="L288" s="149">
        <f t="shared" si="121"/>
        <v>1657</v>
      </c>
      <c r="M288" s="41">
        <f t="shared" si="121"/>
        <v>0</v>
      </c>
      <c r="N288" s="41">
        <f t="shared" si="121"/>
        <v>1657</v>
      </c>
    </row>
    <row r="289" spans="1:14" ht="63">
      <c r="A289" s="150" t="s">
        <v>389</v>
      </c>
      <c r="B289" s="147" t="s">
        <v>115</v>
      </c>
      <c r="C289" s="147" t="s">
        <v>305</v>
      </c>
      <c r="D289" s="148" t="s">
        <v>736</v>
      </c>
      <c r="E289" s="142"/>
      <c r="F289" s="149">
        <f aca="true" t="shared" si="122" ref="F289:N289">SUM(F290:F292)</f>
        <v>1519</v>
      </c>
      <c r="G289" s="149">
        <f t="shared" si="122"/>
        <v>0</v>
      </c>
      <c r="H289" s="149">
        <f t="shared" si="122"/>
        <v>1519</v>
      </c>
      <c r="I289" s="149">
        <f t="shared" si="122"/>
        <v>1568</v>
      </c>
      <c r="J289" s="149">
        <f t="shared" si="122"/>
        <v>0</v>
      </c>
      <c r="K289" s="149">
        <f t="shared" si="122"/>
        <v>1568</v>
      </c>
      <c r="L289" s="149">
        <f t="shared" si="122"/>
        <v>1657</v>
      </c>
      <c r="M289" s="41">
        <f t="shared" si="122"/>
        <v>0</v>
      </c>
      <c r="N289" s="41">
        <f t="shared" si="122"/>
        <v>1657</v>
      </c>
    </row>
    <row r="290" spans="1:14" ht="173.25">
      <c r="A290" s="154" t="s">
        <v>90</v>
      </c>
      <c r="B290" s="147" t="s">
        <v>115</v>
      </c>
      <c r="C290" s="147" t="s">
        <v>305</v>
      </c>
      <c r="D290" s="142" t="s">
        <v>662</v>
      </c>
      <c r="E290" s="152" t="s">
        <v>273</v>
      </c>
      <c r="F290" s="149">
        <f>SUM(G290:H290)</f>
        <v>1480</v>
      </c>
      <c r="G290" s="156"/>
      <c r="H290" s="156">
        <v>1480</v>
      </c>
      <c r="I290" s="149">
        <f>SUM(J290:K290)</f>
        <v>1565</v>
      </c>
      <c r="J290" s="156"/>
      <c r="K290" s="156">
        <v>1565</v>
      </c>
      <c r="L290" s="149">
        <f>SUM(M290:N290)</f>
        <v>1654</v>
      </c>
      <c r="M290" s="42"/>
      <c r="N290" s="42">
        <v>1654</v>
      </c>
    </row>
    <row r="291" spans="1:14" ht="94.5">
      <c r="A291" s="145" t="s">
        <v>575</v>
      </c>
      <c r="B291" s="147" t="s">
        <v>115</v>
      </c>
      <c r="C291" s="147" t="s">
        <v>305</v>
      </c>
      <c r="D291" s="142" t="s">
        <v>662</v>
      </c>
      <c r="E291" s="152" t="s">
        <v>275</v>
      </c>
      <c r="F291" s="149">
        <f>SUM(G291:H291)</f>
        <v>36</v>
      </c>
      <c r="G291" s="156"/>
      <c r="H291" s="156">
        <v>36</v>
      </c>
      <c r="I291" s="149">
        <f>SUM(J291:K291)</f>
        <v>0</v>
      </c>
      <c r="J291" s="156"/>
      <c r="K291" s="156"/>
      <c r="L291" s="149">
        <f>SUM(M291:N291)</f>
        <v>0</v>
      </c>
      <c r="M291" s="42"/>
      <c r="N291" s="42"/>
    </row>
    <row r="292" spans="1:14" ht="78.75">
      <c r="A292" s="145" t="s">
        <v>576</v>
      </c>
      <c r="B292" s="147" t="s">
        <v>115</v>
      </c>
      <c r="C292" s="147" t="s">
        <v>305</v>
      </c>
      <c r="D292" s="142" t="s">
        <v>662</v>
      </c>
      <c r="E292" s="152" t="s">
        <v>744</v>
      </c>
      <c r="F292" s="149">
        <f>SUM(G292:H292)</f>
        <v>3</v>
      </c>
      <c r="G292" s="156"/>
      <c r="H292" s="156">
        <v>3</v>
      </c>
      <c r="I292" s="149">
        <f>SUM(J292:K292)</f>
        <v>3</v>
      </c>
      <c r="J292" s="156"/>
      <c r="K292" s="156">
        <v>3</v>
      </c>
      <c r="L292" s="149">
        <f>SUM(M292:N292)</f>
        <v>3</v>
      </c>
      <c r="M292" s="42"/>
      <c r="N292" s="42">
        <v>3</v>
      </c>
    </row>
    <row r="293" spans="1:14" ht="47.25">
      <c r="A293" s="145" t="s">
        <v>169</v>
      </c>
      <c r="B293" s="147" t="s">
        <v>115</v>
      </c>
      <c r="C293" s="147" t="s">
        <v>305</v>
      </c>
      <c r="D293" s="148" t="s">
        <v>172</v>
      </c>
      <c r="E293" s="152"/>
      <c r="F293" s="149">
        <f aca="true" t="shared" si="123" ref="F293:N293">F294</f>
        <v>0</v>
      </c>
      <c r="G293" s="149">
        <f t="shared" si="123"/>
        <v>0</v>
      </c>
      <c r="H293" s="149">
        <f t="shared" si="123"/>
        <v>0</v>
      </c>
      <c r="I293" s="149">
        <f t="shared" si="123"/>
        <v>0</v>
      </c>
      <c r="J293" s="149">
        <f t="shared" si="123"/>
        <v>0</v>
      </c>
      <c r="K293" s="149">
        <f t="shared" si="123"/>
        <v>0</v>
      </c>
      <c r="L293" s="149">
        <f t="shared" si="123"/>
        <v>0</v>
      </c>
      <c r="M293" s="41">
        <f t="shared" si="123"/>
        <v>0</v>
      </c>
      <c r="N293" s="41">
        <f t="shared" si="123"/>
        <v>0</v>
      </c>
    </row>
    <row r="294" spans="1:14" ht="47.25">
      <c r="A294" s="145" t="s">
        <v>729</v>
      </c>
      <c r="B294" s="147" t="s">
        <v>115</v>
      </c>
      <c r="C294" s="147" t="s">
        <v>305</v>
      </c>
      <c r="D294" s="142" t="s">
        <v>173</v>
      </c>
      <c r="E294" s="152" t="s">
        <v>275</v>
      </c>
      <c r="F294" s="149">
        <f>SUM(G294:H294)</f>
        <v>0</v>
      </c>
      <c r="G294" s="156"/>
      <c r="H294" s="156"/>
      <c r="I294" s="149">
        <f>SUM(J294:K294)</f>
        <v>0</v>
      </c>
      <c r="J294" s="156"/>
      <c r="K294" s="156"/>
      <c r="L294" s="149">
        <f>SUM(M294:N294)</f>
        <v>0</v>
      </c>
      <c r="M294" s="42"/>
      <c r="N294" s="42"/>
    </row>
    <row r="295" spans="1:14" ht="94.5">
      <c r="A295" s="150" t="s">
        <v>916</v>
      </c>
      <c r="B295" s="147" t="s">
        <v>115</v>
      </c>
      <c r="C295" s="147" t="s">
        <v>305</v>
      </c>
      <c r="D295" s="148" t="s">
        <v>577</v>
      </c>
      <c r="E295" s="152"/>
      <c r="F295" s="149">
        <f>SUM(F296,F303,F306)</f>
        <v>36278</v>
      </c>
      <c r="G295" s="149">
        <f aca="true" t="shared" si="124" ref="G295:N295">SUM(G296,G303,G306)</f>
        <v>750</v>
      </c>
      <c r="H295" s="149">
        <f t="shared" si="124"/>
        <v>35528</v>
      </c>
      <c r="I295" s="149">
        <f t="shared" si="124"/>
        <v>69137</v>
      </c>
      <c r="J295" s="149">
        <f t="shared" si="124"/>
        <v>20594</v>
      </c>
      <c r="K295" s="149">
        <f t="shared" si="124"/>
        <v>48543</v>
      </c>
      <c r="L295" s="149">
        <f t="shared" si="124"/>
        <v>81712</v>
      </c>
      <c r="M295" s="41">
        <f t="shared" si="124"/>
        <v>34794</v>
      </c>
      <c r="N295" s="41">
        <f t="shared" si="124"/>
        <v>46918</v>
      </c>
    </row>
    <row r="296" spans="1:14" ht="63">
      <c r="A296" s="150" t="s">
        <v>389</v>
      </c>
      <c r="B296" s="147" t="s">
        <v>115</v>
      </c>
      <c r="C296" s="147" t="s">
        <v>305</v>
      </c>
      <c r="D296" s="148" t="s">
        <v>578</v>
      </c>
      <c r="E296" s="152"/>
      <c r="F296" s="149">
        <f>SUM(F297:F302)</f>
        <v>35220</v>
      </c>
      <c r="G296" s="149">
        <f aca="true" t="shared" si="125" ref="G296:N296">SUM(G297:G302)</f>
        <v>750</v>
      </c>
      <c r="H296" s="149">
        <f t="shared" si="125"/>
        <v>34470</v>
      </c>
      <c r="I296" s="149">
        <f t="shared" si="125"/>
        <v>45865</v>
      </c>
      <c r="J296" s="149">
        <f t="shared" si="125"/>
        <v>0</v>
      </c>
      <c r="K296" s="149">
        <f t="shared" si="125"/>
        <v>45865</v>
      </c>
      <c r="L296" s="149">
        <f t="shared" si="125"/>
        <v>43052</v>
      </c>
      <c r="M296" s="41">
        <f t="shared" si="125"/>
        <v>0</v>
      </c>
      <c r="N296" s="41">
        <f t="shared" si="125"/>
        <v>43052</v>
      </c>
    </row>
    <row r="297" spans="1:14" ht="173.25">
      <c r="A297" s="154" t="s">
        <v>402</v>
      </c>
      <c r="B297" s="147" t="s">
        <v>115</v>
      </c>
      <c r="C297" s="147" t="s">
        <v>305</v>
      </c>
      <c r="D297" s="142" t="s">
        <v>663</v>
      </c>
      <c r="E297" s="152" t="s">
        <v>273</v>
      </c>
      <c r="F297" s="181">
        <f aca="true" t="shared" si="126" ref="F297:F302">SUM(G297:H297)</f>
        <v>6048</v>
      </c>
      <c r="G297" s="156"/>
      <c r="H297" s="156">
        <v>6048</v>
      </c>
      <c r="I297" s="181">
        <f aca="true" t="shared" si="127" ref="I297:I302">SUM(J297:K297)</f>
        <v>12786</v>
      </c>
      <c r="J297" s="156"/>
      <c r="K297" s="156">
        <v>12786</v>
      </c>
      <c r="L297" s="181">
        <f aca="true" t="shared" si="128" ref="L297:L302">SUM(M297:N297)</f>
        <v>13505</v>
      </c>
      <c r="M297" s="42"/>
      <c r="N297" s="42">
        <v>13505</v>
      </c>
    </row>
    <row r="298" spans="1:14" ht="94.5">
      <c r="A298" s="150" t="s">
        <v>507</v>
      </c>
      <c r="B298" s="147" t="s">
        <v>115</v>
      </c>
      <c r="C298" s="147" t="s">
        <v>305</v>
      </c>
      <c r="D298" s="142" t="s">
        <v>663</v>
      </c>
      <c r="E298" s="152" t="s">
        <v>275</v>
      </c>
      <c r="F298" s="181">
        <f t="shared" si="126"/>
        <v>2014</v>
      </c>
      <c r="G298" s="156"/>
      <c r="H298" s="156">
        <v>2014</v>
      </c>
      <c r="I298" s="181">
        <f t="shared" si="127"/>
        <v>4835</v>
      </c>
      <c r="J298" s="156"/>
      <c r="K298" s="156">
        <v>4835</v>
      </c>
      <c r="L298" s="181">
        <f t="shared" si="128"/>
        <v>0</v>
      </c>
      <c r="M298" s="42"/>
      <c r="N298" s="42"/>
    </row>
    <row r="299" spans="1:14" ht="110.25">
      <c r="A299" s="145" t="s">
        <v>416</v>
      </c>
      <c r="B299" s="147" t="s">
        <v>115</v>
      </c>
      <c r="C299" s="147" t="s">
        <v>305</v>
      </c>
      <c r="D299" s="142" t="s">
        <v>663</v>
      </c>
      <c r="E299" s="142">
        <v>600</v>
      </c>
      <c r="F299" s="181">
        <f t="shared" si="126"/>
        <v>24555</v>
      </c>
      <c r="G299" s="156"/>
      <c r="H299" s="156">
        <v>24555</v>
      </c>
      <c r="I299" s="181">
        <f t="shared" si="127"/>
        <v>28038</v>
      </c>
      <c r="J299" s="156"/>
      <c r="K299" s="156">
        <v>28038</v>
      </c>
      <c r="L299" s="181">
        <f t="shared" si="128"/>
        <v>29547</v>
      </c>
      <c r="M299" s="42"/>
      <c r="N299" s="42">
        <v>29547</v>
      </c>
    </row>
    <row r="300" spans="1:14" ht="78.75">
      <c r="A300" s="145" t="s">
        <v>576</v>
      </c>
      <c r="B300" s="147" t="s">
        <v>115</v>
      </c>
      <c r="C300" s="147" t="s">
        <v>305</v>
      </c>
      <c r="D300" s="142" t="s">
        <v>663</v>
      </c>
      <c r="E300" s="142" t="s">
        <v>744</v>
      </c>
      <c r="F300" s="181">
        <f t="shared" si="126"/>
        <v>103</v>
      </c>
      <c r="G300" s="156"/>
      <c r="H300" s="156">
        <v>103</v>
      </c>
      <c r="I300" s="181">
        <f t="shared" si="127"/>
        <v>206</v>
      </c>
      <c r="J300" s="156"/>
      <c r="K300" s="156">
        <v>206</v>
      </c>
      <c r="L300" s="181">
        <f t="shared" si="128"/>
        <v>0</v>
      </c>
      <c r="M300" s="42"/>
      <c r="N300" s="42"/>
    </row>
    <row r="301" spans="1:14" ht="110.25">
      <c r="A301" s="145" t="s">
        <v>627</v>
      </c>
      <c r="B301" s="147" t="s">
        <v>115</v>
      </c>
      <c r="C301" s="147" t="s">
        <v>305</v>
      </c>
      <c r="D301" s="142" t="s">
        <v>625</v>
      </c>
      <c r="E301" s="142">
        <v>600</v>
      </c>
      <c r="F301" s="181">
        <f t="shared" si="126"/>
        <v>1750</v>
      </c>
      <c r="G301" s="156"/>
      <c r="H301" s="156">
        <v>1750</v>
      </c>
      <c r="I301" s="181">
        <f t="shared" si="127"/>
        <v>0</v>
      </c>
      <c r="J301" s="156"/>
      <c r="K301" s="156">
        <v>0</v>
      </c>
      <c r="L301" s="181">
        <f t="shared" si="128"/>
        <v>0</v>
      </c>
      <c r="M301" s="42"/>
      <c r="N301" s="42">
        <v>0</v>
      </c>
    </row>
    <row r="302" spans="1:14" ht="94.5">
      <c r="A302" s="145" t="s">
        <v>510</v>
      </c>
      <c r="B302" s="147" t="s">
        <v>115</v>
      </c>
      <c r="C302" s="147" t="s">
        <v>305</v>
      </c>
      <c r="D302" s="142" t="s">
        <v>155</v>
      </c>
      <c r="E302" s="152" t="s">
        <v>756</v>
      </c>
      <c r="F302" s="149">
        <f t="shared" si="126"/>
        <v>750</v>
      </c>
      <c r="G302" s="156">
        <v>750</v>
      </c>
      <c r="H302" s="156"/>
      <c r="I302" s="149">
        <f t="shared" si="127"/>
        <v>0</v>
      </c>
      <c r="J302" s="156">
        <v>0</v>
      </c>
      <c r="K302" s="156"/>
      <c r="L302" s="149">
        <f t="shared" si="128"/>
        <v>0</v>
      </c>
      <c r="M302" s="42">
        <v>0</v>
      </c>
      <c r="N302" s="42"/>
    </row>
    <row r="303" spans="1:14" ht="47.25">
      <c r="A303" s="145" t="s">
        <v>169</v>
      </c>
      <c r="B303" s="147" t="s">
        <v>115</v>
      </c>
      <c r="C303" s="147" t="s">
        <v>305</v>
      </c>
      <c r="D303" s="148" t="s">
        <v>174</v>
      </c>
      <c r="E303" s="142"/>
      <c r="F303" s="181">
        <f>SUM(F304:F305)</f>
        <v>541</v>
      </c>
      <c r="G303" s="181">
        <f aca="true" t="shared" si="129" ref="G303:N303">SUM(G304:G305)</f>
        <v>0</v>
      </c>
      <c r="H303" s="181">
        <f t="shared" si="129"/>
        <v>541</v>
      </c>
      <c r="I303" s="181">
        <f t="shared" si="129"/>
        <v>390</v>
      </c>
      <c r="J303" s="181">
        <f t="shared" si="129"/>
        <v>0</v>
      </c>
      <c r="K303" s="181">
        <f t="shared" si="129"/>
        <v>390</v>
      </c>
      <c r="L303" s="181">
        <f t="shared" si="129"/>
        <v>0</v>
      </c>
      <c r="M303" s="45">
        <f t="shared" si="129"/>
        <v>0</v>
      </c>
      <c r="N303" s="45">
        <f t="shared" si="129"/>
        <v>0</v>
      </c>
    </row>
    <row r="304" spans="1:14" ht="47.25">
      <c r="A304" s="145" t="s">
        <v>380</v>
      </c>
      <c r="B304" s="147" t="s">
        <v>115</v>
      </c>
      <c r="C304" s="147" t="s">
        <v>305</v>
      </c>
      <c r="D304" s="142" t="s">
        <v>175</v>
      </c>
      <c r="E304" s="142" t="s">
        <v>275</v>
      </c>
      <c r="F304" s="181">
        <f>SUM(G304:H304)</f>
        <v>195</v>
      </c>
      <c r="G304" s="181"/>
      <c r="H304" s="181">
        <v>195</v>
      </c>
      <c r="I304" s="181">
        <f>SUM(J304:K304)</f>
        <v>390</v>
      </c>
      <c r="J304" s="156"/>
      <c r="K304" s="156">
        <v>390</v>
      </c>
      <c r="L304" s="181">
        <f>SUM(M304:N304)</f>
        <v>0</v>
      </c>
      <c r="M304" s="42"/>
      <c r="N304" s="45"/>
    </row>
    <row r="305" spans="1:14" ht="63">
      <c r="A305" s="145" t="s">
        <v>105</v>
      </c>
      <c r="B305" s="147" t="s">
        <v>115</v>
      </c>
      <c r="C305" s="147" t="s">
        <v>305</v>
      </c>
      <c r="D305" s="142" t="s">
        <v>175</v>
      </c>
      <c r="E305" s="142">
        <v>600</v>
      </c>
      <c r="F305" s="181">
        <f>SUM(G305:H305)</f>
        <v>346</v>
      </c>
      <c r="G305" s="156"/>
      <c r="H305" s="156">
        <v>346</v>
      </c>
      <c r="I305" s="181">
        <f>SUM(J305:K305)</f>
        <v>0</v>
      </c>
      <c r="J305" s="156"/>
      <c r="K305" s="156"/>
      <c r="L305" s="181">
        <f>SUM(M305:N305)</f>
        <v>0</v>
      </c>
      <c r="M305" s="42"/>
      <c r="N305" s="42"/>
    </row>
    <row r="306" spans="1:14" ht="31.5">
      <c r="A306" s="150" t="s">
        <v>298</v>
      </c>
      <c r="B306" s="147" t="s">
        <v>115</v>
      </c>
      <c r="C306" s="147" t="s">
        <v>305</v>
      </c>
      <c r="D306" s="215" t="s">
        <v>299</v>
      </c>
      <c r="E306" s="142"/>
      <c r="F306" s="149">
        <f>SUM(F307:F309)</f>
        <v>517</v>
      </c>
      <c r="G306" s="149">
        <f aca="true" t="shared" si="130" ref="G306:N306">SUM(G307:G309)</f>
        <v>0</v>
      </c>
      <c r="H306" s="149">
        <f t="shared" si="130"/>
        <v>517</v>
      </c>
      <c r="I306" s="149">
        <f t="shared" si="130"/>
        <v>22882</v>
      </c>
      <c r="J306" s="149">
        <f t="shared" si="130"/>
        <v>20594</v>
      </c>
      <c r="K306" s="149">
        <f t="shared" si="130"/>
        <v>2288</v>
      </c>
      <c r="L306" s="149">
        <f t="shared" si="130"/>
        <v>38660</v>
      </c>
      <c r="M306" s="41">
        <f t="shared" si="130"/>
        <v>34794</v>
      </c>
      <c r="N306" s="41">
        <f t="shared" si="130"/>
        <v>3866</v>
      </c>
    </row>
    <row r="307" spans="1:14" ht="78.75">
      <c r="A307" s="150" t="s">
        <v>301</v>
      </c>
      <c r="B307" s="147" t="s">
        <v>115</v>
      </c>
      <c r="C307" s="147" t="s">
        <v>305</v>
      </c>
      <c r="D307" s="147" t="s">
        <v>854</v>
      </c>
      <c r="E307" s="142" t="s">
        <v>275</v>
      </c>
      <c r="F307" s="149">
        <f>SUM(G307:H307)</f>
        <v>490</v>
      </c>
      <c r="G307" s="149"/>
      <c r="H307" s="149">
        <v>490</v>
      </c>
      <c r="I307" s="149">
        <f>SUM(J307:K307)</f>
        <v>2288</v>
      </c>
      <c r="J307" s="149"/>
      <c r="K307" s="149">
        <v>2288</v>
      </c>
      <c r="L307" s="149">
        <f>SUM(M307:N307)</f>
        <v>3866</v>
      </c>
      <c r="M307" s="41"/>
      <c r="N307" s="41">
        <v>3866</v>
      </c>
    </row>
    <row r="308" spans="1:14" ht="47.25">
      <c r="A308" s="150" t="s">
        <v>831</v>
      </c>
      <c r="B308" s="147" t="s">
        <v>115</v>
      </c>
      <c r="C308" s="147" t="s">
        <v>305</v>
      </c>
      <c r="D308" s="147" t="s">
        <v>854</v>
      </c>
      <c r="E308" s="142" t="s">
        <v>744</v>
      </c>
      <c r="F308" s="149">
        <f>SUM(G308:H308)</f>
        <v>27</v>
      </c>
      <c r="G308" s="149"/>
      <c r="H308" s="149">
        <v>27</v>
      </c>
      <c r="I308" s="149">
        <f>SUM(J308:K308)</f>
        <v>0</v>
      </c>
      <c r="J308" s="149"/>
      <c r="K308" s="149"/>
      <c r="L308" s="149">
        <f>SUM(M308:N308)</f>
        <v>0</v>
      </c>
      <c r="M308" s="41"/>
      <c r="N308" s="41"/>
    </row>
    <row r="309" spans="1:14" ht="78.75">
      <c r="A309" s="150" t="s">
        <v>855</v>
      </c>
      <c r="B309" s="147" t="s">
        <v>115</v>
      </c>
      <c r="C309" s="147" t="s">
        <v>305</v>
      </c>
      <c r="D309" s="215" t="s">
        <v>880</v>
      </c>
      <c r="E309" s="142" t="s">
        <v>275</v>
      </c>
      <c r="F309" s="149">
        <f>SUM(G309:H309)</f>
        <v>0</v>
      </c>
      <c r="G309" s="149"/>
      <c r="H309" s="149"/>
      <c r="I309" s="149">
        <f>SUM(J309:K309)</f>
        <v>20594</v>
      </c>
      <c r="J309" s="149">
        <v>20594</v>
      </c>
      <c r="K309" s="149"/>
      <c r="L309" s="149">
        <f>SUM(M309:N309)</f>
        <v>34794</v>
      </c>
      <c r="M309" s="41">
        <v>34794</v>
      </c>
      <c r="N309" s="41"/>
    </row>
    <row r="310" spans="1:14" ht="94.5">
      <c r="A310" s="145" t="s">
        <v>945</v>
      </c>
      <c r="B310" s="147" t="s">
        <v>115</v>
      </c>
      <c r="C310" s="147" t="s">
        <v>305</v>
      </c>
      <c r="D310" s="148" t="s">
        <v>379</v>
      </c>
      <c r="E310" s="142"/>
      <c r="F310" s="181">
        <f>F311</f>
        <v>133.6</v>
      </c>
      <c r="G310" s="181">
        <f aca="true" t="shared" si="131" ref="G310:N311">G311</f>
        <v>126.6</v>
      </c>
      <c r="H310" s="181">
        <f t="shared" si="131"/>
        <v>7</v>
      </c>
      <c r="I310" s="181">
        <f t="shared" si="131"/>
        <v>0</v>
      </c>
      <c r="J310" s="181">
        <f t="shared" si="131"/>
        <v>0</v>
      </c>
      <c r="K310" s="181">
        <f t="shared" si="131"/>
        <v>0</v>
      </c>
      <c r="L310" s="181">
        <f t="shared" si="131"/>
        <v>0</v>
      </c>
      <c r="M310" s="45">
        <f t="shared" si="131"/>
        <v>0</v>
      </c>
      <c r="N310" s="45">
        <f t="shared" si="131"/>
        <v>0</v>
      </c>
    </row>
    <row r="311" spans="1:14" ht="47.25">
      <c r="A311" s="145" t="s">
        <v>461</v>
      </c>
      <c r="B311" s="147" t="s">
        <v>115</v>
      </c>
      <c r="C311" s="147" t="s">
        <v>305</v>
      </c>
      <c r="D311" s="148" t="s">
        <v>460</v>
      </c>
      <c r="E311" s="142"/>
      <c r="F311" s="181">
        <f>F312</f>
        <v>133.6</v>
      </c>
      <c r="G311" s="181">
        <f t="shared" si="131"/>
        <v>126.6</v>
      </c>
      <c r="H311" s="181">
        <f t="shared" si="131"/>
        <v>7</v>
      </c>
      <c r="I311" s="181">
        <f t="shared" si="131"/>
        <v>0</v>
      </c>
      <c r="J311" s="181">
        <f t="shared" si="131"/>
        <v>0</v>
      </c>
      <c r="K311" s="181">
        <f t="shared" si="131"/>
        <v>0</v>
      </c>
      <c r="L311" s="181">
        <f t="shared" si="131"/>
        <v>0</v>
      </c>
      <c r="M311" s="45">
        <f t="shared" si="131"/>
        <v>0</v>
      </c>
      <c r="N311" s="45">
        <f t="shared" si="131"/>
        <v>0</v>
      </c>
    </row>
    <row r="312" spans="1:14" ht="110.25">
      <c r="A312" s="145" t="s">
        <v>462</v>
      </c>
      <c r="B312" s="147" t="s">
        <v>115</v>
      </c>
      <c r="C312" s="147" t="s">
        <v>305</v>
      </c>
      <c r="D312" s="142" t="s">
        <v>828</v>
      </c>
      <c r="E312" s="142" t="s">
        <v>275</v>
      </c>
      <c r="F312" s="181">
        <f>SUM(G312:H312)</f>
        <v>133.6</v>
      </c>
      <c r="G312" s="156">
        <v>126.6</v>
      </c>
      <c r="H312" s="156">
        <v>7</v>
      </c>
      <c r="I312" s="181">
        <f>SUM(J312:K312)</f>
        <v>0</v>
      </c>
      <c r="J312" s="156"/>
      <c r="K312" s="156"/>
      <c r="L312" s="181">
        <f>SUM(M312:N312)</f>
        <v>0</v>
      </c>
      <c r="M312" s="42"/>
      <c r="N312" s="42"/>
    </row>
    <row r="313" spans="1:14" ht="31.5">
      <c r="A313" s="133" t="s">
        <v>200</v>
      </c>
      <c r="B313" s="141" t="s">
        <v>115</v>
      </c>
      <c r="C313" s="141" t="s">
        <v>306</v>
      </c>
      <c r="D313" s="142"/>
      <c r="E313" s="142"/>
      <c r="F313" s="143">
        <f aca="true" t="shared" si="132" ref="F313:N313">F314</f>
        <v>43850</v>
      </c>
      <c r="G313" s="143">
        <f t="shared" si="132"/>
        <v>26615</v>
      </c>
      <c r="H313" s="143">
        <f t="shared" si="132"/>
        <v>17235</v>
      </c>
      <c r="I313" s="143">
        <f t="shared" si="132"/>
        <v>14445</v>
      </c>
      <c r="J313" s="143">
        <f t="shared" si="132"/>
        <v>0</v>
      </c>
      <c r="K313" s="143">
        <f t="shared" si="132"/>
        <v>14445</v>
      </c>
      <c r="L313" s="143">
        <f t="shared" si="132"/>
        <v>15008</v>
      </c>
      <c r="M313" s="40">
        <f t="shared" si="132"/>
        <v>0</v>
      </c>
      <c r="N313" s="40">
        <f t="shared" si="132"/>
        <v>15008</v>
      </c>
    </row>
    <row r="314" spans="1:14" ht="63">
      <c r="A314" s="150" t="s">
        <v>915</v>
      </c>
      <c r="B314" s="147" t="s">
        <v>115</v>
      </c>
      <c r="C314" s="147" t="s">
        <v>306</v>
      </c>
      <c r="D314" s="148" t="s">
        <v>2</v>
      </c>
      <c r="E314" s="142"/>
      <c r="F314" s="149">
        <f>SUM(F315,F319)</f>
        <v>43850</v>
      </c>
      <c r="G314" s="149">
        <f aca="true" t="shared" si="133" ref="G314:N314">SUM(G315,G319)</f>
        <v>26615</v>
      </c>
      <c r="H314" s="149">
        <f t="shared" si="133"/>
        <v>17235</v>
      </c>
      <c r="I314" s="149">
        <f t="shared" si="133"/>
        <v>14445</v>
      </c>
      <c r="J314" s="149">
        <f t="shared" si="133"/>
        <v>0</v>
      </c>
      <c r="K314" s="149">
        <f t="shared" si="133"/>
        <v>14445</v>
      </c>
      <c r="L314" s="149">
        <f t="shared" si="133"/>
        <v>15008</v>
      </c>
      <c r="M314" s="41">
        <f t="shared" si="133"/>
        <v>0</v>
      </c>
      <c r="N314" s="41">
        <f t="shared" si="133"/>
        <v>15008</v>
      </c>
    </row>
    <row r="315" spans="1:14" ht="126">
      <c r="A315" s="150" t="s">
        <v>459</v>
      </c>
      <c r="B315" s="147" t="s">
        <v>115</v>
      </c>
      <c r="C315" s="147" t="s">
        <v>306</v>
      </c>
      <c r="D315" s="148" t="s">
        <v>452</v>
      </c>
      <c r="E315" s="142"/>
      <c r="F315" s="149">
        <f>F316</f>
        <v>29369</v>
      </c>
      <c r="G315" s="149">
        <f aca="true" t="shared" si="134" ref="G315:N315">G316</f>
        <v>26615</v>
      </c>
      <c r="H315" s="149">
        <f t="shared" si="134"/>
        <v>2754</v>
      </c>
      <c r="I315" s="149">
        <f t="shared" si="134"/>
        <v>0</v>
      </c>
      <c r="J315" s="149">
        <f t="shared" si="134"/>
        <v>0</v>
      </c>
      <c r="K315" s="149">
        <f t="shared" si="134"/>
        <v>0</v>
      </c>
      <c r="L315" s="149">
        <f t="shared" si="134"/>
        <v>0</v>
      </c>
      <c r="M315" s="41">
        <f t="shared" si="134"/>
        <v>0</v>
      </c>
      <c r="N315" s="41">
        <f t="shared" si="134"/>
        <v>0</v>
      </c>
    </row>
    <row r="316" spans="1:14" ht="47.25">
      <c r="A316" s="150" t="s">
        <v>458</v>
      </c>
      <c r="B316" s="147" t="s">
        <v>115</v>
      </c>
      <c r="C316" s="147" t="s">
        <v>306</v>
      </c>
      <c r="D316" s="148" t="s">
        <v>453</v>
      </c>
      <c r="E316" s="142"/>
      <c r="F316" s="149">
        <f>SUM(F317:F318)</f>
        <v>29369</v>
      </c>
      <c r="G316" s="149">
        <f aca="true" t="shared" si="135" ref="G316:N316">SUM(G317:G318)</f>
        <v>26615</v>
      </c>
      <c r="H316" s="149">
        <f t="shared" si="135"/>
        <v>2754</v>
      </c>
      <c r="I316" s="149">
        <f t="shared" si="135"/>
        <v>0</v>
      </c>
      <c r="J316" s="149">
        <f t="shared" si="135"/>
        <v>0</v>
      </c>
      <c r="K316" s="149">
        <f t="shared" si="135"/>
        <v>0</v>
      </c>
      <c r="L316" s="149">
        <f t="shared" si="135"/>
        <v>0</v>
      </c>
      <c r="M316" s="41">
        <f t="shared" si="135"/>
        <v>0</v>
      </c>
      <c r="N316" s="41">
        <f t="shared" si="135"/>
        <v>0</v>
      </c>
    </row>
    <row r="317" spans="1:14" ht="78.75">
      <c r="A317" s="150" t="s">
        <v>456</v>
      </c>
      <c r="B317" s="147" t="s">
        <v>115</v>
      </c>
      <c r="C317" s="147" t="s">
        <v>306</v>
      </c>
      <c r="D317" s="147" t="s">
        <v>455</v>
      </c>
      <c r="E317" s="142" t="s">
        <v>275</v>
      </c>
      <c r="F317" s="149">
        <f>SUM(G317:H317)</f>
        <v>2754</v>
      </c>
      <c r="G317" s="149"/>
      <c r="H317" s="149">
        <v>2754</v>
      </c>
      <c r="I317" s="149">
        <f>SUM(J317:K317)</f>
        <v>0</v>
      </c>
      <c r="J317" s="149"/>
      <c r="K317" s="149"/>
      <c r="L317" s="149">
        <f>SUM(M317:N317)</f>
        <v>0</v>
      </c>
      <c r="M317" s="41"/>
      <c r="N317" s="41"/>
    </row>
    <row r="318" spans="1:14" ht="94.5">
      <c r="A318" s="150" t="s">
        <v>457</v>
      </c>
      <c r="B318" s="147" t="s">
        <v>115</v>
      </c>
      <c r="C318" s="147" t="s">
        <v>306</v>
      </c>
      <c r="D318" s="147" t="s">
        <v>454</v>
      </c>
      <c r="E318" s="142" t="s">
        <v>275</v>
      </c>
      <c r="F318" s="149">
        <f>SUM(G318:H318)</f>
        <v>26615</v>
      </c>
      <c r="G318" s="149">
        <v>26615</v>
      </c>
      <c r="H318" s="149"/>
      <c r="I318" s="149">
        <f>SUM(J318:K318)</f>
        <v>0</v>
      </c>
      <c r="J318" s="149"/>
      <c r="K318" s="149"/>
      <c r="L318" s="149">
        <f>SUM(M318:N318)</f>
        <v>0</v>
      </c>
      <c r="M318" s="41"/>
      <c r="N318" s="41"/>
    </row>
    <row r="319" spans="1:14" ht="94.5">
      <c r="A319" s="150" t="s">
        <v>945</v>
      </c>
      <c r="B319" s="147" t="s">
        <v>115</v>
      </c>
      <c r="C319" s="147" t="s">
        <v>306</v>
      </c>
      <c r="D319" s="148" t="s">
        <v>379</v>
      </c>
      <c r="E319" s="142"/>
      <c r="F319" s="149">
        <f aca="true" t="shared" si="136" ref="F319:N319">SUM(F320,F322)</f>
        <v>14481</v>
      </c>
      <c r="G319" s="149">
        <f t="shared" si="136"/>
        <v>0</v>
      </c>
      <c r="H319" s="149">
        <f t="shared" si="136"/>
        <v>14481</v>
      </c>
      <c r="I319" s="149">
        <f t="shared" si="136"/>
        <v>14445</v>
      </c>
      <c r="J319" s="149">
        <f t="shared" si="136"/>
        <v>0</v>
      </c>
      <c r="K319" s="149">
        <f t="shared" si="136"/>
        <v>14445</v>
      </c>
      <c r="L319" s="149">
        <f t="shared" si="136"/>
        <v>15008</v>
      </c>
      <c r="M319" s="41">
        <f t="shared" si="136"/>
        <v>0</v>
      </c>
      <c r="N319" s="41">
        <f t="shared" si="136"/>
        <v>15008</v>
      </c>
    </row>
    <row r="320" spans="1:14" ht="31.5">
      <c r="A320" s="150" t="s">
        <v>731</v>
      </c>
      <c r="B320" s="147" t="s">
        <v>115</v>
      </c>
      <c r="C320" s="147" t="s">
        <v>306</v>
      </c>
      <c r="D320" s="148" t="s">
        <v>282</v>
      </c>
      <c r="E320" s="142"/>
      <c r="F320" s="149">
        <f aca="true" t="shared" si="137" ref="F320:N320">F321</f>
        <v>2323</v>
      </c>
      <c r="G320" s="149">
        <f t="shared" si="137"/>
        <v>0</v>
      </c>
      <c r="H320" s="149">
        <f t="shared" si="137"/>
        <v>2323</v>
      </c>
      <c r="I320" s="149">
        <f t="shared" si="137"/>
        <v>2420</v>
      </c>
      <c r="J320" s="149">
        <f t="shared" si="137"/>
        <v>0</v>
      </c>
      <c r="K320" s="149">
        <f t="shared" si="137"/>
        <v>2420</v>
      </c>
      <c r="L320" s="149">
        <f t="shared" si="137"/>
        <v>2514</v>
      </c>
      <c r="M320" s="41">
        <f t="shared" si="137"/>
        <v>0</v>
      </c>
      <c r="N320" s="41">
        <f t="shared" si="137"/>
        <v>2514</v>
      </c>
    </row>
    <row r="321" spans="1:14" ht="141.75">
      <c r="A321" s="145" t="s">
        <v>474</v>
      </c>
      <c r="B321" s="147" t="s">
        <v>115</v>
      </c>
      <c r="C321" s="147" t="s">
        <v>306</v>
      </c>
      <c r="D321" s="142" t="s">
        <v>665</v>
      </c>
      <c r="E321" s="142">
        <v>100</v>
      </c>
      <c r="F321" s="149">
        <f>SUM(G321:H321)</f>
        <v>2323</v>
      </c>
      <c r="G321" s="156"/>
      <c r="H321" s="156">
        <v>2323</v>
      </c>
      <c r="I321" s="149">
        <f>SUM(J321:K321)</f>
        <v>2420</v>
      </c>
      <c r="J321" s="156"/>
      <c r="K321" s="156">
        <v>2420</v>
      </c>
      <c r="L321" s="149">
        <f>SUM(M321:N321)</f>
        <v>2514</v>
      </c>
      <c r="M321" s="42"/>
      <c r="N321" s="42">
        <v>2514</v>
      </c>
    </row>
    <row r="322" spans="1:14" ht="63">
      <c r="A322" s="150" t="s">
        <v>389</v>
      </c>
      <c r="B322" s="147" t="s">
        <v>115</v>
      </c>
      <c r="C322" s="147" t="s">
        <v>306</v>
      </c>
      <c r="D322" s="148" t="s">
        <v>283</v>
      </c>
      <c r="E322" s="142"/>
      <c r="F322" s="149">
        <f aca="true" t="shared" si="138" ref="F322:N322">SUM(F323:F328)</f>
        <v>12158</v>
      </c>
      <c r="G322" s="149">
        <f t="shared" si="138"/>
        <v>0</v>
      </c>
      <c r="H322" s="149">
        <f t="shared" si="138"/>
        <v>12158</v>
      </c>
      <c r="I322" s="149">
        <f t="shared" si="138"/>
        <v>12025</v>
      </c>
      <c r="J322" s="149">
        <f t="shared" si="138"/>
        <v>0</v>
      </c>
      <c r="K322" s="149">
        <f t="shared" si="138"/>
        <v>12025</v>
      </c>
      <c r="L322" s="149">
        <f t="shared" si="138"/>
        <v>12494</v>
      </c>
      <c r="M322" s="41">
        <f t="shared" si="138"/>
        <v>0</v>
      </c>
      <c r="N322" s="41">
        <f t="shared" si="138"/>
        <v>12494</v>
      </c>
    </row>
    <row r="323" spans="1:14" ht="173.25">
      <c r="A323" s="154" t="s">
        <v>506</v>
      </c>
      <c r="B323" s="147" t="s">
        <v>115</v>
      </c>
      <c r="C323" s="147" t="s">
        <v>306</v>
      </c>
      <c r="D323" s="142" t="s">
        <v>666</v>
      </c>
      <c r="E323" s="142">
        <v>100</v>
      </c>
      <c r="F323" s="149">
        <f aca="true" t="shared" si="139" ref="F323:F328">SUM(G323:H323)</f>
        <v>8633</v>
      </c>
      <c r="G323" s="156"/>
      <c r="H323" s="156">
        <v>8633</v>
      </c>
      <c r="I323" s="149">
        <f aca="true" t="shared" si="140" ref="I323:I328">SUM(J323:K323)</f>
        <v>8995</v>
      </c>
      <c r="J323" s="156"/>
      <c r="K323" s="156">
        <v>8995</v>
      </c>
      <c r="L323" s="149">
        <f aca="true" t="shared" si="141" ref="L323:L328">SUM(M323:N323)</f>
        <v>9346</v>
      </c>
      <c r="M323" s="42"/>
      <c r="N323" s="42">
        <v>9346</v>
      </c>
    </row>
    <row r="324" spans="1:14" ht="94.5">
      <c r="A324" s="145" t="s">
        <v>507</v>
      </c>
      <c r="B324" s="147" t="s">
        <v>115</v>
      </c>
      <c r="C324" s="147" t="s">
        <v>306</v>
      </c>
      <c r="D324" s="142" t="s">
        <v>666</v>
      </c>
      <c r="E324" s="142">
        <v>200</v>
      </c>
      <c r="F324" s="149">
        <f t="shared" si="139"/>
        <v>602</v>
      </c>
      <c r="G324" s="156"/>
      <c r="H324" s="156">
        <v>602</v>
      </c>
      <c r="I324" s="149">
        <f t="shared" si="140"/>
        <v>0</v>
      </c>
      <c r="J324" s="156"/>
      <c r="K324" s="156"/>
      <c r="L324" s="149">
        <f t="shared" si="141"/>
        <v>0</v>
      </c>
      <c r="M324" s="42"/>
      <c r="N324" s="42"/>
    </row>
    <row r="325" spans="1:14" ht="94.5">
      <c r="A325" s="145" t="s">
        <v>322</v>
      </c>
      <c r="B325" s="147" t="s">
        <v>115</v>
      </c>
      <c r="C325" s="147" t="s">
        <v>306</v>
      </c>
      <c r="D325" s="142" t="s">
        <v>666</v>
      </c>
      <c r="E325" s="142" t="s">
        <v>760</v>
      </c>
      <c r="F325" s="149">
        <f t="shared" si="139"/>
        <v>0</v>
      </c>
      <c r="G325" s="156"/>
      <c r="H325" s="156"/>
      <c r="I325" s="149">
        <f t="shared" si="140"/>
        <v>0</v>
      </c>
      <c r="J325" s="156"/>
      <c r="K325" s="156"/>
      <c r="L325" s="149">
        <f t="shared" si="141"/>
        <v>0</v>
      </c>
      <c r="M325" s="42"/>
      <c r="N325" s="42"/>
    </row>
    <row r="326" spans="1:14" ht="78.75">
      <c r="A326" s="145" t="s">
        <v>508</v>
      </c>
      <c r="B326" s="147" t="s">
        <v>115</v>
      </c>
      <c r="C326" s="147" t="s">
        <v>306</v>
      </c>
      <c r="D326" s="142" t="s">
        <v>666</v>
      </c>
      <c r="E326" s="142">
        <v>800</v>
      </c>
      <c r="F326" s="149">
        <f t="shared" si="139"/>
        <v>16</v>
      </c>
      <c r="G326" s="156"/>
      <c r="H326" s="156">
        <v>16</v>
      </c>
      <c r="I326" s="149">
        <f t="shared" si="140"/>
        <v>0</v>
      </c>
      <c r="J326" s="156"/>
      <c r="K326" s="156"/>
      <c r="L326" s="149">
        <f t="shared" si="141"/>
        <v>0</v>
      </c>
      <c r="M326" s="42"/>
      <c r="N326" s="42"/>
    </row>
    <row r="327" spans="1:14" ht="173.25">
      <c r="A327" s="154" t="s">
        <v>741</v>
      </c>
      <c r="B327" s="147" t="s">
        <v>115</v>
      </c>
      <c r="C327" s="147" t="s">
        <v>306</v>
      </c>
      <c r="D327" s="142" t="s">
        <v>667</v>
      </c>
      <c r="E327" s="142">
        <v>100</v>
      </c>
      <c r="F327" s="149">
        <f t="shared" si="139"/>
        <v>2907</v>
      </c>
      <c r="G327" s="156"/>
      <c r="H327" s="156">
        <v>2907</v>
      </c>
      <c r="I327" s="149">
        <f t="shared" si="140"/>
        <v>3030</v>
      </c>
      <c r="J327" s="156"/>
      <c r="K327" s="156">
        <v>3030</v>
      </c>
      <c r="L327" s="149">
        <f t="shared" si="141"/>
        <v>3148</v>
      </c>
      <c r="M327" s="42"/>
      <c r="N327" s="42">
        <v>3148</v>
      </c>
    </row>
    <row r="328" spans="1:14" ht="110.25">
      <c r="A328" s="145" t="s">
        <v>109</v>
      </c>
      <c r="B328" s="147" t="s">
        <v>115</v>
      </c>
      <c r="C328" s="147" t="s">
        <v>306</v>
      </c>
      <c r="D328" s="142" t="s">
        <v>667</v>
      </c>
      <c r="E328" s="142">
        <v>200</v>
      </c>
      <c r="F328" s="149">
        <f t="shared" si="139"/>
        <v>0</v>
      </c>
      <c r="G328" s="156"/>
      <c r="H328" s="156">
        <v>0</v>
      </c>
      <c r="I328" s="149">
        <f t="shared" si="140"/>
        <v>0</v>
      </c>
      <c r="J328" s="156"/>
      <c r="K328" s="156">
        <v>0</v>
      </c>
      <c r="L328" s="149">
        <f t="shared" si="141"/>
        <v>0</v>
      </c>
      <c r="M328" s="42"/>
      <c r="N328" s="42">
        <v>0</v>
      </c>
    </row>
    <row r="329" spans="1:16" ht="15.75">
      <c r="A329" s="133" t="s">
        <v>757</v>
      </c>
      <c r="B329" s="144">
        <v>10</v>
      </c>
      <c r="C329" s="142"/>
      <c r="D329" s="142"/>
      <c r="E329" s="142"/>
      <c r="F329" s="143">
        <f aca="true" t="shared" si="142" ref="F329:N329">SUM(F330,F336,F346,F418,F444)</f>
        <v>155115.9</v>
      </c>
      <c r="G329" s="143">
        <f t="shared" si="142"/>
        <v>149219.9</v>
      </c>
      <c r="H329" s="143">
        <f t="shared" si="142"/>
        <v>5896</v>
      </c>
      <c r="I329" s="143">
        <f t="shared" si="142"/>
        <v>149678</v>
      </c>
      <c r="J329" s="143">
        <f t="shared" si="142"/>
        <v>144470</v>
      </c>
      <c r="K329" s="143">
        <f t="shared" si="142"/>
        <v>5208</v>
      </c>
      <c r="L329" s="143">
        <f t="shared" si="142"/>
        <v>154945.2</v>
      </c>
      <c r="M329" s="40">
        <f t="shared" si="142"/>
        <v>149746.2</v>
      </c>
      <c r="N329" s="40">
        <f t="shared" si="142"/>
        <v>5199</v>
      </c>
      <c r="P329" s="36">
        <v>145899.9</v>
      </c>
    </row>
    <row r="330" spans="1:14" ht="15.75">
      <c r="A330" s="133" t="s">
        <v>673</v>
      </c>
      <c r="B330" s="144">
        <v>10</v>
      </c>
      <c r="C330" s="141" t="s">
        <v>305</v>
      </c>
      <c r="D330" s="142"/>
      <c r="E330" s="142"/>
      <c r="F330" s="143">
        <f>F331</f>
        <v>3177</v>
      </c>
      <c r="G330" s="143">
        <f aca="true" t="shared" si="143" ref="G330:N332">G331</f>
        <v>0</v>
      </c>
      <c r="H330" s="143">
        <f t="shared" si="143"/>
        <v>3177</v>
      </c>
      <c r="I330" s="143">
        <f>I331</f>
        <v>3177</v>
      </c>
      <c r="J330" s="143">
        <f t="shared" si="143"/>
        <v>0</v>
      </c>
      <c r="K330" s="143">
        <f t="shared" si="143"/>
        <v>3177</v>
      </c>
      <c r="L330" s="143">
        <f>L331</f>
        <v>3177</v>
      </c>
      <c r="M330" s="40">
        <f t="shared" si="143"/>
        <v>0</v>
      </c>
      <c r="N330" s="40">
        <f t="shared" si="143"/>
        <v>3177</v>
      </c>
    </row>
    <row r="331" spans="1:14" ht="63">
      <c r="A331" s="150" t="s">
        <v>894</v>
      </c>
      <c r="B331" s="142">
        <v>10</v>
      </c>
      <c r="C331" s="147" t="s">
        <v>305</v>
      </c>
      <c r="D331" s="204" t="s">
        <v>264</v>
      </c>
      <c r="E331" s="142"/>
      <c r="F331" s="149">
        <f>F332</f>
        <v>3177</v>
      </c>
      <c r="G331" s="149">
        <f t="shared" si="143"/>
        <v>0</v>
      </c>
      <c r="H331" s="149">
        <f t="shared" si="143"/>
        <v>3177</v>
      </c>
      <c r="I331" s="149">
        <f>I332</f>
        <v>3177</v>
      </c>
      <c r="J331" s="149">
        <f t="shared" si="143"/>
        <v>0</v>
      </c>
      <c r="K331" s="149">
        <f t="shared" si="143"/>
        <v>3177</v>
      </c>
      <c r="L331" s="149">
        <f>L332</f>
        <v>3177</v>
      </c>
      <c r="M331" s="41">
        <f t="shared" si="143"/>
        <v>0</v>
      </c>
      <c r="N331" s="41">
        <f t="shared" si="143"/>
        <v>3177</v>
      </c>
    </row>
    <row r="332" spans="1:14" ht="94.5">
      <c r="A332" s="150" t="s">
        <v>917</v>
      </c>
      <c r="B332" s="142">
        <v>10</v>
      </c>
      <c r="C332" s="147" t="s">
        <v>305</v>
      </c>
      <c r="D332" s="205" t="s">
        <v>390</v>
      </c>
      <c r="E332" s="142"/>
      <c r="F332" s="149">
        <f>F333</f>
        <v>3177</v>
      </c>
      <c r="G332" s="149">
        <f t="shared" si="143"/>
        <v>0</v>
      </c>
      <c r="H332" s="149">
        <f t="shared" si="143"/>
        <v>3177</v>
      </c>
      <c r="I332" s="149">
        <f>I333</f>
        <v>3177</v>
      </c>
      <c r="J332" s="149">
        <f t="shared" si="143"/>
        <v>0</v>
      </c>
      <c r="K332" s="149">
        <f t="shared" si="143"/>
        <v>3177</v>
      </c>
      <c r="L332" s="149">
        <f>L333</f>
        <v>3177</v>
      </c>
      <c r="M332" s="41">
        <f t="shared" si="143"/>
        <v>0</v>
      </c>
      <c r="N332" s="41">
        <f t="shared" si="143"/>
        <v>3177</v>
      </c>
    </row>
    <row r="333" spans="1:14" ht="47.25">
      <c r="A333" s="157" t="s">
        <v>392</v>
      </c>
      <c r="B333" s="142">
        <v>10</v>
      </c>
      <c r="C333" s="147" t="s">
        <v>305</v>
      </c>
      <c r="D333" s="205" t="s">
        <v>391</v>
      </c>
      <c r="E333" s="142"/>
      <c r="F333" s="149">
        <f aca="true" t="shared" si="144" ref="F333:N333">SUM(F334:F335)</f>
        <v>3177</v>
      </c>
      <c r="G333" s="149">
        <f t="shared" si="144"/>
        <v>0</v>
      </c>
      <c r="H333" s="149">
        <f t="shared" si="144"/>
        <v>3177</v>
      </c>
      <c r="I333" s="149">
        <f t="shared" si="144"/>
        <v>3177</v>
      </c>
      <c r="J333" s="149">
        <f t="shared" si="144"/>
        <v>0</v>
      </c>
      <c r="K333" s="149">
        <f t="shared" si="144"/>
        <v>3177</v>
      </c>
      <c r="L333" s="149">
        <f t="shared" si="144"/>
        <v>3177</v>
      </c>
      <c r="M333" s="41">
        <f t="shared" si="144"/>
        <v>0</v>
      </c>
      <c r="N333" s="41">
        <f t="shared" si="144"/>
        <v>3177</v>
      </c>
    </row>
    <row r="334" spans="1:14" ht="47.25">
      <c r="A334" s="145" t="s">
        <v>117</v>
      </c>
      <c r="B334" s="142">
        <v>10</v>
      </c>
      <c r="C334" s="147" t="s">
        <v>305</v>
      </c>
      <c r="D334" s="160" t="s">
        <v>183</v>
      </c>
      <c r="E334" s="142" t="s">
        <v>275</v>
      </c>
      <c r="F334" s="149">
        <f>SUM(G334:H334)</f>
        <v>32</v>
      </c>
      <c r="G334" s="149"/>
      <c r="H334" s="149">
        <v>32</v>
      </c>
      <c r="I334" s="149">
        <f>SUM(J334:K334)</f>
        <v>32</v>
      </c>
      <c r="J334" s="149"/>
      <c r="K334" s="149">
        <v>32</v>
      </c>
      <c r="L334" s="149">
        <f>SUM(M334:N334)</f>
        <v>32</v>
      </c>
      <c r="M334" s="41"/>
      <c r="N334" s="41">
        <v>32</v>
      </c>
    </row>
    <row r="335" spans="1:14" ht="47.25">
      <c r="A335" s="150" t="s">
        <v>118</v>
      </c>
      <c r="B335" s="142" t="s">
        <v>762</v>
      </c>
      <c r="C335" s="147" t="s">
        <v>305</v>
      </c>
      <c r="D335" s="160" t="s">
        <v>183</v>
      </c>
      <c r="E335" s="142" t="s">
        <v>760</v>
      </c>
      <c r="F335" s="149">
        <f>SUM(G335:H335)</f>
        <v>3145</v>
      </c>
      <c r="G335" s="156"/>
      <c r="H335" s="156">
        <v>3145</v>
      </c>
      <c r="I335" s="149">
        <f>SUM(J335:K335)</f>
        <v>3145</v>
      </c>
      <c r="J335" s="156"/>
      <c r="K335" s="156">
        <v>3145</v>
      </c>
      <c r="L335" s="149">
        <f>SUM(M335:N335)</f>
        <v>3145</v>
      </c>
      <c r="M335" s="42"/>
      <c r="N335" s="42">
        <v>3145</v>
      </c>
    </row>
    <row r="336" spans="1:14" ht="31.5">
      <c r="A336" s="133" t="s">
        <v>674</v>
      </c>
      <c r="B336" s="144">
        <v>10</v>
      </c>
      <c r="C336" s="141" t="s">
        <v>317</v>
      </c>
      <c r="D336" s="142"/>
      <c r="E336" s="142"/>
      <c r="F336" s="143">
        <f>F337</f>
        <v>40970</v>
      </c>
      <c r="G336" s="143">
        <f aca="true" t="shared" si="145" ref="G336:N338">G337</f>
        <v>40810</v>
      </c>
      <c r="H336" s="143">
        <f t="shared" si="145"/>
        <v>160</v>
      </c>
      <c r="I336" s="143">
        <f>I337</f>
        <v>41593</v>
      </c>
      <c r="J336" s="143">
        <f t="shared" si="145"/>
        <v>41433</v>
      </c>
      <c r="K336" s="143">
        <f t="shared" si="145"/>
        <v>160</v>
      </c>
      <c r="L336" s="143">
        <f>L337</f>
        <v>43190</v>
      </c>
      <c r="M336" s="40">
        <f t="shared" si="145"/>
        <v>43030</v>
      </c>
      <c r="N336" s="40">
        <f t="shared" si="145"/>
        <v>160</v>
      </c>
    </row>
    <row r="337" spans="1:14" ht="63">
      <c r="A337" s="150" t="s">
        <v>894</v>
      </c>
      <c r="B337" s="142" t="s">
        <v>762</v>
      </c>
      <c r="C337" s="147" t="s">
        <v>317</v>
      </c>
      <c r="D337" s="153" t="s">
        <v>529</v>
      </c>
      <c r="E337" s="142"/>
      <c r="F337" s="149">
        <f>F338</f>
        <v>40970</v>
      </c>
      <c r="G337" s="149">
        <f t="shared" si="145"/>
        <v>40810</v>
      </c>
      <c r="H337" s="149">
        <f t="shared" si="145"/>
        <v>160</v>
      </c>
      <c r="I337" s="149">
        <f>I338</f>
        <v>41593</v>
      </c>
      <c r="J337" s="149">
        <f t="shared" si="145"/>
        <v>41433</v>
      </c>
      <c r="K337" s="149">
        <f t="shared" si="145"/>
        <v>160</v>
      </c>
      <c r="L337" s="149">
        <f>L338</f>
        <v>43190</v>
      </c>
      <c r="M337" s="41">
        <f t="shared" si="145"/>
        <v>43030</v>
      </c>
      <c r="N337" s="41">
        <f t="shared" si="145"/>
        <v>160</v>
      </c>
    </row>
    <row r="338" spans="1:14" ht="94.5">
      <c r="A338" s="150" t="s">
        <v>930</v>
      </c>
      <c r="B338" s="142" t="s">
        <v>762</v>
      </c>
      <c r="C338" s="147" t="s">
        <v>317</v>
      </c>
      <c r="D338" s="153" t="s">
        <v>119</v>
      </c>
      <c r="E338" s="142"/>
      <c r="F338" s="149">
        <f>F339</f>
        <v>40970</v>
      </c>
      <c r="G338" s="149">
        <f t="shared" si="145"/>
        <v>40810</v>
      </c>
      <c r="H338" s="149">
        <f t="shared" si="145"/>
        <v>160</v>
      </c>
      <c r="I338" s="149">
        <f>I339</f>
        <v>41593</v>
      </c>
      <c r="J338" s="149">
        <f t="shared" si="145"/>
        <v>41433</v>
      </c>
      <c r="K338" s="149">
        <f t="shared" si="145"/>
        <v>160</v>
      </c>
      <c r="L338" s="149">
        <f>L339</f>
        <v>43190</v>
      </c>
      <c r="M338" s="41">
        <f t="shared" si="145"/>
        <v>43030</v>
      </c>
      <c r="N338" s="41">
        <f t="shared" si="145"/>
        <v>160</v>
      </c>
    </row>
    <row r="339" spans="1:14" ht="63">
      <c r="A339" s="150" t="s">
        <v>618</v>
      </c>
      <c r="B339" s="142" t="s">
        <v>762</v>
      </c>
      <c r="C339" s="147" t="s">
        <v>317</v>
      </c>
      <c r="D339" s="153" t="s">
        <v>120</v>
      </c>
      <c r="E339" s="142"/>
      <c r="F339" s="149">
        <f aca="true" t="shared" si="146" ref="F339:N339">SUM(F340:F345)</f>
        <v>40970</v>
      </c>
      <c r="G339" s="149">
        <f t="shared" si="146"/>
        <v>40810</v>
      </c>
      <c r="H339" s="149">
        <f t="shared" si="146"/>
        <v>160</v>
      </c>
      <c r="I339" s="149">
        <f t="shared" si="146"/>
        <v>41593</v>
      </c>
      <c r="J339" s="149">
        <f t="shared" si="146"/>
        <v>41433</v>
      </c>
      <c r="K339" s="149">
        <f t="shared" si="146"/>
        <v>160</v>
      </c>
      <c r="L339" s="149">
        <f t="shared" si="146"/>
        <v>43190</v>
      </c>
      <c r="M339" s="41">
        <f t="shared" si="146"/>
        <v>43030</v>
      </c>
      <c r="N339" s="41">
        <f t="shared" si="146"/>
        <v>160</v>
      </c>
    </row>
    <row r="340" spans="1:14" ht="94.5">
      <c r="A340" s="145" t="s">
        <v>619</v>
      </c>
      <c r="B340" s="142" t="s">
        <v>762</v>
      </c>
      <c r="C340" s="147" t="s">
        <v>317</v>
      </c>
      <c r="D340" s="155" t="s">
        <v>184</v>
      </c>
      <c r="E340" s="142" t="s">
        <v>756</v>
      </c>
      <c r="F340" s="149">
        <f aca="true" t="shared" si="147" ref="F340:F345">SUM(G340:H340)</f>
        <v>160</v>
      </c>
      <c r="G340" s="156"/>
      <c r="H340" s="156">
        <v>160</v>
      </c>
      <c r="I340" s="149">
        <f aca="true" t="shared" si="148" ref="I340:I345">SUM(J340:K340)</f>
        <v>160</v>
      </c>
      <c r="J340" s="156"/>
      <c r="K340" s="156">
        <v>160</v>
      </c>
      <c r="L340" s="149">
        <f aca="true" t="shared" si="149" ref="L340:L345">SUM(M340:N340)</f>
        <v>160</v>
      </c>
      <c r="M340" s="42"/>
      <c r="N340" s="42">
        <v>160</v>
      </c>
    </row>
    <row r="341" spans="1:14" ht="141.75">
      <c r="A341" s="145" t="s">
        <v>334</v>
      </c>
      <c r="B341" s="142" t="s">
        <v>762</v>
      </c>
      <c r="C341" s="147" t="s">
        <v>317</v>
      </c>
      <c r="D341" s="155" t="s">
        <v>185</v>
      </c>
      <c r="E341" s="142" t="s">
        <v>273</v>
      </c>
      <c r="F341" s="149">
        <f t="shared" si="147"/>
        <v>2053</v>
      </c>
      <c r="G341" s="156">
        <v>2053</v>
      </c>
      <c r="H341" s="156"/>
      <c r="I341" s="149">
        <f t="shared" si="148"/>
        <v>2074</v>
      </c>
      <c r="J341" s="156">
        <v>2074</v>
      </c>
      <c r="K341" s="156"/>
      <c r="L341" s="149">
        <f t="shared" si="149"/>
        <v>2094</v>
      </c>
      <c r="M341" s="42">
        <v>2094</v>
      </c>
      <c r="N341" s="42"/>
    </row>
    <row r="342" spans="1:14" ht="78.75">
      <c r="A342" s="145" t="s">
        <v>286</v>
      </c>
      <c r="B342" s="142" t="s">
        <v>762</v>
      </c>
      <c r="C342" s="147" t="s">
        <v>317</v>
      </c>
      <c r="D342" s="155" t="s">
        <v>185</v>
      </c>
      <c r="E342" s="142" t="s">
        <v>275</v>
      </c>
      <c r="F342" s="149">
        <f t="shared" si="147"/>
        <v>786</v>
      </c>
      <c r="G342" s="156">
        <v>786</v>
      </c>
      <c r="H342" s="156"/>
      <c r="I342" s="149">
        <f t="shared" si="148"/>
        <v>641</v>
      </c>
      <c r="J342" s="156">
        <v>641</v>
      </c>
      <c r="K342" s="156"/>
      <c r="L342" s="149">
        <f t="shared" si="149"/>
        <v>652</v>
      </c>
      <c r="M342" s="42">
        <v>652</v>
      </c>
      <c r="N342" s="42"/>
    </row>
    <row r="343" spans="1:14" ht="63">
      <c r="A343" s="150" t="s">
        <v>287</v>
      </c>
      <c r="B343" s="142" t="s">
        <v>762</v>
      </c>
      <c r="C343" s="147" t="s">
        <v>317</v>
      </c>
      <c r="D343" s="155" t="s">
        <v>185</v>
      </c>
      <c r="E343" s="142" t="s">
        <v>760</v>
      </c>
      <c r="F343" s="149">
        <f t="shared" si="147"/>
        <v>0</v>
      </c>
      <c r="G343" s="149"/>
      <c r="H343" s="156"/>
      <c r="I343" s="149">
        <f t="shared" si="148"/>
        <v>0</v>
      </c>
      <c r="J343" s="149"/>
      <c r="K343" s="156"/>
      <c r="L343" s="149">
        <f t="shared" si="149"/>
        <v>0</v>
      </c>
      <c r="M343" s="41"/>
      <c r="N343" s="42"/>
    </row>
    <row r="344" spans="1:14" ht="94.5">
      <c r="A344" s="145" t="s">
        <v>447</v>
      </c>
      <c r="B344" s="142" t="s">
        <v>762</v>
      </c>
      <c r="C344" s="147" t="s">
        <v>317</v>
      </c>
      <c r="D344" s="155" t="s">
        <v>185</v>
      </c>
      <c r="E344" s="142" t="s">
        <v>756</v>
      </c>
      <c r="F344" s="149">
        <f t="shared" si="147"/>
        <v>37969</v>
      </c>
      <c r="G344" s="156">
        <v>37969</v>
      </c>
      <c r="H344" s="156"/>
      <c r="I344" s="149">
        <f t="shared" si="148"/>
        <v>38709</v>
      </c>
      <c r="J344" s="156">
        <v>38709</v>
      </c>
      <c r="K344" s="156"/>
      <c r="L344" s="149">
        <f t="shared" si="149"/>
        <v>40275</v>
      </c>
      <c r="M344" s="42">
        <v>40275</v>
      </c>
      <c r="N344" s="42"/>
    </row>
    <row r="345" spans="1:14" ht="47.25">
      <c r="A345" s="145" t="s">
        <v>288</v>
      </c>
      <c r="B345" s="142" t="s">
        <v>762</v>
      </c>
      <c r="C345" s="147" t="s">
        <v>317</v>
      </c>
      <c r="D345" s="155" t="s">
        <v>185</v>
      </c>
      <c r="E345" s="142" t="s">
        <v>744</v>
      </c>
      <c r="F345" s="149">
        <f t="shared" si="147"/>
        <v>2</v>
      </c>
      <c r="G345" s="156">
        <v>2</v>
      </c>
      <c r="H345" s="156"/>
      <c r="I345" s="149">
        <f t="shared" si="148"/>
        <v>9</v>
      </c>
      <c r="J345" s="156">
        <v>9</v>
      </c>
      <c r="K345" s="156"/>
      <c r="L345" s="149">
        <f t="shared" si="149"/>
        <v>9</v>
      </c>
      <c r="M345" s="42">
        <v>9</v>
      </c>
      <c r="N345" s="42"/>
    </row>
    <row r="346" spans="1:14" ht="15.75">
      <c r="A346" s="133" t="s">
        <v>758</v>
      </c>
      <c r="B346" s="144">
        <v>10</v>
      </c>
      <c r="C346" s="141" t="s">
        <v>113</v>
      </c>
      <c r="D346" s="142"/>
      <c r="E346" s="142"/>
      <c r="F346" s="143">
        <f aca="true" t="shared" si="150" ref="F346:N346">SUM(F347,F351,F407,F411,)</f>
        <v>75698.1</v>
      </c>
      <c r="G346" s="143">
        <f t="shared" si="150"/>
        <v>74725.1</v>
      </c>
      <c r="H346" s="143">
        <f t="shared" si="150"/>
        <v>973</v>
      </c>
      <c r="I346" s="143">
        <f t="shared" si="150"/>
        <v>75575.8</v>
      </c>
      <c r="J346" s="143">
        <f t="shared" si="150"/>
        <v>75152.8</v>
      </c>
      <c r="K346" s="143">
        <f t="shared" si="150"/>
        <v>423</v>
      </c>
      <c r="L346" s="143">
        <f t="shared" si="150"/>
        <v>77899.6</v>
      </c>
      <c r="M346" s="40">
        <f t="shared" si="150"/>
        <v>77531.6</v>
      </c>
      <c r="N346" s="40">
        <f t="shared" si="150"/>
        <v>368</v>
      </c>
    </row>
    <row r="347" spans="1:14" ht="63">
      <c r="A347" s="145" t="s">
        <v>910</v>
      </c>
      <c r="B347" s="142" t="s">
        <v>762</v>
      </c>
      <c r="C347" s="142" t="s">
        <v>113</v>
      </c>
      <c r="D347" s="148" t="s">
        <v>640</v>
      </c>
      <c r="E347" s="142"/>
      <c r="F347" s="149">
        <f>F348</f>
        <v>12588</v>
      </c>
      <c r="G347" s="149">
        <f aca="true" t="shared" si="151" ref="G347:H349">G348</f>
        <v>12588</v>
      </c>
      <c r="H347" s="149">
        <f t="shared" si="151"/>
        <v>0</v>
      </c>
      <c r="I347" s="149">
        <f>I348</f>
        <v>12975</v>
      </c>
      <c r="J347" s="149">
        <f aca="true" t="shared" si="152" ref="J347:K349">J348</f>
        <v>12975</v>
      </c>
      <c r="K347" s="149">
        <f t="shared" si="152"/>
        <v>0</v>
      </c>
      <c r="L347" s="149">
        <f>L348</f>
        <v>13374</v>
      </c>
      <c r="M347" s="41">
        <f aca="true" t="shared" si="153" ref="M347:N349">M348</f>
        <v>13374</v>
      </c>
      <c r="N347" s="41">
        <f t="shared" si="153"/>
        <v>0</v>
      </c>
    </row>
    <row r="348" spans="1:14" ht="94.5">
      <c r="A348" s="145" t="s">
        <v>946</v>
      </c>
      <c r="B348" s="142" t="s">
        <v>762</v>
      </c>
      <c r="C348" s="142" t="s">
        <v>113</v>
      </c>
      <c r="D348" s="148" t="s">
        <v>520</v>
      </c>
      <c r="E348" s="142"/>
      <c r="F348" s="149">
        <f>F349</f>
        <v>12588</v>
      </c>
      <c r="G348" s="149">
        <f t="shared" si="151"/>
        <v>12588</v>
      </c>
      <c r="H348" s="149">
        <f t="shared" si="151"/>
        <v>0</v>
      </c>
      <c r="I348" s="149">
        <f>I349</f>
        <v>12975</v>
      </c>
      <c r="J348" s="149">
        <f t="shared" si="152"/>
        <v>12975</v>
      </c>
      <c r="K348" s="149">
        <f t="shared" si="152"/>
        <v>0</v>
      </c>
      <c r="L348" s="149">
        <f>L349</f>
        <v>13374</v>
      </c>
      <c r="M348" s="41">
        <f t="shared" si="153"/>
        <v>13374</v>
      </c>
      <c r="N348" s="41">
        <f t="shared" si="153"/>
        <v>0</v>
      </c>
    </row>
    <row r="349" spans="1:14" ht="47.25">
      <c r="A349" s="145" t="s">
        <v>725</v>
      </c>
      <c r="B349" s="142" t="s">
        <v>762</v>
      </c>
      <c r="C349" s="142" t="s">
        <v>113</v>
      </c>
      <c r="D349" s="148" t="s">
        <v>521</v>
      </c>
      <c r="E349" s="142"/>
      <c r="F349" s="149">
        <f>F350</f>
        <v>12588</v>
      </c>
      <c r="G349" s="149">
        <f t="shared" si="151"/>
        <v>12588</v>
      </c>
      <c r="H349" s="149">
        <f t="shared" si="151"/>
        <v>0</v>
      </c>
      <c r="I349" s="149">
        <f>I350</f>
        <v>12975</v>
      </c>
      <c r="J349" s="149">
        <f t="shared" si="152"/>
        <v>12975</v>
      </c>
      <c r="K349" s="149">
        <f t="shared" si="152"/>
        <v>0</v>
      </c>
      <c r="L349" s="149">
        <f>L350</f>
        <v>13374</v>
      </c>
      <c r="M349" s="41">
        <f t="shared" si="153"/>
        <v>13374</v>
      </c>
      <c r="N349" s="41">
        <f t="shared" si="153"/>
        <v>0</v>
      </c>
    </row>
    <row r="350" spans="1:14" ht="173.25">
      <c r="A350" s="154" t="s">
        <v>519</v>
      </c>
      <c r="B350" s="142" t="s">
        <v>762</v>
      </c>
      <c r="C350" s="142" t="s">
        <v>113</v>
      </c>
      <c r="D350" s="142" t="s">
        <v>656</v>
      </c>
      <c r="E350" s="142" t="s">
        <v>760</v>
      </c>
      <c r="F350" s="149">
        <f>SUM(G350:H350)</f>
        <v>12588</v>
      </c>
      <c r="G350" s="149">
        <v>12588</v>
      </c>
      <c r="H350" s="149"/>
      <c r="I350" s="149">
        <f>SUM(J350:K350)</f>
        <v>12975</v>
      </c>
      <c r="J350" s="149">
        <v>12975</v>
      </c>
      <c r="K350" s="149"/>
      <c r="L350" s="149">
        <f>SUM(M350:N350)</f>
        <v>13374</v>
      </c>
      <c r="M350" s="41">
        <v>13374</v>
      </c>
      <c r="N350" s="41"/>
    </row>
    <row r="351" spans="1:14" ht="63">
      <c r="A351" s="150" t="s">
        <v>894</v>
      </c>
      <c r="B351" s="142">
        <v>10</v>
      </c>
      <c r="C351" s="147" t="s">
        <v>113</v>
      </c>
      <c r="D351" s="148" t="s">
        <v>529</v>
      </c>
      <c r="E351" s="142"/>
      <c r="F351" s="149">
        <f aca="true" t="shared" si="154" ref="F351:M351">SUM(F352,F396,F399)</f>
        <v>60060.3</v>
      </c>
      <c r="G351" s="149">
        <f t="shared" si="154"/>
        <v>59961.3</v>
      </c>
      <c r="H351" s="149">
        <f t="shared" si="154"/>
        <v>99</v>
      </c>
      <c r="I351" s="149">
        <f t="shared" si="154"/>
        <v>62144.8</v>
      </c>
      <c r="J351" s="149">
        <f t="shared" si="154"/>
        <v>62122.8</v>
      </c>
      <c r="K351" s="149">
        <f t="shared" si="154"/>
        <v>22</v>
      </c>
      <c r="L351" s="149">
        <f t="shared" si="154"/>
        <v>64102.6</v>
      </c>
      <c r="M351" s="41">
        <f t="shared" si="154"/>
        <v>64102.6</v>
      </c>
      <c r="N351" s="41">
        <f>SUM(N352,N399)</f>
        <v>0</v>
      </c>
    </row>
    <row r="352" spans="1:14" ht="94.5">
      <c r="A352" s="150" t="s">
        <v>917</v>
      </c>
      <c r="B352" s="142">
        <v>10</v>
      </c>
      <c r="C352" s="147" t="s">
        <v>113</v>
      </c>
      <c r="D352" s="148" t="s">
        <v>390</v>
      </c>
      <c r="E352" s="142"/>
      <c r="F352" s="149">
        <f aca="true" t="shared" si="155" ref="F352:N352">SUM(F353,F370)</f>
        <v>39157.3</v>
      </c>
      <c r="G352" s="149">
        <f t="shared" si="155"/>
        <v>39071.3</v>
      </c>
      <c r="H352" s="149">
        <f t="shared" si="155"/>
        <v>86</v>
      </c>
      <c r="I352" s="149">
        <f t="shared" si="155"/>
        <v>39819.8</v>
      </c>
      <c r="J352" s="149">
        <f t="shared" si="155"/>
        <v>39797.8</v>
      </c>
      <c r="K352" s="149">
        <f t="shared" si="155"/>
        <v>22</v>
      </c>
      <c r="L352" s="149">
        <f t="shared" si="155"/>
        <v>40723.6</v>
      </c>
      <c r="M352" s="41">
        <f t="shared" si="155"/>
        <v>40723.6</v>
      </c>
      <c r="N352" s="41">
        <f t="shared" si="155"/>
        <v>0</v>
      </c>
    </row>
    <row r="353" spans="1:14" ht="47.25">
      <c r="A353" s="150" t="s">
        <v>582</v>
      </c>
      <c r="B353" s="142">
        <v>10</v>
      </c>
      <c r="C353" s="147" t="s">
        <v>113</v>
      </c>
      <c r="D353" s="153" t="s">
        <v>581</v>
      </c>
      <c r="E353" s="142"/>
      <c r="F353" s="149">
        <f>SUM(F354:F369)</f>
        <v>29516</v>
      </c>
      <c r="G353" s="149">
        <f aca="true" t="shared" si="156" ref="G353:N353">SUM(G354:G369)</f>
        <v>29516</v>
      </c>
      <c r="H353" s="149">
        <f t="shared" si="156"/>
        <v>0</v>
      </c>
      <c r="I353" s="149">
        <f t="shared" si="156"/>
        <v>29744.1</v>
      </c>
      <c r="J353" s="149">
        <f t="shared" si="156"/>
        <v>29744.1</v>
      </c>
      <c r="K353" s="149">
        <f t="shared" si="156"/>
        <v>0</v>
      </c>
      <c r="L353" s="149">
        <f t="shared" si="156"/>
        <v>30246.1</v>
      </c>
      <c r="M353" s="41">
        <f t="shared" si="156"/>
        <v>30246.1</v>
      </c>
      <c r="N353" s="41">
        <f t="shared" si="156"/>
        <v>0</v>
      </c>
    </row>
    <row r="354" spans="1:14" ht="78.75">
      <c r="A354" s="145" t="s">
        <v>583</v>
      </c>
      <c r="B354" s="142">
        <v>10</v>
      </c>
      <c r="C354" s="147" t="s">
        <v>113</v>
      </c>
      <c r="D354" s="155" t="s">
        <v>704</v>
      </c>
      <c r="E354" s="142" t="s">
        <v>275</v>
      </c>
      <c r="F354" s="149">
        <f aca="true" t="shared" si="157" ref="F354:F369">SUM(G354:H354)</f>
        <v>226</v>
      </c>
      <c r="G354" s="149">
        <v>226</v>
      </c>
      <c r="H354" s="149"/>
      <c r="I354" s="149">
        <f aca="true" t="shared" si="158" ref="I354:I369">SUM(J354:K354)</f>
        <v>226</v>
      </c>
      <c r="J354" s="149">
        <v>226</v>
      </c>
      <c r="K354" s="149"/>
      <c r="L354" s="149">
        <f aca="true" t="shared" si="159" ref="L354:L369">SUM(M354:N354)</f>
        <v>226</v>
      </c>
      <c r="M354" s="41">
        <v>226</v>
      </c>
      <c r="N354" s="41"/>
    </row>
    <row r="355" spans="1:14" ht="63">
      <c r="A355" s="150" t="s">
        <v>584</v>
      </c>
      <c r="B355" s="142">
        <v>10</v>
      </c>
      <c r="C355" s="147" t="s">
        <v>113</v>
      </c>
      <c r="D355" s="155" t="s">
        <v>704</v>
      </c>
      <c r="E355" s="142" t="s">
        <v>760</v>
      </c>
      <c r="F355" s="149">
        <f t="shared" si="157"/>
        <v>18801</v>
      </c>
      <c r="G355" s="156">
        <v>18801</v>
      </c>
      <c r="H355" s="156"/>
      <c r="I355" s="149">
        <f t="shared" si="158"/>
        <v>18801.1</v>
      </c>
      <c r="J355" s="156">
        <v>18801.1</v>
      </c>
      <c r="K355" s="156"/>
      <c r="L355" s="149">
        <f t="shared" si="159"/>
        <v>18801.1</v>
      </c>
      <c r="M355" s="42">
        <v>18801.1</v>
      </c>
      <c r="N355" s="42"/>
    </row>
    <row r="356" spans="1:14" ht="94.5">
      <c r="A356" s="145" t="s">
        <v>585</v>
      </c>
      <c r="B356" s="142">
        <v>10</v>
      </c>
      <c r="C356" s="147" t="s">
        <v>113</v>
      </c>
      <c r="D356" s="155" t="s">
        <v>706</v>
      </c>
      <c r="E356" s="142" t="s">
        <v>275</v>
      </c>
      <c r="F356" s="149">
        <f t="shared" si="157"/>
        <v>35</v>
      </c>
      <c r="G356" s="149">
        <v>35</v>
      </c>
      <c r="H356" s="149"/>
      <c r="I356" s="149">
        <f t="shared" si="158"/>
        <v>34</v>
      </c>
      <c r="J356" s="149">
        <v>34</v>
      </c>
      <c r="K356" s="149"/>
      <c r="L356" s="149">
        <f t="shared" si="159"/>
        <v>36</v>
      </c>
      <c r="M356" s="41">
        <v>36</v>
      </c>
      <c r="N356" s="41"/>
    </row>
    <row r="357" spans="1:14" ht="78.75">
      <c r="A357" s="145" t="s">
        <v>586</v>
      </c>
      <c r="B357" s="142">
        <v>10</v>
      </c>
      <c r="C357" s="147" t="s">
        <v>113</v>
      </c>
      <c r="D357" s="155" t="s">
        <v>706</v>
      </c>
      <c r="E357" s="142" t="s">
        <v>760</v>
      </c>
      <c r="F357" s="149">
        <f t="shared" si="157"/>
        <v>2716</v>
      </c>
      <c r="G357" s="156">
        <v>2716</v>
      </c>
      <c r="H357" s="156"/>
      <c r="I357" s="149">
        <f t="shared" si="158"/>
        <v>2596</v>
      </c>
      <c r="J357" s="156">
        <v>2596</v>
      </c>
      <c r="K357" s="156"/>
      <c r="L357" s="149">
        <f t="shared" si="159"/>
        <v>2740</v>
      </c>
      <c r="M357" s="42">
        <v>2740</v>
      </c>
      <c r="N357" s="42"/>
    </row>
    <row r="358" spans="1:14" ht="94.5">
      <c r="A358" s="145" t="s">
        <v>106</v>
      </c>
      <c r="B358" s="142">
        <v>10</v>
      </c>
      <c r="C358" s="147" t="s">
        <v>113</v>
      </c>
      <c r="D358" s="155" t="s">
        <v>207</v>
      </c>
      <c r="E358" s="142" t="s">
        <v>275</v>
      </c>
      <c r="F358" s="149">
        <f t="shared" si="157"/>
        <v>50</v>
      </c>
      <c r="G358" s="149">
        <v>50</v>
      </c>
      <c r="H358" s="149"/>
      <c r="I358" s="149">
        <f t="shared" si="158"/>
        <v>50</v>
      </c>
      <c r="J358" s="149">
        <v>50</v>
      </c>
      <c r="K358" s="149"/>
      <c r="L358" s="149">
        <f t="shared" si="159"/>
        <v>50</v>
      </c>
      <c r="M358" s="41">
        <v>50</v>
      </c>
      <c r="N358" s="41"/>
    </row>
    <row r="359" spans="1:14" ht="94.5">
      <c r="A359" s="145" t="s">
        <v>107</v>
      </c>
      <c r="B359" s="142">
        <v>10</v>
      </c>
      <c r="C359" s="147" t="s">
        <v>113</v>
      </c>
      <c r="D359" s="155" t="s">
        <v>207</v>
      </c>
      <c r="E359" s="142" t="s">
        <v>760</v>
      </c>
      <c r="F359" s="149">
        <f t="shared" si="157"/>
        <v>3012</v>
      </c>
      <c r="G359" s="156">
        <v>3012</v>
      </c>
      <c r="H359" s="156"/>
      <c r="I359" s="149">
        <f t="shared" si="158"/>
        <v>3127</v>
      </c>
      <c r="J359" s="156">
        <v>3127</v>
      </c>
      <c r="K359" s="156"/>
      <c r="L359" s="149">
        <f t="shared" si="159"/>
        <v>3252</v>
      </c>
      <c r="M359" s="42">
        <v>3252</v>
      </c>
      <c r="N359" s="42"/>
    </row>
    <row r="360" spans="1:14" ht="141.75">
      <c r="A360" s="145" t="s">
        <v>104</v>
      </c>
      <c r="B360" s="142">
        <v>10</v>
      </c>
      <c r="C360" s="147" t="s">
        <v>113</v>
      </c>
      <c r="D360" s="155" t="s">
        <v>208</v>
      </c>
      <c r="E360" s="142" t="s">
        <v>275</v>
      </c>
      <c r="F360" s="149">
        <f t="shared" si="157"/>
        <v>3</v>
      </c>
      <c r="G360" s="149">
        <v>3</v>
      </c>
      <c r="H360" s="149"/>
      <c r="I360" s="149">
        <f t="shared" si="158"/>
        <v>3</v>
      </c>
      <c r="J360" s="149">
        <v>3</v>
      </c>
      <c r="K360" s="149"/>
      <c r="L360" s="149">
        <f t="shared" si="159"/>
        <v>3</v>
      </c>
      <c r="M360" s="41">
        <v>3</v>
      </c>
      <c r="N360" s="41"/>
    </row>
    <row r="361" spans="1:14" ht="126">
      <c r="A361" s="145" t="s">
        <v>123</v>
      </c>
      <c r="B361" s="142">
        <v>10</v>
      </c>
      <c r="C361" s="147" t="s">
        <v>113</v>
      </c>
      <c r="D361" s="155" t="s">
        <v>208</v>
      </c>
      <c r="E361" s="142" t="s">
        <v>760</v>
      </c>
      <c r="F361" s="149">
        <f t="shared" si="157"/>
        <v>148</v>
      </c>
      <c r="G361" s="156">
        <v>148</v>
      </c>
      <c r="H361" s="156"/>
      <c r="I361" s="149">
        <f t="shared" si="158"/>
        <v>154</v>
      </c>
      <c r="J361" s="156">
        <v>154</v>
      </c>
      <c r="K361" s="156"/>
      <c r="L361" s="149">
        <f t="shared" si="159"/>
        <v>160</v>
      </c>
      <c r="M361" s="42">
        <v>160</v>
      </c>
      <c r="N361" s="42"/>
    </row>
    <row r="362" spans="1:14" ht="110.25">
      <c r="A362" s="145" t="s">
        <v>124</v>
      </c>
      <c r="B362" s="142">
        <v>10</v>
      </c>
      <c r="C362" s="147" t="s">
        <v>113</v>
      </c>
      <c r="D362" s="155" t="s">
        <v>209</v>
      </c>
      <c r="E362" s="142" t="s">
        <v>275</v>
      </c>
      <c r="F362" s="149">
        <f t="shared" si="157"/>
        <v>56</v>
      </c>
      <c r="G362" s="149">
        <v>56</v>
      </c>
      <c r="H362" s="149"/>
      <c r="I362" s="149">
        <f t="shared" si="158"/>
        <v>58</v>
      </c>
      <c r="J362" s="149">
        <v>58</v>
      </c>
      <c r="K362" s="149"/>
      <c r="L362" s="149">
        <f t="shared" si="159"/>
        <v>62</v>
      </c>
      <c r="M362" s="41">
        <v>62</v>
      </c>
      <c r="N362" s="41"/>
    </row>
    <row r="363" spans="1:14" ht="94.5">
      <c r="A363" s="145" t="s">
        <v>125</v>
      </c>
      <c r="B363" s="142">
        <v>10</v>
      </c>
      <c r="C363" s="147" t="s">
        <v>113</v>
      </c>
      <c r="D363" s="155" t="s">
        <v>209</v>
      </c>
      <c r="E363" s="142" t="s">
        <v>760</v>
      </c>
      <c r="F363" s="149">
        <f t="shared" si="157"/>
        <v>3422</v>
      </c>
      <c r="G363" s="156">
        <v>3422</v>
      </c>
      <c r="H363" s="156"/>
      <c r="I363" s="149">
        <f t="shared" si="158"/>
        <v>3594</v>
      </c>
      <c r="J363" s="156">
        <v>3594</v>
      </c>
      <c r="K363" s="156"/>
      <c r="L363" s="149">
        <f t="shared" si="159"/>
        <v>3773</v>
      </c>
      <c r="M363" s="42">
        <v>3773</v>
      </c>
      <c r="N363" s="42"/>
    </row>
    <row r="364" spans="1:14" ht="94.5">
      <c r="A364" s="145" t="s">
        <v>620</v>
      </c>
      <c r="B364" s="142">
        <v>10</v>
      </c>
      <c r="C364" s="147" t="s">
        <v>113</v>
      </c>
      <c r="D364" s="155" t="s">
        <v>210</v>
      </c>
      <c r="E364" s="142" t="s">
        <v>275</v>
      </c>
      <c r="F364" s="149">
        <f t="shared" si="157"/>
        <v>17</v>
      </c>
      <c r="G364" s="149">
        <v>17</v>
      </c>
      <c r="H364" s="149"/>
      <c r="I364" s="149">
        <f t="shared" si="158"/>
        <v>19</v>
      </c>
      <c r="J364" s="149">
        <v>19</v>
      </c>
      <c r="K364" s="149"/>
      <c r="L364" s="149">
        <f t="shared" si="159"/>
        <v>19</v>
      </c>
      <c r="M364" s="41">
        <v>19</v>
      </c>
      <c r="N364" s="41"/>
    </row>
    <row r="365" spans="1:14" ht="94.5">
      <c r="A365" s="145" t="s">
        <v>588</v>
      </c>
      <c r="B365" s="142">
        <v>10</v>
      </c>
      <c r="C365" s="147" t="s">
        <v>113</v>
      </c>
      <c r="D365" s="155" t="s">
        <v>210</v>
      </c>
      <c r="E365" s="142" t="s">
        <v>760</v>
      </c>
      <c r="F365" s="149">
        <f t="shared" si="157"/>
        <v>989</v>
      </c>
      <c r="G365" s="156">
        <v>989</v>
      </c>
      <c r="H365" s="156"/>
      <c r="I365" s="149">
        <f t="shared" si="158"/>
        <v>1027</v>
      </c>
      <c r="J365" s="156">
        <v>1027</v>
      </c>
      <c r="K365" s="156"/>
      <c r="L365" s="149">
        <f t="shared" si="159"/>
        <v>1069</v>
      </c>
      <c r="M365" s="42">
        <v>1069</v>
      </c>
      <c r="N365" s="42"/>
    </row>
    <row r="366" spans="1:14" ht="126">
      <c r="A366" s="145" t="s">
        <v>12</v>
      </c>
      <c r="B366" s="142">
        <v>10</v>
      </c>
      <c r="C366" s="147" t="s">
        <v>113</v>
      </c>
      <c r="D366" s="155" t="s">
        <v>11</v>
      </c>
      <c r="E366" s="142" t="s">
        <v>275</v>
      </c>
      <c r="F366" s="185">
        <f t="shared" si="157"/>
        <v>0</v>
      </c>
      <c r="G366" s="206"/>
      <c r="H366" s="206"/>
      <c r="I366" s="149"/>
      <c r="J366" s="156"/>
      <c r="K366" s="156"/>
      <c r="L366" s="149"/>
      <c r="M366" s="42"/>
      <c r="N366" s="42"/>
    </row>
    <row r="367" spans="1:14" ht="110.25">
      <c r="A367" s="145" t="s">
        <v>442</v>
      </c>
      <c r="B367" s="142">
        <v>10</v>
      </c>
      <c r="C367" s="147" t="s">
        <v>113</v>
      </c>
      <c r="D367" s="155" t="s">
        <v>11</v>
      </c>
      <c r="E367" s="142" t="s">
        <v>760</v>
      </c>
      <c r="F367" s="185">
        <f t="shared" si="157"/>
        <v>0</v>
      </c>
      <c r="G367" s="206"/>
      <c r="H367" s="206"/>
      <c r="I367" s="149"/>
      <c r="J367" s="156"/>
      <c r="K367" s="156"/>
      <c r="L367" s="149"/>
      <c r="M367" s="42"/>
      <c r="N367" s="42"/>
    </row>
    <row r="368" spans="1:14" ht="141.75">
      <c r="A368" s="154" t="s">
        <v>522</v>
      </c>
      <c r="B368" s="142">
        <v>10</v>
      </c>
      <c r="C368" s="147" t="s">
        <v>113</v>
      </c>
      <c r="D368" s="155" t="s">
        <v>523</v>
      </c>
      <c r="E368" s="142" t="s">
        <v>275</v>
      </c>
      <c r="F368" s="149">
        <f t="shared" si="157"/>
        <v>1</v>
      </c>
      <c r="G368" s="156">
        <v>1</v>
      </c>
      <c r="H368" s="156"/>
      <c r="I368" s="149">
        <f t="shared" si="158"/>
        <v>1</v>
      </c>
      <c r="J368" s="156">
        <v>1</v>
      </c>
      <c r="K368" s="156"/>
      <c r="L368" s="149">
        <f t="shared" si="159"/>
        <v>1</v>
      </c>
      <c r="M368" s="42">
        <v>1</v>
      </c>
      <c r="N368" s="42"/>
    </row>
    <row r="369" spans="1:14" ht="126">
      <c r="A369" s="145" t="s">
        <v>524</v>
      </c>
      <c r="B369" s="142">
        <v>10</v>
      </c>
      <c r="C369" s="147" t="s">
        <v>113</v>
      </c>
      <c r="D369" s="155" t="s">
        <v>523</v>
      </c>
      <c r="E369" s="142" t="s">
        <v>760</v>
      </c>
      <c r="F369" s="149">
        <f t="shared" si="157"/>
        <v>40</v>
      </c>
      <c r="G369" s="156">
        <v>40</v>
      </c>
      <c r="H369" s="156"/>
      <c r="I369" s="149">
        <f t="shared" si="158"/>
        <v>54</v>
      </c>
      <c r="J369" s="156">
        <v>54</v>
      </c>
      <c r="K369" s="156"/>
      <c r="L369" s="149">
        <f t="shared" si="159"/>
        <v>54</v>
      </c>
      <c r="M369" s="42">
        <v>54</v>
      </c>
      <c r="N369" s="42"/>
    </row>
    <row r="370" spans="1:14" ht="47.25">
      <c r="A370" s="157" t="s">
        <v>392</v>
      </c>
      <c r="B370" s="142">
        <v>10</v>
      </c>
      <c r="C370" s="147" t="s">
        <v>113</v>
      </c>
      <c r="D370" s="148" t="s">
        <v>391</v>
      </c>
      <c r="E370" s="142"/>
      <c r="F370" s="149">
        <f>SUM(F371:F395)</f>
        <v>9641.3</v>
      </c>
      <c r="G370" s="149">
        <f aca="true" t="shared" si="160" ref="G370:N370">SUM(G371:G395)</f>
        <v>9555.3</v>
      </c>
      <c r="H370" s="149">
        <f t="shared" si="160"/>
        <v>86</v>
      </c>
      <c r="I370" s="149">
        <f t="shared" si="160"/>
        <v>10075.7</v>
      </c>
      <c r="J370" s="149">
        <f t="shared" si="160"/>
        <v>10053.7</v>
      </c>
      <c r="K370" s="149">
        <f t="shared" si="160"/>
        <v>22</v>
      </c>
      <c r="L370" s="149">
        <f t="shared" si="160"/>
        <v>10477.5</v>
      </c>
      <c r="M370" s="41">
        <f t="shared" si="160"/>
        <v>10477.5</v>
      </c>
      <c r="N370" s="41">
        <f t="shared" si="160"/>
        <v>0</v>
      </c>
    </row>
    <row r="371" spans="1:14" ht="47.25">
      <c r="A371" s="145" t="s">
        <v>128</v>
      </c>
      <c r="B371" s="142">
        <v>10</v>
      </c>
      <c r="C371" s="147" t="s">
        <v>113</v>
      </c>
      <c r="D371" s="155" t="s">
        <v>127</v>
      </c>
      <c r="E371" s="142" t="s">
        <v>760</v>
      </c>
      <c r="F371" s="149">
        <f>SUM(G371:H371)</f>
        <v>64</v>
      </c>
      <c r="G371" s="149"/>
      <c r="H371" s="149">
        <v>64</v>
      </c>
      <c r="I371" s="149">
        <f>SUM(J371:K371)</f>
        <v>0</v>
      </c>
      <c r="J371" s="149"/>
      <c r="K371" s="149"/>
      <c r="L371" s="149">
        <f>SUM(M371:N371)</f>
        <v>0</v>
      </c>
      <c r="M371" s="41"/>
      <c r="N371" s="41"/>
    </row>
    <row r="372" spans="1:14" ht="94.5">
      <c r="A372" s="157" t="s">
        <v>393</v>
      </c>
      <c r="B372" s="142">
        <v>10</v>
      </c>
      <c r="C372" s="147" t="s">
        <v>113</v>
      </c>
      <c r="D372" s="155" t="s">
        <v>236</v>
      </c>
      <c r="E372" s="142" t="s">
        <v>760</v>
      </c>
      <c r="F372" s="149">
        <f aca="true" t="shared" si="161" ref="F372:F395">SUM(G372:H372)</f>
        <v>22</v>
      </c>
      <c r="G372" s="149">
        <v>0</v>
      </c>
      <c r="H372" s="149">
        <v>22</v>
      </c>
      <c r="I372" s="149">
        <f aca="true" t="shared" si="162" ref="I372:I395">SUM(J372:K372)</f>
        <v>22</v>
      </c>
      <c r="J372" s="149">
        <v>0</v>
      </c>
      <c r="K372" s="149">
        <v>22</v>
      </c>
      <c r="L372" s="149">
        <f aca="true" t="shared" si="163" ref="L372:L395">SUM(M372:N372)</f>
        <v>0</v>
      </c>
      <c r="M372" s="41">
        <v>0</v>
      </c>
      <c r="N372" s="41"/>
    </row>
    <row r="373" spans="1:14" ht="126">
      <c r="A373" s="145" t="s">
        <v>150</v>
      </c>
      <c r="B373" s="142">
        <v>10</v>
      </c>
      <c r="C373" s="147" t="s">
        <v>113</v>
      </c>
      <c r="D373" s="142" t="s">
        <v>702</v>
      </c>
      <c r="E373" s="142" t="s">
        <v>275</v>
      </c>
      <c r="F373" s="149">
        <f t="shared" si="161"/>
        <v>2</v>
      </c>
      <c r="G373" s="149">
        <v>2</v>
      </c>
      <c r="H373" s="149"/>
      <c r="I373" s="149">
        <f t="shared" si="162"/>
        <v>2</v>
      </c>
      <c r="J373" s="149">
        <v>2</v>
      </c>
      <c r="K373" s="149"/>
      <c r="L373" s="149">
        <f t="shared" si="163"/>
        <v>2</v>
      </c>
      <c r="M373" s="41">
        <v>2</v>
      </c>
      <c r="N373" s="41"/>
    </row>
    <row r="374" spans="1:14" ht="110.25">
      <c r="A374" s="150" t="s">
        <v>149</v>
      </c>
      <c r="B374" s="142">
        <v>10</v>
      </c>
      <c r="C374" s="147" t="s">
        <v>113</v>
      </c>
      <c r="D374" s="142" t="s">
        <v>702</v>
      </c>
      <c r="E374" s="142" t="s">
        <v>760</v>
      </c>
      <c r="F374" s="149">
        <f t="shared" si="161"/>
        <v>162</v>
      </c>
      <c r="G374" s="149">
        <v>162</v>
      </c>
      <c r="H374" s="149"/>
      <c r="I374" s="149">
        <f t="shared" si="162"/>
        <v>168</v>
      </c>
      <c r="J374" s="149">
        <v>168</v>
      </c>
      <c r="K374" s="149"/>
      <c r="L374" s="149">
        <f t="shared" si="163"/>
        <v>177</v>
      </c>
      <c r="M374" s="41">
        <v>177</v>
      </c>
      <c r="N374" s="41"/>
    </row>
    <row r="375" spans="1:14" ht="141.75">
      <c r="A375" s="145" t="s">
        <v>580</v>
      </c>
      <c r="B375" s="142">
        <v>10</v>
      </c>
      <c r="C375" s="147" t="s">
        <v>113</v>
      </c>
      <c r="D375" s="155" t="s">
        <v>703</v>
      </c>
      <c r="E375" s="142" t="s">
        <v>275</v>
      </c>
      <c r="F375" s="149">
        <f t="shared" si="161"/>
        <v>14</v>
      </c>
      <c r="G375" s="149">
        <v>14</v>
      </c>
      <c r="H375" s="149"/>
      <c r="I375" s="149">
        <f t="shared" si="162"/>
        <v>12</v>
      </c>
      <c r="J375" s="149">
        <v>12</v>
      </c>
      <c r="K375" s="149"/>
      <c r="L375" s="149">
        <f t="shared" si="163"/>
        <v>12.1</v>
      </c>
      <c r="M375" s="41">
        <v>12.1</v>
      </c>
      <c r="N375" s="41"/>
    </row>
    <row r="376" spans="1:14" ht="31.5">
      <c r="A376" s="150" t="s">
        <v>759</v>
      </c>
      <c r="B376" s="142">
        <v>10</v>
      </c>
      <c r="C376" s="147" t="s">
        <v>113</v>
      </c>
      <c r="D376" s="155" t="s">
        <v>703</v>
      </c>
      <c r="E376" s="142" t="s">
        <v>760</v>
      </c>
      <c r="F376" s="149">
        <f t="shared" si="161"/>
        <v>1375</v>
      </c>
      <c r="G376" s="156">
        <v>1375</v>
      </c>
      <c r="H376" s="156"/>
      <c r="I376" s="149">
        <f t="shared" si="162"/>
        <v>1432.4</v>
      </c>
      <c r="J376" s="156">
        <v>1432.4</v>
      </c>
      <c r="K376" s="156"/>
      <c r="L376" s="149">
        <f t="shared" si="163"/>
        <v>1490.1</v>
      </c>
      <c r="M376" s="42">
        <v>1490.1</v>
      </c>
      <c r="N376" s="42"/>
    </row>
    <row r="377" spans="1:14" ht="204.75">
      <c r="A377" s="154" t="s">
        <v>133</v>
      </c>
      <c r="B377" s="142">
        <v>10</v>
      </c>
      <c r="C377" s="147" t="s">
        <v>113</v>
      </c>
      <c r="D377" s="174" t="s">
        <v>705</v>
      </c>
      <c r="E377" s="142" t="s">
        <v>275</v>
      </c>
      <c r="F377" s="149">
        <f t="shared" si="161"/>
        <v>0.3</v>
      </c>
      <c r="G377" s="149">
        <v>0.3</v>
      </c>
      <c r="H377" s="149"/>
      <c r="I377" s="149">
        <f t="shared" si="162"/>
        <v>0.3</v>
      </c>
      <c r="J377" s="149">
        <v>0.3</v>
      </c>
      <c r="K377" s="149"/>
      <c r="L377" s="149">
        <f t="shared" si="163"/>
        <v>0.3</v>
      </c>
      <c r="M377" s="41">
        <v>0.3</v>
      </c>
      <c r="N377" s="41"/>
    </row>
    <row r="378" spans="1:14" ht="189">
      <c r="A378" s="150" t="s">
        <v>159</v>
      </c>
      <c r="B378" s="142" t="s">
        <v>762</v>
      </c>
      <c r="C378" s="147" t="s">
        <v>113</v>
      </c>
      <c r="D378" s="174" t="s">
        <v>705</v>
      </c>
      <c r="E378" s="142" t="s">
        <v>760</v>
      </c>
      <c r="F378" s="149">
        <f t="shared" si="161"/>
        <v>7</v>
      </c>
      <c r="G378" s="156">
        <v>7</v>
      </c>
      <c r="H378" s="156"/>
      <c r="I378" s="149">
        <f t="shared" si="162"/>
        <v>7</v>
      </c>
      <c r="J378" s="156">
        <v>7</v>
      </c>
      <c r="K378" s="156"/>
      <c r="L378" s="149">
        <f t="shared" si="163"/>
        <v>7</v>
      </c>
      <c r="M378" s="42">
        <v>7</v>
      </c>
      <c r="N378" s="42"/>
    </row>
    <row r="379" spans="1:14" ht="94.5">
      <c r="A379" s="145" t="s">
        <v>691</v>
      </c>
      <c r="B379" s="142" t="s">
        <v>762</v>
      </c>
      <c r="C379" s="147" t="s">
        <v>113</v>
      </c>
      <c r="D379" s="155" t="s">
        <v>707</v>
      </c>
      <c r="E379" s="142" t="s">
        <v>275</v>
      </c>
      <c r="F379" s="149">
        <f t="shared" si="161"/>
        <v>7</v>
      </c>
      <c r="G379" s="156">
        <v>7</v>
      </c>
      <c r="H379" s="156"/>
      <c r="I379" s="149">
        <f t="shared" si="162"/>
        <v>7</v>
      </c>
      <c r="J379" s="156">
        <v>7</v>
      </c>
      <c r="K379" s="156"/>
      <c r="L379" s="149">
        <f t="shared" si="163"/>
        <v>8</v>
      </c>
      <c r="M379" s="42">
        <v>8</v>
      </c>
      <c r="N379" s="42"/>
    </row>
    <row r="380" spans="1:14" ht="78.75">
      <c r="A380" s="145" t="s">
        <v>160</v>
      </c>
      <c r="B380" s="142" t="s">
        <v>762</v>
      </c>
      <c r="C380" s="147" t="s">
        <v>113</v>
      </c>
      <c r="D380" s="155" t="s">
        <v>707</v>
      </c>
      <c r="E380" s="142" t="s">
        <v>760</v>
      </c>
      <c r="F380" s="149">
        <f t="shared" si="161"/>
        <v>857</v>
      </c>
      <c r="G380" s="156">
        <v>857</v>
      </c>
      <c r="H380" s="156"/>
      <c r="I380" s="149">
        <f t="shared" si="162"/>
        <v>873</v>
      </c>
      <c r="J380" s="156">
        <v>873</v>
      </c>
      <c r="K380" s="156"/>
      <c r="L380" s="149">
        <f t="shared" si="163"/>
        <v>929</v>
      </c>
      <c r="M380" s="42">
        <v>929</v>
      </c>
      <c r="N380" s="42"/>
    </row>
    <row r="381" spans="1:14" ht="78.75">
      <c r="A381" s="145" t="s">
        <v>633</v>
      </c>
      <c r="B381" s="142">
        <v>10</v>
      </c>
      <c r="C381" s="147" t="s">
        <v>113</v>
      </c>
      <c r="D381" s="155" t="s">
        <v>708</v>
      </c>
      <c r="E381" s="142" t="s">
        <v>275</v>
      </c>
      <c r="F381" s="149">
        <f t="shared" si="161"/>
        <v>1</v>
      </c>
      <c r="G381" s="149">
        <v>1</v>
      </c>
      <c r="H381" s="149"/>
      <c r="I381" s="149">
        <f t="shared" si="162"/>
        <v>1</v>
      </c>
      <c r="J381" s="149">
        <v>1</v>
      </c>
      <c r="K381" s="149"/>
      <c r="L381" s="149">
        <f t="shared" si="163"/>
        <v>1</v>
      </c>
      <c r="M381" s="41">
        <v>1</v>
      </c>
      <c r="N381" s="41"/>
    </row>
    <row r="382" spans="1:14" ht="78.75">
      <c r="A382" s="145" t="s">
        <v>611</v>
      </c>
      <c r="B382" s="142" t="s">
        <v>762</v>
      </c>
      <c r="C382" s="147" t="s">
        <v>113</v>
      </c>
      <c r="D382" s="155" t="s">
        <v>708</v>
      </c>
      <c r="E382" s="142" t="s">
        <v>760</v>
      </c>
      <c r="F382" s="149">
        <f t="shared" si="161"/>
        <v>125</v>
      </c>
      <c r="G382" s="156">
        <v>125</v>
      </c>
      <c r="H382" s="156"/>
      <c r="I382" s="149">
        <f t="shared" si="162"/>
        <v>139</v>
      </c>
      <c r="J382" s="156">
        <v>139</v>
      </c>
      <c r="K382" s="156"/>
      <c r="L382" s="149">
        <f t="shared" si="163"/>
        <v>144</v>
      </c>
      <c r="M382" s="42">
        <v>144</v>
      </c>
      <c r="N382" s="42"/>
    </row>
    <row r="383" spans="1:14" ht="204.75">
      <c r="A383" s="154" t="s">
        <v>612</v>
      </c>
      <c r="B383" s="142">
        <v>10</v>
      </c>
      <c r="C383" s="147" t="s">
        <v>113</v>
      </c>
      <c r="D383" s="155" t="s">
        <v>709</v>
      </c>
      <c r="E383" s="142" t="s">
        <v>275</v>
      </c>
      <c r="F383" s="149">
        <f t="shared" si="161"/>
        <v>1</v>
      </c>
      <c r="G383" s="149">
        <v>1</v>
      </c>
      <c r="H383" s="149"/>
      <c r="I383" s="149">
        <f t="shared" si="162"/>
        <v>1</v>
      </c>
      <c r="J383" s="149">
        <v>1</v>
      </c>
      <c r="K383" s="149"/>
      <c r="L383" s="149">
        <f t="shared" si="163"/>
        <v>1</v>
      </c>
      <c r="M383" s="41">
        <v>1</v>
      </c>
      <c r="N383" s="41"/>
    </row>
    <row r="384" spans="1:14" ht="204.75">
      <c r="A384" s="154" t="s">
        <v>613</v>
      </c>
      <c r="B384" s="142">
        <v>10</v>
      </c>
      <c r="C384" s="147" t="s">
        <v>113</v>
      </c>
      <c r="D384" s="155" t="s">
        <v>709</v>
      </c>
      <c r="E384" s="142" t="s">
        <v>760</v>
      </c>
      <c r="F384" s="149">
        <f t="shared" si="161"/>
        <v>60</v>
      </c>
      <c r="G384" s="156">
        <v>60</v>
      </c>
      <c r="H384" s="156"/>
      <c r="I384" s="149">
        <f t="shared" si="162"/>
        <v>62</v>
      </c>
      <c r="J384" s="156">
        <v>62</v>
      </c>
      <c r="K384" s="156"/>
      <c r="L384" s="149">
        <f t="shared" si="163"/>
        <v>64</v>
      </c>
      <c r="M384" s="42">
        <v>64</v>
      </c>
      <c r="N384" s="42"/>
    </row>
    <row r="385" spans="1:14" ht="78.75">
      <c r="A385" s="145" t="s">
        <v>252</v>
      </c>
      <c r="B385" s="142" t="s">
        <v>762</v>
      </c>
      <c r="C385" s="147" t="s">
        <v>113</v>
      </c>
      <c r="D385" s="155" t="s">
        <v>710</v>
      </c>
      <c r="E385" s="142" t="s">
        <v>275</v>
      </c>
      <c r="F385" s="149">
        <f t="shared" si="161"/>
        <v>49</v>
      </c>
      <c r="G385" s="149">
        <v>49</v>
      </c>
      <c r="H385" s="149"/>
      <c r="I385" s="149">
        <f t="shared" si="162"/>
        <v>51</v>
      </c>
      <c r="J385" s="149">
        <v>51</v>
      </c>
      <c r="K385" s="149"/>
      <c r="L385" s="149">
        <f t="shared" si="163"/>
        <v>53</v>
      </c>
      <c r="M385" s="41">
        <v>53</v>
      </c>
      <c r="N385" s="41"/>
    </row>
    <row r="386" spans="1:14" ht="78.75">
      <c r="A386" s="145" t="s">
        <v>692</v>
      </c>
      <c r="B386" s="142" t="s">
        <v>762</v>
      </c>
      <c r="C386" s="147" t="s">
        <v>113</v>
      </c>
      <c r="D386" s="155" t="s">
        <v>710</v>
      </c>
      <c r="E386" s="142" t="s">
        <v>760</v>
      </c>
      <c r="F386" s="149">
        <f t="shared" si="161"/>
        <v>4748</v>
      </c>
      <c r="G386" s="156">
        <v>4748</v>
      </c>
      <c r="H386" s="156"/>
      <c r="I386" s="149">
        <f t="shared" si="162"/>
        <v>5106</v>
      </c>
      <c r="J386" s="156">
        <v>5106</v>
      </c>
      <c r="K386" s="156"/>
      <c r="L386" s="149">
        <f t="shared" si="163"/>
        <v>5310</v>
      </c>
      <c r="M386" s="42">
        <v>5310</v>
      </c>
      <c r="N386" s="42"/>
    </row>
    <row r="387" spans="1:14" ht="78.75">
      <c r="A387" s="145" t="s">
        <v>693</v>
      </c>
      <c r="B387" s="142">
        <v>10</v>
      </c>
      <c r="C387" s="147" t="s">
        <v>113</v>
      </c>
      <c r="D387" s="155" t="s">
        <v>203</v>
      </c>
      <c r="E387" s="142" t="s">
        <v>275</v>
      </c>
      <c r="F387" s="149">
        <f t="shared" si="161"/>
        <v>2</v>
      </c>
      <c r="G387" s="149">
        <v>2</v>
      </c>
      <c r="H387" s="149"/>
      <c r="I387" s="149">
        <f t="shared" si="162"/>
        <v>1</v>
      </c>
      <c r="J387" s="149">
        <v>1</v>
      </c>
      <c r="K387" s="149"/>
      <c r="L387" s="149">
        <f t="shared" si="163"/>
        <v>1</v>
      </c>
      <c r="M387" s="41">
        <v>1</v>
      </c>
      <c r="N387" s="41"/>
    </row>
    <row r="388" spans="1:14" ht="63">
      <c r="A388" s="145" t="s">
        <v>694</v>
      </c>
      <c r="B388" s="142">
        <v>10</v>
      </c>
      <c r="C388" s="147" t="s">
        <v>113</v>
      </c>
      <c r="D388" s="155" t="s">
        <v>203</v>
      </c>
      <c r="E388" s="142" t="s">
        <v>760</v>
      </c>
      <c r="F388" s="149">
        <f t="shared" si="161"/>
        <v>33</v>
      </c>
      <c r="G388" s="156">
        <v>33</v>
      </c>
      <c r="H388" s="156"/>
      <c r="I388" s="149">
        <f t="shared" si="162"/>
        <v>11</v>
      </c>
      <c r="J388" s="156">
        <v>11</v>
      </c>
      <c r="K388" s="156"/>
      <c r="L388" s="149">
        <f t="shared" si="163"/>
        <v>12</v>
      </c>
      <c r="M388" s="42">
        <v>12</v>
      </c>
      <c r="N388" s="42"/>
    </row>
    <row r="389" spans="1:14" ht="78.75">
      <c r="A389" s="145" t="s">
        <v>695</v>
      </c>
      <c r="B389" s="142">
        <v>10</v>
      </c>
      <c r="C389" s="147" t="s">
        <v>113</v>
      </c>
      <c r="D389" s="155" t="s">
        <v>205</v>
      </c>
      <c r="E389" s="142" t="s">
        <v>275</v>
      </c>
      <c r="F389" s="149">
        <f t="shared" si="161"/>
        <v>1</v>
      </c>
      <c r="G389" s="149">
        <v>1</v>
      </c>
      <c r="H389" s="149"/>
      <c r="I389" s="149">
        <f t="shared" si="162"/>
        <v>1</v>
      </c>
      <c r="J389" s="149">
        <v>1</v>
      </c>
      <c r="K389" s="149"/>
      <c r="L389" s="149">
        <f t="shared" si="163"/>
        <v>1</v>
      </c>
      <c r="M389" s="41">
        <v>1</v>
      </c>
      <c r="N389" s="41"/>
    </row>
    <row r="390" spans="1:14" ht="63">
      <c r="A390" s="145" t="s">
        <v>696</v>
      </c>
      <c r="B390" s="142">
        <v>10</v>
      </c>
      <c r="C390" s="147" t="s">
        <v>113</v>
      </c>
      <c r="D390" s="155" t="s">
        <v>205</v>
      </c>
      <c r="E390" s="142" t="s">
        <v>760</v>
      </c>
      <c r="F390" s="149">
        <f t="shared" si="161"/>
        <v>23</v>
      </c>
      <c r="G390" s="156">
        <v>23</v>
      </c>
      <c r="H390" s="156"/>
      <c r="I390" s="149">
        <f t="shared" si="162"/>
        <v>24</v>
      </c>
      <c r="J390" s="156">
        <v>24</v>
      </c>
      <c r="K390" s="156"/>
      <c r="L390" s="149">
        <f t="shared" si="163"/>
        <v>25</v>
      </c>
      <c r="M390" s="42">
        <v>25</v>
      </c>
      <c r="N390" s="42"/>
    </row>
    <row r="391" spans="1:14" ht="110.25">
      <c r="A391" s="145" t="s">
        <v>697</v>
      </c>
      <c r="B391" s="142">
        <v>10</v>
      </c>
      <c r="C391" s="147" t="s">
        <v>113</v>
      </c>
      <c r="D391" s="155" t="s">
        <v>206</v>
      </c>
      <c r="E391" s="142" t="s">
        <v>275</v>
      </c>
      <c r="F391" s="149">
        <f t="shared" si="161"/>
        <v>30</v>
      </c>
      <c r="G391" s="149">
        <v>30</v>
      </c>
      <c r="H391" s="149"/>
      <c r="I391" s="149">
        <f t="shared" si="162"/>
        <v>30</v>
      </c>
      <c r="J391" s="149">
        <v>30</v>
      </c>
      <c r="K391" s="149"/>
      <c r="L391" s="149">
        <f t="shared" si="163"/>
        <v>31</v>
      </c>
      <c r="M391" s="41">
        <v>31</v>
      </c>
      <c r="N391" s="41"/>
    </row>
    <row r="392" spans="1:14" ht="31.5">
      <c r="A392" s="145" t="s">
        <v>759</v>
      </c>
      <c r="B392" s="142">
        <v>10</v>
      </c>
      <c r="C392" s="147" t="s">
        <v>113</v>
      </c>
      <c r="D392" s="155" t="s">
        <v>206</v>
      </c>
      <c r="E392" s="142" t="s">
        <v>760</v>
      </c>
      <c r="F392" s="149">
        <f t="shared" si="161"/>
        <v>1956</v>
      </c>
      <c r="G392" s="149">
        <v>1956</v>
      </c>
      <c r="H392" s="156"/>
      <c r="I392" s="149">
        <f t="shared" si="162"/>
        <v>2032</v>
      </c>
      <c r="J392" s="149">
        <v>2032</v>
      </c>
      <c r="K392" s="156"/>
      <c r="L392" s="149">
        <f t="shared" si="163"/>
        <v>2113</v>
      </c>
      <c r="M392" s="41">
        <v>2113</v>
      </c>
      <c r="N392" s="42"/>
    </row>
    <row r="393" spans="1:14" ht="78.75">
      <c r="A393" s="145" t="s">
        <v>121</v>
      </c>
      <c r="B393" s="142">
        <v>10</v>
      </c>
      <c r="C393" s="147" t="s">
        <v>113</v>
      </c>
      <c r="D393" s="155" t="s">
        <v>211</v>
      </c>
      <c r="E393" s="142" t="s">
        <v>275</v>
      </c>
      <c r="F393" s="149">
        <f t="shared" si="161"/>
        <v>2</v>
      </c>
      <c r="G393" s="149">
        <v>2</v>
      </c>
      <c r="H393" s="149"/>
      <c r="I393" s="149">
        <f t="shared" si="162"/>
        <v>2</v>
      </c>
      <c r="J393" s="149">
        <v>2</v>
      </c>
      <c r="K393" s="149"/>
      <c r="L393" s="149">
        <f t="shared" si="163"/>
        <v>2</v>
      </c>
      <c r="M393" s="41">
        <v>2</v>
      </c>
      <c r="N393" s="41"/>
    </row>
    <row r="394" spans="1:14" ht="63">
      <c r="A394" s="145" t="s">
        <v>122</v>
      </c>
      <c r="B394" s="142" t="s">
        <v>762</v>
      </c>
      <c r="C394" s="147" t="s">
        <v>113</v>
      </c>
      <c r="D394" s="155" t="s">
        <v>211</v>
      </c>
      <c r="E394" s="142" t="s">
        <v>760</v>
      </c>
      <c r="F394" s="149">
        <f t="shared" si="161"/>
        <v>90</v>
      </c>
      <c r="G394" s="156">
        <v>90</v>
      </c>
      <c r="H394" s="156"/>
      <c r="I394" s="149">
        <f t="shared" si="162"/>
        <v>81</v>
      </c>
      <c r="J394" s="156">
        <v>81</v>
      </c>
      <c r="K394" s="156"/>
      <c r="L394" s="149">
        <f t="shared" si="163"/>
        <v>84</v>
      </c>
      <c r="M394" s="42">
        <v>84</v>
      </c>
      <c r="N394" s="42"/>
    </row>
    <row r="395" spans="1:14" ht="157.5">
      <c r="A395" s="157" t="s">
        <v>374</v>
      </c>
      <c r="B395" s="142">
        <v>10</v>
      </c>
      <c r="C395" s="147" t="s">
        <v>113</v>
      </c>
      <c r="D395" s="155" t="s">
        <v>237</v>
      </c>
      <c r="E395" s="142" t="s">
        <v>760</v>
      </c>
      <c r="F395" s="149">
        <f t="shared" si="161"/>
        <v>10</v>
      </c>
      <c r="G395" s="149">
        <v>10</v>
      </c>
      <c r="H395" s="149">
        <v>0</v>
      </c>
      <c r="I395" s="149">
        <f t="shared" si="162"/>
        <v>10</v>
      </c>
      <c r="J395" s="149">
        <v>10</v>
      </c>
      <c r="K395" s="149">
        <v>0</v>
      </c>
      <c r="L395" s="149">
        <f t="shared" si="163"/>
        <v>10</v>
      </c>
      <c r="M395" s="41">
        <v>10</v>
      </c>
      <c r="N395" s="41">
        <v>0</v>
      </c>
    </row>
    <row r="396" spans="1:14" ht="94.5">
      <c r="A396" s="150" t="s">
        <v>930</v>
      </c>
      <c r="B396" s="142">
        <v>10</v>
      </c>
      <c r="C396" s="147" t="s">
        <v>113</v>
      </c>
      <c r="D396" s="153" t="s">
        <v>119</v>
      </c>
      <c r="E396" s="142"/>
      <c r="F396" s="149">
        <f>F397</f>
        <v>338</v>
      </c>
      <c r="G396" s="149">
        <f aca="true" t="shared" si="164" ref="G396:M397">G397</f>
        <v>338</v>
      </c>
      <c r="H396" s="149">
        <f t="shared" si="164"/>
        <v>0</v>
      </c>
      <c r="I396" s="149">
        <f t="shared" si="164"/>
        <v>338</v>
      </c>
      <c r="J396" s="149">
        <f t="shared" si="164"/>
        <v>338</v>
      </c>
      <c r="K396" s="149">
        <f t="shared" si="164"/>
        <v>0</v>
      </c>
      <c r="L396" s="149">
        <f t="shared" si="164"/>
        <v>338</v>
      </c>
      <c r="M396" s="41">
        <f t="shared" si="164"/>
        <v>338</v>
      </c>
      <c r="N396" s="41"/>
    </row>
    <row r="397" spans="1:14" ht="63">
      <c r="A397" s="150" t="s">
        <v>618</v>
      </c>
      <c r="B397" s="142">
        <v>10</v>
      </c>
      <c r="C397" s="147" t="s">
        <v>113</v>
      </c>
      <c r="D397" s="153" t="s">
        <v>120</v>
      </c>
      <c r="E397" s="142"/>
      <c r="F397" s="149">
        <f>F398</f>
        <v>338</v>
      </c>
      <c r="G397" s="149">
        <f t="shared" si="164"/>
        <v>338</v>
      </c>
      <c r="H397" s="149">
        <f t="shared" si="164"/>
        <v>0</v>
      </c>
      <c r="I397" s="149">
        <f t="shared" si="164"/>
        <v>338</v>
      </c>
      <c r="J397" s="149">
        <f t="shared" si="164"/>
        <v>338</v>
      </c>
      <c r="K397" s="149">
        <f t="shared" si="164"/>
        <v>0</v>
      </c>
      <c r="L397" s="149">
        <f t="shared" si="164"/>
        <v>338</v>
      </c>
      <c r="M397" s="41">
        <f t="shared" si="164"/>
        <v>338</v>
      </c>
      <c r="N397" s="41"/>
    </row>
    <row r="398" spans="1:14" ht="126">
      <c r="A398" s="157" t="s">
        <v>546</v>
      </c>
      <c r="B398" s="142">
        <v>10</v>
      </c>
      <c r="C398" s="147" t="s">
        <v>113</v>
      </c>
      <c r="D398" s="155" t="s">
        <v>560</v>
      </c>
      <c r="E398" s="142" t="s">
        <v>760</v>
      </c>
      <c r="F398" s="149">
        <f>SUM(G398:H398)</f>
        <v>338</v>
      </c>
      <c r="G398" s="156">
        <v>338</v>
      </c>
      <c r="H398" s="156"/>
      <c r="I398" s="149">
        <f>SUM(J398:K398)</f>
        <v>338</v>
      </c>
      <c r="J398" s="156">
        <v>338</v>
      </c>
      <c r="K398" s="156"/>
      <c r="L398" s="149">
        <f>SUM(M398:N398)</f>
        <v>338</v>
      </c>
      <c r="M398" s="42">
        <v>338</v>
      </c>
      <c r="N398" s="42"/>
    </row>
    <row r="399" spans="1:14" ht="94.5">
      <c r="A399" s="150" t="s">
        <v>926</v>
      </c>
      <c r="B399" s="142">
        <v>10</v>
      </c>
      <c r="C399" s="147" t="s">
        <v>113</v>
      </c>
      <c r="D399" s="153" t="s">
        <v>732</v>
      </c>
      <c r="E399" s="142"/>
      <c r="F399" s="149">
        <f aca="true" t="shared" si="165" ref="F399:N399">F400</f>
        <v>20565</v>
      </c>
      <c r="G399" s="149">
        <f t="shared" si="165"/>
        <v>20552</v>
      </c>
      <c r="H399" s="149">
        <f t="shared" si="165"/>
        <v>13</v>
      </c>
      <c r="I399" s="149">
        <f t="shared" si="165"/>
        <v>21987</v>
      </c>
      <c r="J399" s="149">
        <f t="shared" si="165"/>
        <v>21987</v>
      </c>
      <c r="K399" s="149">
        <f t="shared" si="165"/>
        <v>0</v>
      </c>
      <c r="L399" s="149">
        <f t="shared" si="165"/>
        <v>23041</v>
      </c>
      <c r="M399" s="41">
        <f t="shared" si="165"/>
        <v>23041</v>
      </c>
      <c r="N399" s="41">
        <f t="shared" si="165"/>
        <v>0</v>
      </c>
    </row>
    <row r="400" spans="1:14" ht="47.25">
      <c r="A400" s="150" t="s">
        <v>266</v>
      </c>
      <c r="B400" s="142">
        <v>10</v>
      </c>
      <c r="C400" s="147" t="s">
        <v>113</v>
      </c>
      <c r="D400" s="153" t="s">
        <v>733</v>
      </c>
      <c r="E400" s="142"/>
      <c r="F400" s="149">
        <f>SUM(F401:F406)</f>
        <v>20565</v>
      </c>
      <c r="G400" s="149">
        <f aca="true" t="shared" si="166" ref="G400:N400">SUM(G401:G406)</f>
        <v>20552</v>
      </c>
      <c r="H400" s="149">
        <f t="shared" si="166"/>
        <v>13</v>
      </c>
      <c r="I400" s="149">
        <f t="shared" si="166"/>
        <v>21987</v>
      </c>
      <c r="J400" s="149">
        <f t="shared" si="166"/>
        <v>21987</v>
      </c>
      <c r="K400" s="149">
        <f t="shared" si="166"/>
        <v>0</v>
      </c>
      <c r="L400" s="149">
        <f t="shared" si="166"/>
        <v>23041</v>
      </c>
      <c r="M400" s="41">
        <f t="shared" si="166"/>
        <v>23041</v>
      </c>
      <c r="N400" s="41">
        <f t="shared" si="166"/>
        <v>0</v>
      </c>
    </row>
    <row r="401" spans="1:14" ht="47.25">
      <c r="A401" s="145" t="s">
        <v>128</v>
      </c>
      <c r="B401" s="142">
        <v>10</v>
      </c>
      <c r="C401" s="147" t="s">
        <v>113</v>
      </c>
      <c r="D401" s="155" t="s">
        <v>129</v>
      </c>
      <c r="E401" s="142" t="s">
        <v>760</v>
      </c>
      <c r="F401" s="149">
        <f aca="true" t="shared" si="167" ref="F401:F406">SUM(G401:H401)</f>
        <v>13</v>
      </c>
      <c r="G401" s="149"/>
      <c r="H401" s="149">
        <v>13</v>
      </c>
      <c r="I401" s="149">
        <f aca="true" t="shared" si="168" ref="I401:I406">SUM(J401:K401)</f>
        <v>0</v>
      </c>
      <c r="J401" s="149"/>
      <c r="K401" s="149"/>
      <c r="L401" s="149">
        <f aca="true" t="shared" si="169" ref="L401:L406">SUM(M401:N401)</f>
        <v>0</v>
      </c>
      <c r="M401" s="41"/>
      <c r="N401" s="41"/>
    </row>
    <row r="402" spans="1:14" ht="126">
      <c r="A402" s="150" t="s">
        <v>478</v>
      </c>
      <c r="B402" s="142">
        <v>10</v>
      </c>
      <c r="C402" s="147" t="s">
        <v>113</v>
      </c>
      <c r="D402" s="155" t="s">
        <v>816</v>
      </c>
      <c r="E402" s="142" t="s">
        <v>760</v>
      </c>
      <c r="F402" s="149">
        <f t="shared" si="167"/>
        <v>6987</v>
      </c>
      <c r="G402" s="156">
        <v>6987</v>
      </c>
      <c r="H402" s="156"/>
      <c r="I402" s="149">
        <f t="shared" si="168"/>
        <v>7203</v>
      </c>
      <c r="J402" s="156">
        <v>7203</v>
      </c>
      <c r="K402" s="156"/>
      <c r="L402" s="149">
        <f t="shared" si="169"/>
        <v>7540</v>
      </c>
      <c r="M402" s="42">
        <v>7540</v>
      </c>
      <c r="N402" s="42"/>
    </row>
    <row r="403" spans="1:14" ht="78.75">
      <c r="A403" s="145" t="s">
        <v>126</v>
      </c>
      <c r="B403" s="142" t="s">
        <v>762</v>
      </c>
      <c r="C403" s="147" t="s">
        <v>113</v>
      </c>
      <c r="D403" s="155" t="s">
        <v>675</v>
      </c>
      <c r="E403" s="142" t="s">
        <v>275</v>
      </c>
      <c r="F403" s="149">
        <f t="shared" si="167"/>
        <v>62</v>
      </c>
      <c r="G403" s="149">
        <v>62</v>
      </c>
      <c r="H403" s="149"/>
      <c r="I403" s="149">
        <f t="shared" si="168"/>
        <v>68</v>
      </c>
      <c r="J403" s="149">
        <v>68</v>
      </c>
      <c r="K403" s="149"/>
      <c r="L403" s="149">
        <f t="shared" si="169"/>
        <v>70</v>
      </c>
      <c r="M403" s="41">
        <v>70</v>
      </c>
      <c r="N403" s="41"/>
    </row>
    <row r="404" spans="1:14" ht="63">
      <c r="A404" s="145" t="s">
        <v>512</v>
      </c>
      <c r="B404" s="142" t="s">
        <v>762</v>
      </c>
      <c r="C404" s="147" t="s">
        <v>113</v>
      </c>
      <c r="D404" s="155" t="s">
        <v>675</v>
      </c>
      <c r="E404" s="142" t="s">
        <v>760</v>
      </c>
      <c r="F404" s="149">
        <f t="shared" si="167"/>
        <v>7645</v>
      </c>
      <c r="G404" s="156">
        <v>7645</v>
      </c>
      <c r="H404" s="156"/>
      <c r="I404" s="149">
        <f t="shared" si="168"/>
        <v>8502</v>
      </c>
      <c r="J404" s="156">
        <v>8502</v>
      </c>
      <c r="K404" s="156"/>
      <c r="L404" s="149">
        <f t="shared" si="169"/>
        <v>8848</v>
      </c>
      <c r="M404" s="42">
        <v>8848</v>
      </c>
      <c r="N404" s="42"/>
    </row>
    <row r="405" spans="1:14" ht="78.75">
      <c r="A405" s="145" t="s">
        <v>513</v>
      </c>
      <c r="B405" s="142">
        <v>10</v>
      </c>
      <c r="C405" s="147" t="s">
        <v>113</v>
      </c>
      <c r="D405" s="155" t="s">
        <v>659</v>
      </c>
      <c r="E405" s="142" t="s">
        <v>275</v>
      </c>
      <c r="F405" s="149">
        <f t="shared" si="167"/>
        <v>1</v>
      </c>
      <c r="G405" s="149">
        <v>1</v>
      </c>
      <c r="H405" s="149"/>
      <c r="I405" s="149">
        <f t="shared" si="168"/>
        <v>1</v>
      </c>
      <c r="J405" s="149">
        <v>1</v>
      </c>
      <c r="K405" s="149"/>
      <c r="L405" s="149">
        <f t="shared" si="169"/>
        <v>1</v>
      </c>
      <c r="M405" s="41">
        <v>1</v>
      </c>
      <c r="N405" s="41"/>
    </row>
    <row r="406" spans="1:14" ht="63">
      <c r="A406" s="145" t="s">
        <v>514</v>
      </c>
      <c r="B406" s="142">
        <v>10</v>
      </c>
      <c r="C406" s="147" t="s">
        <v>113</v>
      </c>
      <c r="D406" s="155" t="s">
        <v>659</v>
      </c>
      <c r="E406" s="142">
        <v>300</v>
      </c>
      <c r="F406" s="149">
        <f t="shared" si="167"/>
        <v>5857</v>
      </c>
      <c r="G406" s="149">
        <v>5857</v>
      </c>
      <c r="H406" s="156"/>
      <c r="I406" s="149">
        <f t="shared" si="168"/>
        <v>6213</v>
      </c>
      <c r="J406" s="149">
        <v>6213</v>
      </c>
      <c r="K406" s="156"/>
      <c r="L406" s="149">
        <f t="shared" si="169"/>
        <v>6582</v>
      </c>
      <c r="M406" s="41">
        <v>6582</v>
      </c>
      <c r="N406" s="42"/>
    </row>
    <row r="407" spans="1:14" ht="63">
      <c r="A407" s="154" t="s">
        <v>915</v>
      </c>
      <c r="B407" s="142">
        <v>10</v>
      </c>
      <c r="C407" s="147" t="s">
        <v>113</v>
      </c>
      <c r="D407" s="148" t="s">
        <v>556</v>
      </c>
      <c r="E407" s="142"/>
      <c r="F407" s="149">
        <f>F408</f>
        <v>279</v>
      </c>
      <c r="G407" s="149">
        <f aca="true" t="shared" si="170" ref="G407:N409">G408</f>
        <v>0</v>
      </c>
      <c r="H407" s="149">
        <f t="shared" si="170"/>
        <v>279</v>
      </c>
      <c r="I407" s="149">
        <f t="shared" si="170"/>
        <v>359</v>
      </c>
      <c r="J407" s="149">
        <f t="shared" si="170"/>
        <v>0</v>
      </c>
      <c r="K407" s="149">
        <f t="shared" si="170"/>
        <v>359</v>
      </c>
      <c r="L407" s="149">
        <f t="shared" si="170"/>
        <v>368</v>
      </c>
      <c r="M407" s="41">
        <f t="shared" si="170"/>
        <v>0</v>
      </c>
      <c r="N407" s="41">
        <f t="shared" si="170"/>
        <v>368</v>
      </c>
    </row>
    <row r="408" spans="1:14" ht="94.5">
      <c r="A408" s="154" t="s">
        <v>945</v>
      </c>
      <c r="B408" s="142">
        <v>10</v>
      </c>
      <c r="C408" s="147" t="s">
        <v>113</v>
      </c>
      <c r="D408" s="148" t="s">
        <v>557</v>
      </c>
      <c r="E408" s="142"/>
      <c r="F408" s="149">
        <f>F409</f>
        <v>279</v>
      </c>
      <c r="G408" s="149">
        <f t="shared" si="170"/>
        <v>0</v>
      </c>
      <c r="H408" s="149">
        <f t="shared" si="170"/>
        <v>279</v>
      </c>
      <c r="I408" s="149">
        <f t="shared" si="170"/>
        <v>359</v>
      </c>
      <c r="J408" s="149">
        <f t="shared" si="170"/>
        <v>0</v>
      </c>
      <c r="K408" s="149">
        <f t="shared" si="170"/>
        <v>359</v>
      </c>
      <c r="L408" s="149">
        <f t="shared" si="170"/>
        <v>368</v>
      </c>
      <c r="M408" s="41">
        <f t="shared" si="170"/>
        <v>0</v>
      </c>
      <c r="N408" s="41">
        <f t="shared" si="170"/>
        <v>368</v>
      </c>
    </row>
    <row r="409" spans="1:14" ht="78.75">
      <c r="A409" s="154" t="s">
        <v>285</v>
      </c>
      <c r="B409" s="142">
        <v>10</v>
      </c>
      <c r="C409" s="147" t="s">
        <v>113</v>
      </c>
      <c r="D409" s="148" t="s">
        <v>558</v>
      </c>
      <c r="E409" s="142"/>
      <c r="F409" s="149">
        <f>F410</f>
        <v>279</v>
      </c>
      <c r="G409" s="149">
        <f t="shared" si="170"/>
        <v>0</v>
      </c>
      <c r="H409" s="149">
        <f t="shared" si="170"/>
        <v>279</v>
      </c>
      <c r="I409" s="149">
        <f t="shared" si="170"/>
        <v>359</v>
      </c>
      <c r="J409" s="149">
        <f t="shared" si="170"/>
        <v>0</v>
      </c>
      <c r="K409" s="149">
        <f t="shared" si="170"/>
        <v>359</v>
      </c>
      <c r="L409" s="149">
        <f t="shared" si="170"/>
        <v>368</v>
      </c>
      <c r="M409" s="41">
        <f t="shared" si="170"/>
        <v>0</v>
      </c>
      <c r="N409" s="41">
        <f t="shared" si="170"/>
        <v>368</v>
      </c>
    </row>
    <row r="410" spans="1:14" ht="110.25">
      <c r="A410" s="154" t="s">
        <v>555</v>
      </c>
      <c r="B410" s="142">
        <v>10</v>
      </c>
      <c r="C410" s="147" t="s">
        <v>113</v>
      </c>
      <c r="D410" s="142" t="s">
        <v>559</v>
      </c>
      <c r="E410" s="142" t="s">
        <v>760</v>
      </c>
      <c r="F410" s="149">
        <f>SUM(G410:H410)</f>
        <v>279</v>
      </c>
      <c r="G410" s="149"/>
      <c r="H410" s="156">
        <v>279</v>
      </c>
      <c r="I410" s="149">
        <f>SUM(J410:K410)</f>
        <v>359</v>
      </c>
      <c r="J410" s="149"/>
      <c r="K410" s="156">
        <v>359</v>
      </c>
      <c r="L410" s="149">
        <f>SUM(M410:N410)</f>
        <v>368</v>
      </c>
      <c r="M410" s="41"/>
      <c r="N410" s="42">
        <v>368</v>
      </c>
    </row>
    <row r="411" spans="1:14" ht="94.5">
      <c r="A411" s="150" t="s">
        <v>906</v>
      </c>
      <c r="B411" s="142">
        <v>10</v>
      </c>
      <c r="C411" s="147" t="s">
        <v>113</v>
      </c>
      <c r="D411" s="178" t="s">
        <v>376</v>
      </c>
      <c r="E411" s="142"/>
      <c r="F411" s="149">
        <f aca="true" t="shared" si="171" ref="F411:N411">F412</f>
        <v>2770.8</v>
      </c>
      <c r="G411" s="149">
        <f t="shared" si="171"/>
        <v>2175.8</v>
      </c>
      <c r="H411" s="149">
        <f t="shared" si="171"/>
        <v>595</v>
      </c>
      <c r="I411" s="149">
        <f t="shared" si="171"/>
        <v>97</v>
      </c>
      <c r="J411" s="149">
        <f t="shared" si="171"/>
        <v>55</v>
      </c>
      <c r="K411" s="149">
        <f t="shared" si="171"/>
        <v>42</v>
      </c>
      <c r="L411" s="149">
        <f t="shared" si="171"/>
        <v>55</v>
      </c>
      <c r="M411" s="41">
        <f t="shared" si="171"/>
        <v>55</v>
      </c>
      <c r="N411" s="41">
        <f t="shared" si="171"/>
        <v>0</v>
      </c>
    </row>
    <row r="412" spans="1:14" ht="126">
      <c r="A412" s="150" t="s">
        <v>947</v>
      </c>
      <c r="B412" s="142">
        <v>10</v>
      </c>
      <c r="C412" s="147" t="s">
        <v>113</v>
      </c>
      <c r="D412" s="171" t="s">
        <v>377</v>
      </c>
      <c r="E412" s="142"/>
      <c r="F412" s="149">
        <f>SUM(F413,F416)</f>
        <v>2770.8</v>
      </c>
      <c r="G412" s="149">
        <f aca="true" t="shared" si="172" ref="G412:N412">SUM(G413,G416)</f>
        <v>2175.8</v>
      </c>
      <c r="H412" s="149">
        <f t="shared" si="172"/>
        <v>595</v>
      </c>
      <c r="I412" s="149">
        <f t="shared" si="172"/>
        <v>97</v>
      </c>
      <c r="J412" s="149">
        <f t="shared" si="172"/>
        <v>55</v>
      </c>
      <c r="K412" s="149">
        <f t="shared" si="172"/>
        <v>42</v>
      </c>
      <c r="L412" s="149">
        <f t="shared" si="172"/>
        <v>55</v>
      </c>
      <c r="M412" s="41">
        <f t="shared" si="172"/>
        <v>55</v>
      </c>
      <c r="N412" s="41">
        <f t="shared" si="172"/>
        <v>0</v>
      </c>
    </row>
    <row r="413" spans="1:14" ht="31.5">
      <c r="A413" s="150" t="s">
        <v>643</v>
      </c>
      <c r="B413" s="142">
        <v>10</v>
      </c>
      <c r="C413" s="147" t="s">
        <v>113</v>
      </c>
      <c r="D413" s="171" t="s">
        <v>378</v>
      </c>
      <c r="E413" s="142"/>
      <c r="F413" s="149">
        <f>SUM(F414:F415)</f>
        <v>1250.8</v>
      </c>
      <c r="G413" s="149">
        <f>SUM(G414:G415)</f>
        <v>655.8</v>
      </c>
      <c r="H413" s="149">
        <f aca="true" t="shared" si="173" ref="H413:N413">SUM(H414:H415)</f>
        <v>595</v>
      </c>
      <c r="I413" s="149">
        <f t="shared" si="173"/>
        <v>97</v>
      </c>
      <c r="J413" s="149">
        <f t="shared" si="173"/>
        <v>55</v>
      </c>
      <c r="K413" s="149">
        <f t="shared" si="173"/>
        <v>42</v>
      </c>
      <c r="L413" s="149">
        <f t="shared" si="173"/>
        <v>55</v>
      </c>
      <c r="M413" s="41">
        <f t="shared" si="173"/>
        <v>55</v>
      </c>
      <c r="N413" s="41">
        <f t="shared" si="173"/>
        <v>0</v>
      </c>
    </row>
    <row r="414" spans="1:14" ht="47.25">
      <c r="A414" s="157" t="s">
        <v>858</v>
      </c>
      <c r="B414" s="142">
        <v>10</v>
      </c>
      <c r="C414" s="147" t="s">
        <v>113</v>
      </c>
      <c r="D414" s="172" t="s">
        <v>859</v>
      </c>
      <c r="E414" s="142" t="s">
        <v>760</v>
      </c>
      <c r="F414" s="149">
        <f>SUM(G414:H414)</f>
        <v>595</v>
      </c>
      <c r="G414" s="149"/>
      <c r="H414" s="149">
        <v>595</v>
      </c>
      <c r="I414" s="149">
        <f>SUM(J414:K414)</f>
        <v>42</v>
      </c>
      <c r="J414" s="149"/>
      <c r="K414" s="149">
        <v>42</v>
      </c>
      <c r="L414" s="149">
        <f>SUM(M414:N414)</f>
        <v>0</v>
      </c>
      <c r="M414" s="41"/>
      <c r="N414" s="41"/>
    </row>
    <row r="415" spans="1:14" ht="126">
      <c r="A415" s="150" t="s">
        <v>551</v>
      </c>
      <c r="B415" s="142">
        <v>10</v>
      </c>
      <c r="C415" s="147" t="s">
        <v>113</v>
      </c>
      <c r="D415" s="172" t="s">
        <v>857</v>
      </c>
      <c r="E415" s="142" t="s">
        <v>760</v>
      </c>
      <c r="F415" s="149">
        <f>SUM(G415:H415)</f>
        <v>655.8</v>
      </c>
      <c r="G415" s="149">
        <v>655.8</v>
      </c>
      <c r="H415" s="149"/>
      <c r="I415" s="149">
        <f>SUM(J415:K415)</f>
        <v>55</v>
      </c>
      <c r="J415" s="149">
        <v>55</v>
      </c>
      <c r="K415" s="149"/>
      <c r="L415" s="149">
        <f>SUM(M415:N415)</f>
        <v>55</v>
      </c>
      <c r="M415" s="41">
        <v>55</v>
      </c>
      <c r="N415" s="41"/>
    </row>
    <row r="416" spans="1:14" ht="47.25">
      <c r="A416" s="157" t="s">
        <v>547</v>
      </c>
      <c r="B416" s="142">
        <v>10</v>
      </c>
      <c r="C416" s="147" t="s">
        <v>113</v>
      </c>
      <c r="D416" s="171" t="s">
        <v>549</v>
      </c>
      <c r="E416" s="142"/>
      <c r="F416" s="149">
        <f aca="true" t="shared" si="174" ref="F416:N416">F417</f>
        <v>1520</v>
      </c>
      <c r="G416" s="149">
        <f t="shared" si="174"/>
        <v>1520</v>
      </c>
      <c r="H416" s="149">
        <f t="shared" si="174"/>
        <v>0</v>
      </c>
      <c r="I416" s="149">
        <f t="shared" si="174"/>
        <v>0</v>
      </c>
      <c r="J416" s="149">
        <f t="shared" si="174"/>
        <v>0</v>
      </c>
      <c r="K416" s="149">
        <f t="shared" si="174"/>
        <v>0</v>
      </c>
      <c r="L416" s="149">
        <f t="shared" si="174"/>
        <v>0</v>
      </c>
      <c r="M416" s="41">
        <f t="shared" si="174"/>
        <v>0</v>
      </c>
      <c r="N416" s="41">
        <f t="shared" si="174"/>
        <v>0</v>
      </c>
    </row>
    <row r="417" spans="1:14" ht="189">
      <c r="A417" s="157" t="s">
        <v>548</v>
      </c>
      <c r="B417" s="142">
        <v>10</v>
      </c>
      <c r="C417" s="147" t="s">
        <v>113</v>
      </c>
      <c r="D417" s="172" t="s">
        <v>550</v>
      </c>
      <c r="E417" s="142" t="s">
        <v>760</v>
      </c>
      <c r="F417" s="149">
        <f>SUM(G417:H417)</f>
        <v>1520</v>
      </c>
      <c r="G417" s="149">
        <v>1520</v>
      </c>
      <c r="H417" s="149"/>
      <c r="I417" s="149">
        <f>SUM(J417:K417)</f>
        <v>0</v>
      </c>
      <c r="J417" s="149">
        <v>0</v>
      </c>
      <c r="K417" s="149"/>
      <c r="L417" s="149">
        <f>SUM(M417:N417)</f>
        <v>0</v>
      </c>
      <c r="M417" s="41">
        <v>0</v>
      </c>
      <c r="N417" s="41"/>
    </row>
    <row r="418" spans="1:14" ht="15.75">
      <c r="A418" s="133" t="s">
        <v>761</v>
      </c>
      <c r="B418" s="144">
        <v>10</v>
      </c>
      <c r="C418" s="141" t="s">
        <v>306</v>
      </c>
      <c r="D418" s="142"/>
      <c r="E418" s="142"/>
      <c r="F418" s="143">
        <f aca="true" t="shared" si="175" ref="F418:N418">SUM(F419,F423,F440)</f>
        <v>25508.9</v>
      </c>
      <c r="G418" s="143">
        <f t="shared" si="175"/>
        <v>25508.9</v>
      </c>
      <c r="H418" s="143">
        <f t="shared" si="175"/>
        <v>0</v>
      </c>
      <c r="I418" s="143">
        <f t="shared" si="175"/>
        <v>19376.3</v>
      </c>
      <c r="J418" s="143">
        <f t="shared" si="175"/>
        <v>19376.3</v>
      </c>
      <c r="K418" s="143">
        <f t="shared" si="175"/>
        <v>0</v>
      </c>
      <c r="L418" s="143">
        <f t="shared" si="175"/>
        <v>20356.7</v>
      </c>
      <c r="M418" s="40">
        <f t="shared" si="175"/>
        <v>20356.7</v>
      </c>
      <c r="N418" s="40">
        <f t="shared" si="175"/>
        <v>0</v>
      </c>
    </row>
    <row r="419" spans="1:14" ht="63">
      <c r="A419" s="150" t="s">
        <v>910</v>
      </c>
      <c r="B419" s="142">
        <v>10</v>
      </c>
      <c r="C419" s="147" t="s">
        <v>306</v>
      </c>
      <c r="D419" s="153" t="s">
        <v>640</v>
      </c>
      <c r="E419" s="142"/>
      <c r="F419" s="149">
        <f>F420</f>
        <v>3995</v>
      </c>
      <c r="G419" s="149">
        <f aca="true" t="shared" si="176" ref="G419:N421">G420</f>
        <v>3995</v>
      </c>
      <c r="H419" s="149">
        <f t="shared" si="176"/>
        <v>0</v>
      </c>
      <c r="I419" s="149">
        <f>I420</f>
        <v>3995</v>
      </c>
      <c r="J419" s="149">
        <f t="shared" si="176"/>
        <v>3995</v>
      </c>
      <c r="K419" s="149">
        <f t="shared" si="176"/>
        <v>0</v>
      </c>
      <c r="L419" s="149">
        <f>L420</f>
        <v>3995</v>
      </c>
      <c r="M419" s="41">
        <f t="shared" si="176"/>
        <v>3995</v>
      </c>
      <c r="N419" s="41">
        <f t="shared" si="176"/>
        <v>0</v>
      </c>
    </row>
    <row r="420" spans="1:14" ht="78.75">
      <c r="A420" s="150" t="s">
        <v>948</v>
      </c>
      <c r="B420" s="142">
        <v>10</v>
      </c>
      <c r="C420" s="147" t="s">
        <v>306</v>
      </c>
      <c r="D420" s="153" t="s">
        <v>641</v>
      </c>
      <c r="E420" s="142"/>
      <c r="F420" s="149">
        <f>F421</f>
        <v>3995</v>
      </c>
      <c r="G420" s="149">
        <f t="shared" si="176"/>
        <v>3995</v>
      </c>
      <c r="H420" s="149">
        <f t="shared" si="176"/>
        <v>0</v>
      </c>
      <c r="I420" s="149">
        <f>I421</f>
        <v>3995</v>
      </c>
      <c r="J420" s="149">
        <f t="shared" si="176"/>
        <v>3995</v>
      </c>
      <c r="K420" s="149">
        <f t="shared" si="176"/>
        <v>0</v>
      </c>
      <c r="L420" s="149">
        <f>L421</f>
        <v>3995</v>
      </c>
      <c r="M420" s="41">
        <f t="shared" si="176"/>
        <v>3995</v>
      </c>
      <c r="N420" s="41">
        <f t="shared" si="176"/>
        <v>0</v>
      </c>
    </row>
    <row r="421" spans="1:14" ht="63">
      <c r="A421" s="157" t="s">
        <v>1</v>
      </c>
      <c r="B421" s="142">
        <v>10</v>
      </c>
      <c r="C421" s="147" t="s">
        <v>306</v>
      </c>
      <c r="D421" s="153" t="s">
        <v>267</v>
      </c>
      <c r="E421" s="142"/>
      <c r="F421" s="149">
        <f>F422</f>
        <v>3995</v>
      </c>
      <c r="G421" s="149">
        <f t="shared" si="176"/>
        <v>3995</v>
      </c>
      <c r="H421" s="149">
        <f t="shared" si="176"/>
        <v>0</v>
      </c>
      <c r="I421" s="149">
        <f>I422</f>
        <v>3995</v>
      </c>
      <c r="J421" s="149">
        <f t="shared" si="176"/>
        <v>3995</v>
      </c>
      <c r="K421" s="149">
        <f t="shared" si="176"/>
        <v>0</v>
      </c>
      <c r="L421" s="149">
        <f>L422</f>
        <v>3995</v>
      </c>
      <c r="M421" s="41">
        <f t="shared" si="176"/>
        <v>3995</v>
      </c>
      <c r="N421" s="41">
        <f t="shared" si="176"/>
        <v>0</v>
      </c>
    </row>
    <row r="422" spans="1:14" ht="126">
      <c r="A422" s="157" t="s">
        <v>0</v>
      </c>
      <c r="B422" s="142">
        <v>10</v>
      </c>
      <c r="C422" s="147" t="s">
        <v>306</v>
      </c>
      <c r="D422" s="155" t="s">
        <v>660</v>
      </c>
      <c r="E422" s="142" t="s">
        <v>760</v>
      </c>
      <c r="F422" s="149">
        <f>SUM(G422:H422)</f>
        <v>3995</v>
      </c>
      <c r="G422" s="149">
        <v>3995</v>
      </c>
      <c r="H422" s="149"/>
      <c r="I422" s="149">
        <f>SUM(J422:K422)</f>
        <v>3995</v>
      </c>
      <c r="J422" s="149">
        <v>3995</v>
      </c>
      <c r="K422" s="149">
        <v>0</v>
      </c>
      <c r="L422" s="149">
        <f>SUM(M422:N422)</f>
        <v>3995</v>
      </c>
      <c r="M422" s="41">
        <v>3995</v>
      </c>
      <c r="N422" s="41">
        <v>0</v>
      </c>
    </row>
    <row r="423" spans="1:14" ht="63">
      <c r="A423" s="150" t="s">
        <v>894</v>
      </c>
      <c r="B423" s="142" t="s">
        <v>762</v>
      </c>
      <c r="C423" s="147" t="s">
        <v>306</v>
      </c>
      <c r="D423" s="153" t="s">
        <v>529</v>
      </c>
      <c r="E423" s="142"/>
      <c r="F423" s="149">
        <f aca="true" t="shared" si="177" ref="F423:N423">F424</f>
        <v>17533.9</v>
      </c>
      <c r="G423" s="149">
        <f t="shared" si="177"/>
        <v>17533.9</v>
      </c>
      <c r="H423" s="149">
        <f t="shared" si="177"/>
        <v>0</v>
      </c>
      <c r="I423" s="149">
        <f t="shared" si="177"/>
        <v>10074.3</v>
      </c>
      <c r="J423" s="149">
        <f t="shared" si="177"/>
        <v>10074.3</v>
      </c>
      <c r="K423" s="149">
        <f t="shared" si="177"/>
        <v>0</v>
      </c>
      <c r="L423" s="149">
        <f t="shared" si="177"/>
        <v>11054.7</v>
      </c>
      <c r="M423" s="41">
        <f t="shared" si="177"/>
        <v>11054.7</v>
      </c>
      <c r="N423" s="41">
        <f t="shared" si="177"/>
        <v>0</v>
      </c>
    </row>
    <row r="424" spans="1:14" ht="94.5">
      <c r="A424" s="150" t="s">
        <v>926</v>
      </c>
      <c r="B424" s="142" t="s">
        <v>762</v>
      </c>
      <c r="C424" s="147" t="s">
        <v>306</v>
      </c>
      <c r="D424" s="153" t="s">
        <v>732</v>
      </c>
      <c r="E424" s="142"/>
      <c r="F424" s="149">
        <f aca="true" t="shared" si="178" ref="F424:N424">SUM(F425,F428,F430)</f>
        <v>17533.9</v>
      </c>
      <c r="G424" s="149">
        <f t="shared" si="178"/>
        <v>17533.9</v>
      </c>
      <c r="H424" s="149">
        <f t="shared" si="178"/>
        <v>0</v>
      </c>
      <c r="I424" s="149">
        <f t="shared" si="178"/>
        <v>10074.3</v>
      </c>
      <c r="J424" s="149">
        <f t="shared" si="178"/>
        <v>10074.3</v>
      </c>
      <c r="K424" s="149">
        <f t="shared" si="178"/>
        <v>0</v>
      </c>
      <c r="L424" s="149">
        <f t="shared" si="178"/>
        <v>11054.7</v>
      </c>
      <c r="M424" s="41">
        <f t="shared" si="178"/>
        <v>11054.7</v>
      </c>
      <c r="N424" s="41">
        <f t="shared" si="178"/>
        <v>0</v>
      </c>
    </row>
    <row r="425" spans="1:14" ht="31.5">
      <c r="A425" s="150" t="s">
        <v>1010</v>
      </c>
      <c r="B425" s="142" t="s">
        <v>762</v>
      </c>
      <c r="C425" s="147" t="s">
        <v>306</v>
      </c>
      <c r="D425" s="153" t="s">
        <v>1009</v>
      </c>
      <c r="E425" s="142"/>
      <c r="F425" s="149">
        <f>SUM(G425:H425)</f>
        <v>11923</v>
      </c>
      <c r="G425" s="149">
        <f>SUM(G426:G427)</f>
        <v>11923</v>
      </c>
      <c r="H425" s="149">
        <f>SUM(H426:H427)</f>
        <v>0</v>
      </c>
      <c r="I425" s="149">
        <f>SUM(J425:K425)</f>
        <v>2749</v>
      </c>
      <c r="J425" s="149">
        <f>SUM(J426:J427)</f>
        <v>2749</v>
      </c>
      <c r="K425" s="149">
        <f>SUM(K426:K427)</f>
        <v>0</v>
      </c>
      <c r="L425" s="149">
        <f>SUM(M425:N425)</f>
        <v>2859</v>
      </c>
      <c r="M425" s="41">
        <f>SUM(M426:M427)</f>
        <v>2859</v>
      </c>
      <c r="N425" s="41">
        <f>SUM(N426:N427)</f>
        <v>0</v>
      </c>
    </row>
    <row r="426" spans="1:14" ht="126">
      <c r="A426" s="145" t="s">
        <v>610</v>
      </c>
      <c r="B426" s="142" t="s">
        <v>762</v>
      </c>
      <c r="C426" s="147" t="s">
        <v>306</v>
      </c>
      <c r="D426" s="155" t="s">
        <v>480</v>
      </c>
      <c r="E426" s="142" t="s">
        <v>275</v>
      </c>
      <c r="F426" s="149">
        <f>SUM(G426:H426)</f>
        <v>176</v>
      </c>
      <c r="G426" s="149">
        <v>176</v>
      </c>
      <c r="H426" s="149"/>
      <c r="I426" s="149">
        <f>SUM(J426:K426)</f>
        <v>183</v>
      </c>
      <c r="J426" s="149">
        <v>183</v>
      </c>
      <c r="K426" s="149"/>
      <c r="L426" s="149">
        <f>SUM(M426:N426)</f>
        <v>191</v>
      </c>
      <c r="M426" s="41">
        <v>191</v>
      </c>
      <c r="N426" s="41"/>
    </row>
    <row r="427" spans="1:14" ht="110.25">
      <c r="A427" s="145" t="s">
        <v>515</v>
      </c>
      <c r="B427" s="142" t="s">
        <v>762</v>
      </c>
      <c r="C427" s="147" t="s">
        <v>306</v>
      </c>
      <c r="D427" s="155" t="s">
        <v>480</v>
      </c>
      <c r="E427" s="142" t="s">
        <v>760</v>
      </c>
      <c r="F427" s="149">
        <f>SUM(G427:H427)</f>
        <v>11747</v>
      </c>
      <c r="G427" s="156">
        <v>11747</v>
      </c>
      <c r="H427" s="156"/>
      <c r="I427" s="149">
        <f>SUM(J427:K427)</f>
        <v>2566</v>
      </c>
      <c r="J427" s="156">
        <v>2566</v>
      </c>
      <c r="K427" s="156"/>
      <c r="L427" s="149">
        <f>SUM(M427:N427)</f>
        <v>2668</v>
      </c>
      <c r="M427" s="42">
        <v>2668</v>
      </c>
      <c r="N427" s="42"/>
    </row>
    <row r="428" spans="1:14" ht="47.25">
      <c r="A428" s="150" t="s">
        <v>266</v>
      </c>
      <c r="B428" s="142" t="s">
        <v>762</v>
      </c>
      <c r="C428" s="147" t="s">
        <v>306</v>
      </c>
      <c r="D428" s="153" t="s">
        <v>733</v>
      </c>
      <c r="E428" s="142"/>
      <c r="F428" s="149">
        <f aca="true" t="shared" si="179" ref="F428:N428">SUM(F429:F429)</f>
        <v>91</v>
      </c>
      <c r="G428" s="149">
        <f t="shared" si="179"/>
        <v>91</v>
      </c>
      <c r="H428" s="149">
        <f t="shared" si="179"/>
        <v>0</v>
      </c>
      <c r="I428" s="149">
        <f t="shared" si="179"/>
        <v>0</v>
      </c>
      <c r="J428" s="149">
        <f t="shared" si="179"/>
        <v>0</v>
      </c>
      <c r="K428" s="149">
        <f t="shared" si="179"/>
        <v>0</v>
      </c>
      <c r="L428" s="149">
        <f t="shared" si="179"/>
        <v>0</v>
      </c>
      <c r="M428" s="41">
        <f t="shared" si="179"/>
        <v>0</v>
      </c>
      <c r="N428" s="41">
        <f t="shared" si="179"/>
        <v>0</v>
      </c>
    </row>
    <row r="429" spans="1:14" ht="110.25">
      <c r="A429" s="150" t="s">
        <v>328</v>
      </c>
      <c r="B429" s="142" t="s">
        <v>762</v>
      </c>
      <c r="C429" s="147" t="s">
        <v>306</v>
      </c>
      <c r="D429" s="182" t="s">
        <v>327</v>
      </c>
      <c r="E429" s="142" t="s">
        <v>760</v>
      </c>
      <c r="F429" s="149">
        <f>SUM(G429:H429)</f>
        <v>91</v>
      </c>
      <c r="G429" s="149">
        <v>91</v>
      </c>
      <c r="H429" s="149"/>
      <c r="I429" s="149">
        <f>SUM(J429:K429)</f>
        <v>0</v>
      </c>
      <c r="J429" s="149"/>
      <c r="K429" s="149"/>
      <c r="L429" s="149">
        <f>SUM(M429:N429)</f>
        <v>0</v>
      </c>
      <c r="M429" s="41"/>
      <c r="N429" s="41"/>
    </row>
    <row r="430" spans="1:14" ht="63">
      <c r="A430" s="150" t="s">
        <v>493</v>
      </c>
      <c r="B430" s="142" t="s">
        <v>762</v>
      </c>
      <c r="C430" s="147" t="s">
        <v>306</v>
      </c>
      <c r="D430" s="153" t="s">
        <v>492</v>
      </c>
      <c r="E430" s="142"/>
      <c r="F430" s="149">
        <f aca="true" t="shared" si="180" ref="F430:N430">SUM(F431:F439)</f>
        <v>5519.9</v>
      </c>
      <c r="G430" s="149">
        <f t="shared" si="180"/>
        <v>5519.9</v>
      </c>
      <c r="H430" s="149">
        <f t="shared" si="180"/>
        <v>0</v>
      </c>
      <c r="I430" s="149">
        <f t="shared" si="180"/>
        <v>7325.3</v>
      </c>
      <c r="J430" s="149">
        <f t="shared" si="180"/>
        <v>7325.3</v>
      </c>
      <c r="K430" s="149">
        <f t="shared" si="180"/>
        <v>0</v>
      </c>
      <c r="L430" s="149">
        <f t="shared" si="180"/>
        <v>8195.7</v>
      </c>
      <c r="M430" s="41">
        <f t="shared" si="180"/>
        <v>8195.7</v>
      </c>
      <c r="N430" s="41">
        <f t="shared" si="180"/>
        <v>0</v>
      </c>
    </row>
    <row r="431" spans="1:14" ht="94.5">
      <c r="A431" s="145" t="s">
        <v>516</v>
      </c>
      <c r="B431" s="142" t="s">
        <v>762</v>
      </c>
      <c r="C431" s="147" t="s">
        <v>306</v>
      </c>
      <c r="D431" s="155" t="s">
        <v>676</v>
      </c>
      <c r="E431" s="142" t="s">
        <v>760</v>
      </c>
      <c r="F431" s="149">
        <f aca="true" t="shared" si="181" ref="F431:F439">SUM(G431:H431)</f>
        <v>67.9</v>
      </c>
      <c r="G431" s="156">
        <v>67.9</v>
      </c>
      <c r="H431" s="156"/>
      <c r="I431" s="149">
        <f aca="true" t="shared" si="182" ref="I431:I439">SUM(J431:K431)</f>
        <v>36.3</v>
      </c>
      <c r="J431" s="156">
        <v>36.3</v>
      </c>
      <c r="K431" s="156"/>
      <c r="L431" s="149">
        <f aca="true" t="shared" si="183" ref="L431:L439">SUM(M431:N431)</f>
        <v>37.7</v>
      </c>
      <c r="M431" s="42">
        <v>37.7</v>
      </c>
      <c r="N431" s="42"/>
    </row>
    <row r="432" spans="1:14" ht="126">
      <c r="A432" s="145" t="s">
        <v>517</v>
      </c>
      <c r="B432" s="142" t="s">
        <v>762</v>
      </c>
      <c r="C432" s="147" t="s">
        <v>306</v>
      </c>
      <c r="D432" s="155" t="s">
        <v>677</v>
      </c>
      <c r="E432" s="142" t="s">
        <v>760</v>
      </c>
      <c r="F432" s="149">
        <f t="shared" si="181"/>
        <v>30</v>
      </c>
      <c r="G432" s="156">
        <v>30</v>
      </c>
      <c r="H432" s="156"/>
      <c r="I432" s="149">
        <f t="shared" si="182"/>
        <v>36</v>
      </c>
      <c r="J432" s="156">
        <v>36</v>
      </c>
      <c r="K432" s="156"/>
      <c r="L432" s="149">
        <f t="shared" si="183"/>
        <v>42</v>
      </c>
      <c r="M432" s="42">
        <v>42</v>
      </c>
      <c r="N432" s="42"/>
    </row>
    <row r="433" spans="1:14" ht="78.75">
      <c r="A433" s="145" t="s">
        <v>296</v>
      </c>
      <c r="B433" s="142" t="s">
        <v>762</v>
      </c>
      <c r="C433" s="147" t="s">
        <v>306</v>
      </c>
      <c r="D433" s="155" t="s">
        <v>678</v>
      </c>
      <c r="E433" s="142" t="s">
        <v>275</v>
      </c>
      <c r="F433" s="149">
        <f t="shared" si="181"/>
        <v>12</v>
      </c>
      <c r="G433" s="156">
        <v>12</v>
      </c>
      <c r="H433" s="156"/>
      <c r="I433" s="149">
        <f t="shared" si="182"/>
        <v>18</v>
      </c>
      <c r="J433" s="156">
        <v>18</v>
      </c>
      <c r="K433" s="156"/>
      <c r="L433" s="149">
        <f t="shared" si="183"/>
        <v>19</v>
      </c>
      <c r="M433" s="42">
        <v>19</v>
      </c>
      <c r="N433" s="42"/>
    </row>
    <row r="434" spans="1:14" ht="78.75">
      <c r="A434" s="145" t="s">
        <v>518</v>
      </c>
      <c r="B434" s="142" t="s">
        <v>212</v>
      </c>
      <c r="C434" s="147" t="s">
        <v>306</v>
      </c>
      <c r="D434" s="155" t="s">
        <v>678</v>
      </c>
      <c r="E434" s="142" t="s">
        <v>760</v>
      </c>
      <c r="F434" s="149">
        <f t="shared" si="181"/>
        <v>1475</v>
      </c>
      <c r="G434" s="156">
        <v>1475</v>
      </c>
      <c r="H434" s="156"/>
      <c r="I434" s="149">
        <f t="shared" si="182"/>
        <v>2120</v>
      </c>
      <c r="J434" s="156">
        <v>2120</v>
      </c>
      <c r="K434" s="156"/>
      <c r="L434" s="149">
        <f t="shared" si="183"/>
        <v>2204</v>
      </c>
      <c r="M434" s="42">
        <v>2204</v>
      </c>
      <c r="N434" s="42"/>
    </row>
    <row r="435" spans="1:14" ht="110.25">
      <c r="A435" s="145" t="s">
        <v>786</v>
      </c>
      <c r="B435" s="142" t="s">
        <v>212</v>
      </c>
      <c r="C435" s="147" t="s">
        <v>306</v>
      </c>
      <c r="D435" s="142" t="s">
        <v>679</v>
      </c>
      <c r="E435" s="142" t="s">
        <v>275</v>
      </c>
      <c r="F435" s="149">
        <f t="shared" si="181"/>
        <v>17</v>
      </c>
      <c r="G435" s="156">
        <v>17</v>
      </c>
      <c r="H435" s="156"/>
      <c r="I435" s="149">
        <f t="shared" si="182"/>
        <v>18</v>
      </c>
      <c r="J435" s="156">
        <v>18</v>
      </c>
      <c r="K435" s="156"/>
      <c r="L435" s="149">
        <f t="shared" si="183"/>
        <v>20</v>
      </c>
      <c r="M435" s="42">
        <v>20</v>
      </c>
      <c r="N435" s="42"/>
    </row>
    <row r="436" spans="1:14" ht="94.5">
      <c r="A436" s="145" t="s">
        <v>491</v>
      </c>
      <c r="B436" s="142" t="s">
        <v>762</v>
      </c>
      <c r="C436" s="147" t="s">
        <v>306</v>
      </c>
      <c r="D436" s="142" t="s">
        <v>679</v>
      </c>
      <c r="E436" s="142" t="s">
        <v>760</v>
      </c>
      <c r="F436" s="149">
        <f t="shared" si="181"/>
        <v>2131</v>
      </c>
      <c r="G436" s="156">
        <v>2131</v>
      </c>
      <c r="H436" s="156"/>
      <c r="I436" s="149">
        <f t="shared" si="182"/>
        <v>2244</v>
      </c>
      <c r="J436" s="156">
        <v>2244</v>
      </c>
      <c r="K436" s="156"/>
      <c r="L436" s="149">
        <f t="shared" si="183"/>
        <v>2448</v>
      </c>
      <c r="M436" s="42">
        <v>2448</v>
      </c>
      <c r="N436" s="42"/>
    </row>
    <row r="437" spans="1:14" ht="63">
      <c r="A437" s="145" t="s">
        <v>866</v>
      </c>
      <c r="B437" s="142" t="s">
        <v>762</v>
      </c>
      <c r="C437" s="147" t="s">
        <v>306</v>
      </c>
      <c r="D437" s="142" t="s">
        <v>867</v>
      </c>
      <c r="E437" s="142" t="s">
        <v>760</v>
      </c>
      <c r="F437" s="149">
        <f>SUM(G437:H437)</f>
        <v>1281</v>
      </c>
      <c r="G437" s="156">
        <v>1281</v>
      </c>
      <c r="H437" s="156"/>
      <c r="I437" s="149">
        <f t="shared" si="182"/>
        <v>1166</v>
      </c>
      <c r="J437" s="156">
        <v>1166</v>
      </c>
      <c r="K437" s="156"/>
      <c r="L437" s="149">
        <f t="shared" si="183"/>
        <v>1457</v>
      </c>
      <c r="M437" s="42">
        <v>1457</v>
      </c>
      <c r="N437" s="42"/>
    </row>
    <row r="438" spans="1:14" ht="126">
      <c r="A438" s="145" t="s">
        <v>544</v>
      </c>
      <c r="B438" s="142" t="s">
        <v>762</v>
      </c>
      <c r="C438" s="147" t="s">
        <v>306</v>
      </c>
      <c r="D438" s="142" t="s">
        <v>680</v>
      </c>
      <c r="E438" s="142" t="s">
        <v>275</v>
      </c>
      <c r="F438" s="149">
        <f>SUM(G438:H438)</f>
        <v>5</v>
      </c>
      <c r="G438" s="156">
        <v>5</v>
      </c>
      <c r="H438" s="156"/>
      <c r="I438" s="149">
        <f>SUM(J438:K438)</f>
        <v>14</v>
      </c>
      <c r="J438" s="156">
        <v>14</v>
      </c>
      <c r="K438" s="156"/>
      <c r="L438" s="149">
        <f>SUM(M438:N438)</f>
        <v>16</v>
      </c>
      <c r="M438" s="42">
        <v>16</v>
      </c>
      <c r="N438" s="42"/>
    </row>
    <row r="439" spans="1:14" ht="110.25">
      <c r="A439" s="145" t="s">
        <v>394</v>
      </c>
      <c r="B439" s="142" t="s">
        <v>762</v>
      </c>
      <c r="C439" s="147" t="s">
        <v>306</v>
      </c>
      <c r="D439" s="142" t="s">
        <v>680</v>
      </c>
      <c r="E439" s="142" t="s">
        <v>760</v>
      </c>
      <c r="F439" s="149">
        <f t="shared" si="181"/>
        <v>501</v>
      </c>
      <c r="G439" s="156">
        <v>501</v>
      </c>
      <c r="H439" s="156"/>
      <c r="I439" s="149">
        <f t="shared" si="182"/>
        <v>1673</v>
      </c>
      <c r="J439" s="156">
        <v>1673</v>
      </c>
      <c r="K439" s="156"/>
      <c r="L439" s="149">
        <f t="shared" si="183"/>
        <v>1952</v>
      </c>
      <c r="M439" s="42">
        <v>1952</v>
      </c>
      <c r="N439" s="42"/>
    </row>
    <row r="440" spans="1:14" ht="94.5">
      <c r="A440" s="150" t="s">
        <v>906</v>
      </c>
      <c r="B440" s="142">
        <v>10</v>
      </c>
      <c r="C440" s="147" t="s">
        <v>306</v>
      </c>
      <c r="D440" s="153" t="s">
        <v>386</v>
      </c>
      <c r="E440" s="182"/>
      <c r="F440" s="181">
        <f>F441</f>
        <v>3980</v>
      </c>
      <c r="G440" s="181">
        <f aca="true" t="shared" si="184" ref="G440:N442">G441</f>
        <v>3980</v>
      </c>
      <c r="H440" s="181">
        <f t="shared" si="184"/>
        <v>0</v>
      </c>
      <c r="I440" s="181">
        <f>I441</f>
        <v>5307</v>
      </c>
      <c r="J440" s="181">
        <f t="shared" si="184"/>
        <v>5307</v>
      </c>
      <c r="K440" s="181">
        <f t="shared" si="184"/>
        <v>0</v>
      </c>
      <c r="L440" s="181">
        <f>L441</f>
        <v>5307</v>
      </c>
      <c r="M440" s="45">
        <f t="shared" si="184"/>
        <v>5307</v>
      </c>
      <c r="N440" s="45">
        <f t="shared" si="184"/>
        <v>0</v>
      </c>
    </row>
    <row r="441" spans="1:14" ht="126">
      <c r="A441" s="150" t="s">
        <v>905</v>
      </c>
      <c r="B441" s="142">
        <v>10</v>
      </c>
      <c r="C441" s="147" t="s">
        <v>306</v>
      </c>
      <c r="D441" s="153" t="s">
        <v>377</v>
      </c>
      <c r="E441" s="182"/>
      <c r="F441" s="181">
        <f>F442</f>
        <v>3980</v>
      </c>
      <c r="G441" s="181">
        <f t="shared" si="184"/>
        <v>3980</v>
      </c>
      <c r="H441" s="181">
        <f t="shared" si="184"/>
        <v>0</v>
      </c>
      <c r="I441" s="181">
        <f>I442</f>
        <v>5307</v>
      </c>
      <c r="J441" s="181">
        <f t="shared" si="184"/>
        <v>5307</v>
      </c>
      <c r="K441" s="181">
        <f t="shared" si="184"/>
        <v>0</v>
      </c>
      <c r="L441" s="181">
        <f>L442</f>
        <v>5307</v>
      </c>
      <c r="M441" s="45">
        <f t="shared" si="184"/>
        <v>5307</v>
      </c>
      <c r="N441" s="45">
        <f t="shared" si="184"/>
        <v>0</v>
      </c>
    </row>
    <row r="442" spans="1:14" ht="63">
      <c r="A442" s="157" t="s">
        <v>444</v>
      </c>
      <c r="B442" s="142">
        <v>10</v>
      </c>
      <c r="C442" s="147" t="s">
        <v>306</v>
      </c>
      <c r="D442" s="153" t="s">
        <v>644</v>
      </c>
      <c r="E442" s="182"/>
      <c r="F442" s="181">
        <f>F443</f>
        <v>3980</v>
      </c>
      <c r="G442" s="181">
        <f t="shared" si="184"/>
        <v>3980</v>
      </c>
      <c r="H442" s="181">
        <f t="shared" si="184"/>
        <v>0</v>
      </c>
      <c r="I442" s="181">
        <f>I443</f>
        <v>5307</v>
      </c>
      <c r="J442" s="181">
        <f t="shared" si="184"/>
        <v>5307</v>
      </c>
      <c r="K442" s="181">
        <f t="shared" si="184"/>
        <v>0</v>
      </c>
      <c r="L442" s="181">
        <f>L443</f>
        <v>5307</v>
      </c>
      <c r="M442" s="45">
        <f t="shared" si="184"/>
        <v>5307</v>
      </c>
      <c r="N442" s="45">
        <f t="shared" si="184"/>
        <v>0</v>
      </c>
    </row>
    <row r="443" spans="1:14" ht="110.25">
      <c r="A443" s="157" t="s">
        <v>545</v>
      </c>
      <c r="B443" s="142">
        <v>10</v>
      </c>
      <c r="C443" s="147" t="s">
        <v>306</v>
      </c>
      <c r="D443" s="155" t="s">
        <v>525</v>
      </c>
      <c r="E443" s="142" t="s">
        <v>27</v>
      </c>
      <c r="F443" s="149">
        <f>SUM(G443:H443)</f>
        <v>3980</v>
      </c>
      <c r="G443" s="149">
        <v>3980</v>
      </c>
      <c r="H443" s="149">
        <v>0</v>
      </c>
      <c r="I443" s="149">
        <f>SUM(J443:K443)</f>
        <v>5307</v>
      </c>
      <c r="J443" s="149">
        <v>5307</v>
      </c>
      <c r="K443" s="149">
        <v>0</v>
      </c>
      <c r="L443" s="149">
        <f>SUM(M443:N443)</f>
        <v>5307</v>
      </c>
      <c r="M443" s="41">
        <v>5307</v>
      </c>
      <c r="N443" s="41">
        <v>0</v>
      </c>
    </row>
    <row r="444" spans="1:14" ht="31.5">
      <c r="A444" s="133" t="s">
        <v>213</v>
      </c>
      <c r="B444" s="144">
        <v>10</v>
      </c>
      <c r="C444" s="141" t="s">
        <v>116</v>
      </c>
      <c r="D444" s="142"/>
      <c r="E444" s="142"/>
      <c r="F444" s="143">
        <f aca="true" t="shared" si="185" ref="F444:N444">F445</f>
        <v>9761.9</v>
      </c>
      <c r="G444" s="143">
        <f t="shared" si="185"/>
        <v>8175.9</v>
      </c>
      <c r="H444" s="143">
        <f t="shared" si="185"/>
        <v>1586</v>
      </c>
      <c r="I444" s="143">
        <f t="shared" si="185"/>
        <v>9955.9</v>
      </c>
      <c r="J444" s="143">
        <f t="shared" si="185"/>
        <v>8507.9</v>
      </c>
      <c r="K444" s="143">
        <f t="shared" si="185"/>
        <v>1448</v>
      </c>
      <c r="L444" s="143">
        <f t="shared" si="185"/>
        <v>10321.9</v>
      </c>
      <c r="M444" s="40">
        <f t="shared" si="185"/>
        <v>8827.9</v>
      </c>
      <c r="N444" s="40">
        <f t="shared" si="185"/>
        <v>1494</v>
      </c>
    </row>
    <row r="445" spans="1:14" ht="63">
      <c r="A445" s="150" t="s">
        <v>894</v>
      </c>
      <c r="B445" s="142">
        <v>10</v>
      </c>
      <c r="C445" s="147" t="s">
        <v>116</v>
      </c>
      <c r="D445" s="148" t="s">
        <v>529</v>
      </c>
      <c r="E445" s="142"/>
      <c r="F445" s="149">
        <f>SUM(F446,F449)</f>
        <v>9761.9</v>
      </c>
      <c r="G445" s="149">
        <f aca="true" t="shared" si="186" ref="G445:N445">SUM(G446,G449)</f>
        <v>8175.9</v>
      </c>
      <c r="H445" s="149">
        <f t="shared" si="186"/>
        <v>1586</v>
      </c>
      <c r="I445" s="149">
        <f t="shared" si="186"/>
        <v>9955.9</v>
      </c>
      <c r="J445" s="149">
        <f t="shared" si="186"/>
        <v>8507.9</v>
      </c>
      <c r="K445" s="149">
        <f t="shared" si="186"/>
        <v>1448</v>
      </c>
      <c r="L445" s="149">
        <f t="shared" si="186"/>
        <v>10321.9</v>
      </c>
      <c r="M445" s="41">
        <f t="shared" si="186"/>
        <v>8827.9</v>
      </c>
      <c r="N445" s="41">
        <f t="shared" si="186"/>
        <v>1494</v>
      </c>
    </row>
    <row r="446" spans="1:14" ht="126">
      <c r="A446" s="150" t="s">
        <v>931</v>
      </c>
      <c r="B446" s="142">
        <v>10</v>
      </c>
      <c r="C446" s="147" t="s">
        <v>116</v>
      </c>
      <c r="D446" s="148" t="s">
        <v>368</v>
      </c>
      <c r="E446" s="142"/>
      <c r="F446" s="149">
        <f aca="true" t="shared" si="187" ref="F446:N447">F447</f>
        <v>1089</v>
      </c>
      <c r="G446" s="149">
        <f t="shared" si="187"/>
        <v>0</v>
      </c>
      <c r="H446" s="149">
        <f t="shared" si="187"/>
        <v>1089</v>
      </c>
      <c r="I446" s="149">
        <f t="shared" si="187"/>
        <v>930</v>
      </c>
      <c r="J446" s="149">
        <f t="shared" si="187"/>
        <v>0</v>
      </c>
      <c r="K446" s="149">
        <f t="shared" si="187"/>
        <v>930</v>
      </c>
      <c r="L446" s="149">
        <f t="shared" si="187"/>
        <v>956</v>
      </c>
      <c r="M446" s="41">
        <f t="shared" si="187"/>
        <v>0</v>
      </c>
      <c r="N446" s="41">
        <f t="shared" si="187"/>
        <v>956</v>
      </c>
    </row>
    <row r="447" spans="1:14" ht="47.25">
      <c r="A447" s="150" t="s">
        <v>370</v>
      </c>
      <c r="B447" s="142">
        <v>10</v>
      </c>
      <c r="C447" s="147" t="s">
        <v>116</v>
      </c>
      <c r="D447" s="148" t="s">
        <v>369</v>
      </c>
      <c r="E447" s="142"/>
      <c r="F447" s="149">
        <f t="shared" si="187"/>
        <v>1089</v>
      </c>
      <c r="G447" s="149">
        <f t="shared" si="187"/>
        <v>0</v>
      </c>
      <c r="H447" s="149">
        <f t="shared" si="187"/>
        <v>1089</v>
      </c>
      <c r="I447" s="149">
        <f t="shared" si="187"/>
        <v>930</v>
      </c>
      <c r="J447" s="149">
        <f t="shared" si="187"/>
        <v>0</v>
      </c>
      <c r="K447" s="149">
        <f t="shared" si="187"/>
        <v>930</v>
      </c>
      <c r="L447" s="149">
        <f t="shared" si="187"/>
        <v>956</v>
      </c>
      <c r="M447" s="41">
        <f t="shared" si="187"/>
        <v>0</v>
      </c>
      <c r="N447" s="41">
        <f t="shared" si="187"/>
        <v>956</v>
      </c>
    </row>
    <row r="448" spans="1:14" ht="94.5">
      <c r="A448" s="145" t="s">
        <v>487</v>
      </c>
      <c r="B448" s="142" t="s">
        <v>762</v>
      </c>
      <c r="C448" s="147" t="s">
        <v>116</v>
      </c>
      <c r="D448" s="142" t="s">
        <v>682</v>
      </c>
      <c r="E448" s="142">
        <v>600</v>
      </c>
      <c r="F448" s="149">
        <f>SUM(G448:H448)</f>
        <v>1089</v>
      </c>
      <c r="G448" s="156"/>
      <c r="H448" s="156">
        <v>1089</v>
      </c>
      <c r="I448" s="149">
        <f>SUM(J448:K448)</f>
        <v>930</v>
      </c>
      <c r="J448" s="156"/>
      <c r="K448" s="156">
        <v>930</v>
      </c>
      <c r="L448" s="149">
        <f>SUM(M448:N448)</f>
        <v>956</v>
      </c>
      <c r="M448" s="42"/>
      <c r="N448" s="42">
        <v>956</v>
      </c>
    </row>
    <row r="449" spans="1:14" ht="94.5">
      <c r="A449" s="150" t="s">
        <v>949</v>
      </c>
      <c r="B449" s="142">
        <v>10</v>
      </c>
      <c r="C449" s="147" t="s">
        <v>116</v>
      </c>
      <c r="D449" s="148" t="s">
        <v>293</v>
      </c>
      <c r="E449" s="142"/>
      <c r="F449" s="149">
        <f aca="true" t="shared" si="188" ref="F449:N449">SUM(F450,F453,F457,F460,F463)</f>
        <v>8672.9</v>
      </c>
      <c r="G449" s="149">
        <f t="shared" si="188"/>
        <v>8175.9</v>
      </c>
      <c r="H449" s="149">
        <f t="shared" si="188"/>
        <v>497</v>
      </c>
      <c r="I449" s="149">
        <f t="shared" si="188"/>
        <v>9025.9</v>
      </c>
      <c r="J449" s="149">
        <f t="shared" si="188"/>
        <v>8507.9</v>
      </c>
      <c r="K449" s="149">
        <f t="shared" si="188"/>
        <v>518</v>
      </c>
      <c r="L449" s="149">
        <f t="shared" si="188"/>
        <v>9365.9</v>
      </c>
      <c r="M449" s="41">
        <f t="shared" si="188"/>
        <v>8827.9</v>
      </c>
      <c r="N449" s="41">
        <f t="shared" si="188"/>
        <v>538</v>
      </c>
    </row>
    <row r="450" spans="1:14" ht="31.5">
      <c r="A450" s="150" t="s">
        <v>731</v>
      </c>
      <c r="B450" s="142">
        <v>10</v>
      </c>
      <c r="C450" s="147" t="s">
        <v>116</v>
      </c>
      <c r="D450" s="153" t="s">
        <v>488</v>
      </c>
      <c r="E450" s="142"/>
      <c r="F450" s="149">
        <f aca="true" t="shared" si="189" ref="F450:N450">SUM(F451:F452)</f>
        <v>6201</v>
      </c>
      <c r="G450" s="149">
        <f t="shared" si="189"/>
        <v>6201</v>
      </c>
      <c r="H450" s="149">
        <f t="shared" si="189"/>
        <v>0</v>
      </c>
      <c r="I450" s="149">
        <f t="shared" si="189"/>
        <v>6458</v>
      </c>
      <c r="J450" s="149">
        <f t="shared" si="189"/>
        <v>6458</v>
      </c>
      <c r="K450" s="149">
        <f t="shared" si="189"/>
        <v>0</v>
      </c>
      <c r="L450" s="149">
        <f t="shared" si="189"/>
        <v>6705</v>
      </c>
      <c r="M450" s="41">
        <f t="shared" si="189"/>
        <v>6705</v>
      </c>
      <c r="N450" s="41">
        <f t="shared" si="189"/>
        <v>0</v>
      </c>
    </row>
    <row r="451" spans="1:14" ht="157.5">
      <c r="A451" s="154" t="s">
        <v>448</v>
      </c>
      <c r="B451" s="142">
        <v>10</v>
      </c>
      <c r="C451" s="147" t="s">
        <v>116</v>
      </c>
      <c r="D451" s="155" t="s">
        <v>685</v>
      </c>
      <c r="E451" s="142" t="s">
        <v>273</v>
      </c>
      <c r="F451" s="149">
        <f>SUM(G451:H451)</f>
        <v>6091</v>
      </c>
      <c r="G451" s="156">
        <v>6091</v>
      </c>
      <c r="H451" s="156"/>
      <c r="I451" s="149">
        <f>SUM(J451:K451)</f>
        <v>6298</v>
      </c>
      <c r="J451" s="156">
        <v>6298</v>
      </c>
      <c r="K451" s="156"/>
      <c r="L451" s="149">
        <f>SUM(M451:N451)</f>
        <v>6550</v>
      </c>
      <c r="M451" s="42">
        <v>6550</v>
      </c>
      <c r="N451" s="42"/>
    </row>
    <row r="452" spans="1:14" ht="78.75">
      <c r="A452" s="145" t="s">
        <v>637</v>
      </c>
      <c r="B452" s="142">
        <v>10</v>
      </c>
      <c r="C452" s="147" t="s">
        <v>116</v>
      </c>
      <c r="D452" s="155" t="s">
        <v>685</v>
      </c>
      <c r="E452" s="142" t="s">
        <v>275</v>
      </c>
      <c r="F452" s="149">
        <f>SUM(G452:H452)</f>
        <v>110</v>
      </c>
      <c r="G452" s="156">
        <v>110</v>
      </c>
      <c r="H452" s="156"/>
      <c r="I452" s="149">
        <f>SUM(J452:K452)</f>
        <v>160</v>
      </c>
      <c r="J452" s="156">
        <v>160</v>
      </c>
      <c r="K452" s="156"/>
      <c r="L452" s="149">
        <f>SUM(M452:N452)</f>
        <v>155</v>
      </c>
      <c r="M452" s="42">
        <v>155</v>
      </c>
      <c r="N452" s="42"/>
    </row>
    <row r="453" spans="1:14" ht="94.5">
      <c r="A453" s="157" t="s">
        <v>367</v>
      </c>
      <c r="B453" s="142">
        <v>10</v>
      </c>
      <c r="C453" s="147" t="s">
        <v>116</v>
      </c>
      <c r="D453" s="148" t="s">
        <v>294</v>
      </c>
      <c r="E453" s="142"/>
      <c r="F453" s="149">
        <f aca="true" t="shared" si="190" ref="F453:N453">SUM(F454,F455,F456)</f>
        <v>843</v>
      </c>
      <c r="G453" s="149">
        <f t="shared" si="190"/>
        <v>346</v>
      </c>
      <c r="H453" s="149">
        <f t="shared" si="190"/>
        <v>497</v>
      </c>
      <c r="I453" s="149">
        <f t="shared" si="190"/>
        <v>878</v>
      </c>
      <c r="J453" s="149">
        <f t="shared" si="190"/>
        <v>360</v>
      </c>
      <c r="K453" s="149">
        <f t="shared" si="190"/>
        <v>518</v>
      </c>
      <c r="L453" s="149">
        <f t="shared" si="190"/>
        <v>912</v>
      </c>
      <c r="M453" s="41">
        <f t="shared" si="190"/>
        <v>374</v>
      </c>
      <c r="N453" s="41">
        <f t="shared" si="190"/>
        <v>538</v>
      </c>
    </row>
    <row r="454" spans="1:14" ht="141.75">
      <c r="A454" s="145" t="s">
        <v>474</v>
      </c>
      <c r="B454" s="142">
        <v>10</v>
      </c>
      <c r="C454" s="147" t="s">
        <v>116</v>
      </c>
      <c r="D454" s="142" t="s">
        <v>681</v>
      </c>
      <c r="E454" s="142">
        <v>100</v>
      </c>
      <c r="F454" s="149">
        <f aca="true" t="shared" si="191" ref="F454:F459">SUM(G454:H454)</f>
        <v>497</v>
      </c>
      <c r="G454" s="156"/>
      <c r="H454" s="156">
        <v>497</v>
      </c>
      <c r="I454" s="149">
        <f aca="true" t="shared" si="192" ref="I454:I459">SUM(J454:K454)</f>
        <v>518</v>
      </c>
      <c r="J454" s="156"/>
      <c r="K454" s="156">
        <v>518</v>
      </c>
      <c r="L454" s="149">
        <f aca="true" t="shared" si="193" ref="L454:L459">SUM(M454:N454)</f>
        <v>538</v>
      </c>
      <c r="M454" s="42"/>
      <c r="N454" s="42">
        <v>538</v>
      </c>
    </row>
    <row r="455" spans="1:14" ht="189">
      <c r="A455" s="154" t="s">
        <v>638</v>
      </c>
      <c r="B455" s="142">
        <v>10</v>
      </c>
      <c r="C455" s="147" t="s">
        <v>116</v>
      </c>
      <c r="D455" s="155" t="s">
        <v>686</v>
      </c>
      <c r="E455" s="142" t="s">
        <v>273</v>
      </c>
      <c r="F455" s="149">
        <f t="shared" si="191"/>
        <v>340</v>
      </c>
      <c r="G455" s="156">
        <v>340</v>
      </c>
      <c r="H455" s="156"/>
      <c r="I455" s="149">
        <f t="shared" si="192"/>
        <v>342</v>
      </c>
      <c r="J455" s="156">
        <v>342</v>
      </c>
      <c r="K455" s="156"/>
      <c r="L455" s="149">
        <f t="shared" si="193"/>
        <v>344</v>
      </c>
      <c r="M455" s="42">
        <v>344</v>
      </c>
      <c r="N455" s="42"/>
    </row>
    <row r="456" spans="1:14" ht="126">
      <c r="A456" s="145" t="s">
        <v>255</v>
      </c>
      <c r="B456" s="142">
        <v>10</v>
      </c>
      <c r="C456" s="147" t="s">
        <v>116</v>
      </c>
      <c r="D456" s="155" t="s">
        <v>686</v>
      </c>
      <c r="E456" s="142" t="s">
        <v>275</v>
      </c>
      <c r="F456" s="149">
        <f t="shared" si="191"/>
        <v>6</v>
      </c>
      <c r="G456" s="156">
        <v>6</v>
      </c>
      <c r="H456" s="156"/>
      <c r="I456" s="149">
        <f t="shared" si="192"/>
        <v>18</v>
      </c>
      <c r="J456" s="156">
        <v>18</v>
      </c>
      <c r="K456" s="156"/>
      <c r="L456" s="149">
        <f t="shared" si="193"/>
        <v>30</v>
      </c>
      <c r="M456" s="42">
        <v>30</v>
      </c>
      <c r="N456" s="42"/>
    </row>
    <row r="457" spans="1:14" ht="63">
      <c r="A457" s="157" t="s">
        <v>257</v>
      </c>
      <c r="B457" s="142">
        <v>10</v>
      </c>
      <c r="C457" s="147" t="s">
        <v>116</v>
      </c>
      <c r="D457" s="153" t="s">
        <v>256</v>
      </c>
      <c r="E457" s="142"/>
      <c r="F457" s="149">
        <f t="shared" si="191"/>
        <v>500</v>
      </c>
      <c r="G457" s="149">
        <f>SUM(G458:G459)</f>
        <v>500</v>
      </c>
      <c r="H457" s="149">
        <f>SUM(H458:H459)</f>
        <v>0</v>
      </c>
      <c r="I457" s="149">
        <f t="shared" si="192"/>
        <v>518</v>
      </c>
      <c r="J457" s="149">
        <f>SUM(J458:J459)</f>
        <v>518</v>
      </c>
      <c r="K457" s="149">
        <f>SUM(K458:K459)</f>
        <v>0</v>
      </c>
      <c r="L457" s="149">
        <f t="shared" si="193"/>
        <v>536</v>
      </c>
      <c r="M457" s="41">
        <f>SUM(M458:M459)</f>
        <v>536</v>
      </c>
      <c r="N457" s="41">
        <f>SUM(N458:N459)</f>
        <v>0</v>
      </c>
    </row>
    <row r="458" spans="1:14" ht="157.5">
      <c r="A458" s="154" t="s">
        <v>258</v>
      </c>
      <c r="B458" s="142">
        <v>10</v>
      </c>
      <c r="C458" s="147" t="s">
        <v>116</v>
      </c>
      <c r="D458" s="155" t="s">
        <v>687</v>
      </c>
      <c r="E458" s="142" t="s">
        <v>273</v>
      </c>
      <c r="F458" s="149">
        <f t="shared" si="191"/>
        <v>438</v>
      </c>
      <c r="G458" s="156">
        <v>438</v>
      </c>
      <c r="H458" s="156"/>
      <c r="I458" s="149">
        <f t="shared" si="192"/>
        <v>440</v>
      </c>
      <c r="J458" s="156">
        <v>440</v>
      </c>
      <c r="K458" s="156"/>
      <c r="L458" s="149">
        <f t="shared" si="193"/>
        <v>442</v>
      </c>
      <c r="M458" s="42">
        <v>442</v>
      </c>
      <c r="N458" s="42"/>
    </row>
    <row r="459" spans="1:14" ht="94.5">
      <c r="A459" s="145" t="s">
        <v>259</v>
      </c>
      <c r="B459" s="142">
        <v>10</v>
      </c>
      <c r="C459" s="147" t="s">
        <v>116</v>
      </c>
      <c r="D459" s="155" t="s">
        <v>687</v>
      </c>
      <c r="E459" s="142" t="s">
        <v>275</v>
      </c>
      <c r="F459" s="149">
        <f t="shared" si="191"/>
        <v>62</v>
      </c>
      <c r="G459" s="156">
        <v>62</v>
      </c>
      <c r="H459" s="156"/>
      <c r="I459" s="149">
        <f t="shared" si="192"/>
        <v>78</v>
      </c>
      <c r="J459" s="156">
        <v>78</v>
      </c>
      <c r="K459" s="156"/>
      <c r="L459" s="149">
        <f t="shared" si="193"/>
        <v>94</v>
      </c>
      <c r="M459" s="42">
        <v>94</v>
      </c>
      <c r="N459" s="42"/>
    </row>
    <row r="460" spans="1:14" ht="78.75">
      <c r="A460" s="157" t="s">
        <v>782</v>
      </c>
      <c r="B460" s="142">
        <v>10</v>
      </c>
      <c r="C460" s="147" t="s">
        <v>116</v>
      </c>
      <c r="D460" s="153" t="s">
        <v>260</v>
      </c>
      <c r="E460" s="142"/>
      <c r="F460" s="149">
        <f aca="true" t="shared" si="194" ref="F460:N460">SUM(F461:F462)</f>
        <v>1128</v>
      </c>
      <c r="G460" s="149">
        <f t="shared" si="194"/>
        <v>1128</v>
      </c>
      <c r="H460" s="149">
        <f t="shared" si="194"/>
        <v>0</v>
      </c>
      <c r="I460" s="149">
        <f t="shared" si="194"/>
        <v>1171</v>
      </c>
      <c r="J460" s="149">
        <f t="shared" si="194"/>
        <v>1171</v>
      </c>
      <c r="K460" s="149">
        <f t="shared" si="194"/>
        <v>0</v>
      </c>
      <c r="L460" s="149">
        <f t="shared" si="194"/>
        <v>1212</v>
      </c>
      <c r="M460" s="41">
        <f t="shared" si="194"/>
        <v>1212</v>
      </c>
      <c r="N460" s="41">
        <f t="shared" si="194"/>
        <v>0</v>
      </c>
    </row>
    <row r="461" spans="1:14" ht="173.25">
      <c r="A461" s="154" t="s">
        <v>32</v>
      </c>
      <c r="B461" s="142">
        <v>10</v>
      </c>
      <c r="C461" s="147" t="s">
        <v>116</v>
      </c>
      <c r="D461" s="155" t="s">
        <v>688</v>
      </c>
      <c r="E461" s="142" t="s">
        <v>273</v>
      </c>
      <c r="F461" s="149">
        <f>SUM(G461:H461)</f>
        <v>1027</v>
      </c>
      <c r="G461" s="156">
        <v>1027</v>
      </c>
      <c r="H461" s="156"/>
      <c r="I461" s="149">
        <f>SUM(J461:K461)</f>
        <v>1038</v>
      </c>
      <c r="J461" s="156">
        <v>1038</v>
      </c>
      <c r="K461" s="156"/>
      <c r="L461" s="149">
        <f>SUM(M461:N461)</f>
        <v>1048</v>
      </c>
      <c r="M461" s="42">
        <v>1048</v>
      </c>
      <c r="N461" s="42"/>
    </row>
    <row r="462" spans="1:14" ht="110.25">
      <c r="A462" s="145" t="s">
        <v>781</v>
      </c>
      <c r="B462" s="142">
        <v>10</v>
      </c>
      <c r="C462" s="147" t="s">
        <v>116</v>
      </c>
      <c r="D462" s="155" t="s">
        <v>688</v>
      </c>
      <c r="E462" s="142" t="s">
        <v>275</v>
      </c>
      <c r="F462" s="149">
        <f>SUM(G462:H462)</f>
        <v>101</v>
      </c>
      <c r="G462" s="156">
        <v>101</v>
      </c>
      <c r="H462" s="156"/>
      <c r="I462" s="149">
        <f>SUM(J462:K462)</f>
        <v>133</v>
      </c>
      <c r="J462" s="156">
        <v>133</v>
      </c>
      <c r="K462" s="156"/>
      <c r="L462" s="149">
        <f>SUM(M462:N462)</f>
        <v>164</v>
      </c>
      <c r="M462" s="42">
        <v>164</v>
      </c>
      <c r="N462" s="42"/>
    </row>
    <row r="463" spans="1:14" ht="47.25">
      <c r="A463" s="157" t="s">
        <v>784</v>
      </c>
      <c r="B463" s="142">
        <v>10</v>
      </c>
      <c r="C463" s="147" t="s">
        <v>116</v>
      </c>
      <c r="D463" s="153" t="s">
        <v>783</v>
      </c>
      <c r="E463" s="142"/>
      <c r="F463" s="149">
        <f aca="true" t="shared" si="195" ref="F463:N463">F464</f>
        <v>0.9</v>
      </c>
      <c r="G463" s="149">
        <f t="shared" si="195"/>
        <v>0.9</v>
      </c>
      <c r="H463" s="149">
        <f t="shared" si="195"/>
        <v>0</v>
      </c>
      <c r="I463" s="149">
        <f t="shared" si="195"/>
        <v>0.9</v>
      </c>
      <c r="J463" s="149">
        <f t="shared" si="195"/>
        <v>0.9</v>
      </c>
      <c r="K463" s="149">
        <f t="shared" si="195"/>
        <v>0</v>
      </c>
      <c r="L463" s="149">
        <f t="shared" si="195"/>
        <v>0.9</v>
      </c>
      <c r="M463" s="41">
        <f t="shared" si="195"/>
        <v>0.9</v>
      </c>
      <c r="N463" s="41">
        <f t="shared" si="195"/>
        <v>0</v>
      </c>
    </row>
    <row r="464" spans="1:14" ht="78.75">
      <c r="A464" s="145" t="s">
        <v>57</v>
      </c>
      <c r="B464" s="142">
        <v>10</v>
      </c>
      <c r="C464" s="147" t="s">
        <v>116</v>
      </c>
      <c r="D464" s="155" t="s">
        <v>689</v>
      </c>
      <c r="E464" s="142" t="s">
        <v>275</v>
      </c>
      <c r="F464" s="149">
        <f>SUM(G464:H464)</f>
        <v>0.9</v>
      </c>
      <c r="G464" s="156">
        <v>0.9</v>
      </c>
      <c r="H464" s="156"/>
      <c r="I464" s="149">
        <f>SUM(J464:K464)</f>
        <v>0.9</v>
      </c>
      <c r="J464" s="156">
        <v>0.9</v>
      </c>
      <c r="K464" s="156"/>
      <c r="L464" s="149">
        <f>SUM(M464:N464)</f>
        <v>0.9</v>
      </c>
      <c r="M464" s="42">
        <v>0.9</v>
      </c>
      <c r="N464" s="42"/>
    </row>
    <row r="465" spans="1:14" ht="15.75">
      <c r="A465" s="133" t="s">
        <v>763</v>
      </c>
      <c r="B465" s="144">
        <v>11</v>
      </c>
      <c r="C465" s="142"/>
      <c r="D465" s="142"/>
      <c r="E465" s="142"/>
      <c r="F465" s="143">
        <f>SUM(F466,F473)</f>
        <v>33550</v>
      </c>
      <c r="G465" s="143">
        <f aca="true" t="shared" si="196" ref="G465:N465">SUM(G466,G473)</f>
        <v>0</v>
      </c>
      <c r="H465" s="143">
        <f t="shared" si="196"/>
        <v>33550</v>
      </c>
      <c r="I465" s="143">
        <f t="shared" si="196"/>
        <v>65647</v>
      </c>
      <c r="J465" s="143">
        <f t="shared" si="196"/>
        <v>31500</v>
      </c>
      <c r="K465" s="143">
        <f t="shared" si="196"/>
        <v>34147</v>
      </c>
      <c r="L465" s="143">
        <f t="shared" si="196"/>
        <v>31567</v>
      </c>
      <c r="M465" s="40">
        <f t="shared" si="196"/>
        <v>0</v>
      </c>
      <c r="N465" s="40">
        <f t="shared" si="196"/>
        <v>31567</v>
      </c>
    </row>
    <row r="466" spans="1:14" ht="15.75">
      <c r="A466" s="133" t="s">
        <v>764</v>
      </c>
      <c r="B466" s="144">
        <v>11</v>
      </c>
      <c r="C466" s="141" t="s">
        <v>305</v>
      </c>
      <c r="D466" s="142"/>
      <c r="E466" s="142"/>
      <c r="F466" s="143">
        <f aca="true" t="shared" si="197" ref="F466:N468">F467</f>
        <v>33550</v>
      </c>
      <c r="G466" s="143">
        <f t="shared" si="197"/>
        <v>0</v>
      </c>
      <c r="H466" s="143">
        <f t="shared" si="197"/>
        <v>33550</v>
      </c>
      <c r="I466" s="143">
        <f t="shared" si="197"/>
        <v>30647</v>
      </c>
      <c r="J466" s="143">
        <f t="shared" si="197"/>
        <v>0</v>
      </c>
      <c r="K466" s="143">
        <f t="shared" si="197"/>
        <v>30647</v>
      </c>
      <c r="L466" s="143">
        <f t="shared" si="197"/>
        <v>31567</v>
      </c>
      <c r="M466" s="40">
        <f t="shared" si="197"/>
        <v>0</v>
      </c>
      <c r="N466" s="40">
        <f t="shared" si="197"/>
        <v>31567</v>
      </c>
    </row>
    <row r="467" spans="1:14" ht="78.75">
      <c r="A467" s="150" t="s">
        <v>941</v>
      </c>
      <c r="B467" s="142" t="s">
        <v>765</v>
      </c>
      <c r="C467" s="147" t="s">
        <v>305</v>
      </c>
      <c r="D467" s="148" t="s">
        <v>17</v>
      </c>
      <c r="E467" s="142"/>
      <c r="F467" s="149">
        <f>F468</f>
        <v>33550</v>
      </c>
      <c r="G467" s="149">
        <f t="shared" si="197"/>
        <v>0</v>
      </c>
      <c r="H467" s="149">
        <f t="shared" si="197"/>
        <v>33550</v>
      </c>
      <c r="I467" s="149">
        <f>I468</f>
        <v>30647</v>
      </c>
      <c r="J467" s="149">
        <f t="shared" si="197"/>
        <v>0</v>
      </c>
      <c r="K467" s="149">
        <f t="shared" si="197"/>
        <v>30647</v>
      </c>
      <c r="L467" s="149">
        <f>L468</f>
        <v>31567</v>
      </c>
      <c r="M467" s="41">
        <f t="shared" si="197"/>
        <v>0</v>
      </c>
      <c r="N467" s="41">
        <f t="shared" si="197"/>
        <v>31567</v>
      </c>
    </row>
    <row r="468" spans="1:14" ht="110.25">
      <c r="A468" s="150" t="s">
        <v>920</v>
      </c>
      <c r="B468" s="142" t="s">
        <v>765</v>
      </c>
      <c r="C468" s="147" t="s">
        <v>305</v>
      </c>
      <c r="D468" s="148" t="s">
        <v>19</v>
      </c>
      <c r="E468" s="142"/>
      <c r="F468" s="149">
        <f>F469</f>
        <v>33550</v>
      </c>
      <c r="G468" s="149">
        <f t="shared" si="197"/>
        <v>0</v>
      </c>
      <c r="H468" s="149">
        <f t="shared" si="197"/>
        <v>33550</v>
      </c>
      <c r="I468" s="149">
        <f>I469</f>
        <v>30647</v>
      </c>
      <c r="J468" s="149">
        <f t="shared" si="197"/>
        <v>0</v>
      </c>
      <c r="K468" s="149">
        <f t="shared" si="197"/>
        <v>30647</v>
      </c>
      <c r="L468" s="149">
        <f>L469</f>
        <v>31567</v>
      </c>
      <c r="M468" s="41">
        <f t="shared" si="197"/>
        <v>0</v>
      </c>
      <c r="N468" s="41">
        <f t="shared" si="197"/>
        <v>31567</v>
      </c>
    </row>
    <row r="469" spans="1:14" ht="63">
      <c r="A469" s="150" t="s">
        <v>389</v>
      </c>
      <c r="B469" s="142" t="s">
        <v>765</v>
      </c>
      <c r="C469" s="147" t="s">
        <v>305</v>
      </c>
      <c r="D469" s="148" t="s">
        <v>18</v>
      </c>
      <c r="E469" s="142"/>
      <c r="F469" s="149">
        <f>SUM(F470:F472)</f>
        <v>33550</v>
      </c>
      <c r="G469" s="149">
        <f aca="true" t="shared" si="198" ref="G469:N469">SUM(G470:G472)</f>
        <v>0</v>
      </c>
      <c r="H469" s="149">
        <f t="shared" si="198"/>
        <v>33550</v>
      </c>
      <c r="I469" s="149">
        <f t="shared" si="198"/>
        <v>30647</v>
      </c>
      <c r="J469" s="149">
        <f t="shared" si="198"/>
        <v>0</v>
      </c>
      <c r="K469" s="149">
        <f t="shared" si="198"/>
        <v>30647</v>
      </c>
      <c r="L469" s="149">
        <f t="shared" si="198"/>
        <v>31567</v>
      </c>
      <c r="M469" s="41">
        <f t="shared" si="198"/>
        <v>0</v>
      </c>
      <c r="N469" s="41">
        <f t="shared" si="198"/>
        <v>31567</v>
      </c>
    </row>
    <row r="470" spans="1:14" ht="110.25">
      <c r="A470" s="157" t="s">
        <v>416</v>
      </c>
      <c r="B470" s="142" t="s">
        <v>765</v>
      </c>
      <c r="C470" s="147" t="s">
        <v>305</v>
      </c>
      <c r="D470" s="142" t="s">
        <v>238</v>
      </c>
      <c r="E470" s="142" t="s">
        <v>756</v>
      </c>
      <c r="F470" s="149">
        <f>SUM(G470:H470)</f>
        <v>33550</v>
      </c>
      <c r="G470" s="149">
        <v>0</v>
      </c>
      <c r="H470" s="149">
        <v>33550</v>
      </c>
      <c r="I470" s="149">
        <f>SUM(J470:K470)</f>
        <v>30647</v>
      </c>
      <c r="J470" s="149">
        <v>0</v>
      </c>
      <c r="K470" s="149">
        <v>30647</v>
      </c>
      <c r="L470" s="149">
        <f>SUM(M470:N470)</f>
        <v>31567</v>
      </c>
      <c r="M470" s="41">
        <v>0</v>
      </c>
      <c r="N470" s="41">
        <v>31567</v>
      </c>
    </row>
    <row r="471" spans="1:14" ht="110.25">
      <c r="A471" s="187" t="s">
        <v>881</v>
      </c>
      <c r="B471" s="142" t="s">
        <v>765</v>
      </c>
      <c r="C471" s="147" t="s">
        <v>305</v>
      </c>
      <c r="D471" s="142" t="s">
        <v>238</v>
      </c>
      <c r="E471" s="142" t="s">
        <v>275</v>
      </c>
      <c r="F471" s="149">
        <f>SUM(G471:H471)</f>
        <v>0</v>
      </c>
      <c r="G471" s="149"/>
      <c r="H471" s="149"/>
      <c r="I471" s="149">
        <f>SUM(J471:K471)</f>
        <v>0</v>
      </c>
      <c r="J471" s="149"/>
      <c r="K471" s="149"/>
      <c r="L471" s="149">
        <f>SUM(M471:N471)</f>
        <v>0</v>
      </c>
      <c r="M471" s="41"/>
      <c r="N471" s="41"/>
    </row>
    <row r="472" spans="1:14" ht="110.25">
      <c r="A472" s="187" t="s">
        <v>881</v>
      </c>
      <c r="B472" s="142" t="s">
        <v>765</v>
      </c>
      <c r="C472" s="147" t="s">
        <v>305</v>
      </c>
      <c r="D472" s="142" t="s">
        <v>238</v>
      </c>
      <c r="E472" s="142" t="s">
        <v>27</v>
      </c>
      <c r="F472" s="149">
        <f>SUM(G472:H472)</f>
        <v>0</v>
      </c>
      <c r="G472" s="149"/>
      <c r="H472" s="149"/>
      <c r="I472" s="149">
        <f>SUM(J472:K472)</f>
        <v>0</v>
      </c>
      <c r="J472" s="149"/>
      <c r="K472" s="149"/>
      <c r="L472" s="149">
        <f>SUM(M472:N472)</f>
        <v>0</v>
      </c>
      <c r="M472" s="41"/>
      <c r="N472" s="41"/>
    </row>
    <row r="473" spans="1:14" ht="31.5">
      <c r="A473" s="190" t="s">
        <v>1002</v>
      </c>
      <c r="B473" s="144" t="s">
        <v>765</v>
      </c>
      <c r="C473" s="141" t="s">
        <v>316</v>
      </c>
      <c r="D473" s="144"/>
      <c r="E473" s="144"/>
      <c r="F473" s="143">
        <f>F474</f>
        <v>0</v>
      </c>
      <c r="G473" s="143">
        <f aca="true" t="shared" si="199" ref="G473:N475">G474</f>
        <v>0</v>
      </c>
      <c r="H473" s="143">
        <f t="shared" si="199"/>
        <v>0</v>
      </c>
      <c r="I473" s="143">
        <f t="shared" si="199"/>
        <v>35000</v>
      </c>
      <c r="J473" s="143">
        <f t="shared" si="199"/>
        <v>31500</v>
      </c>
      <c r="K473" s="143">
        <f t="shared" si="199"/>
        <v>3500</v>
      </c>
      <c r="L473" s="143">
        <f t="shared" si="199"/>
        <v>0</v>
      </c>
      <c r="M473" s="40">
        <f t="shared" si="199"/>
        <v>0</v>
      </c>
      <c r="N473" s="40">
        <f t="shared" si="199"/>
        <v>0</v>
      </c>
    </row>
    <row r="474" spans="1:14" ht="78.75">
      <c r="A474" s="150" t="s">
        <v>912</v>
      </c>
      <c r="B474" s="142" t="s">
        <v>765</v>
      </c>
      <c r="C474" s="147" t="s">
        <v>316</v>
      </c>
      <c r="D474" s="148" t="s">
        <v>1000</v>
      </c>
      <c r="E474" s="142"/>
      <c r="F474" s="149">
        <f>F475</f>
        <v>0</v>
      </c>
      <c r="G474" s="149">
        <f t="shared" si="199"/>
        <v>0</v>
      </c>
      <c r="H474" s="149">
        <f t="shared" si="199"/>
        <v>0</v>
      </c>
      <c r="I474" s="149">
        <f t="shared" si="199"/>
        <v>35000</v>
      </c>
      <c r="J474" s="149">
        <f t="shared" si="199"/>
        <v>31500</v>
      </c>
      <c r="K474" s="149">
        <f t="shared" si="199"/>
        <v>3500</v>
      </c>
      <c r="L474" s="149">
        <f t="shared" si="199"/>
        <v>0</v>
      </c>
      <c r="M474" s="41">
        <f t="shared" si="199"/>
        <v>0</v>
      </c>
      <c r="N474" s="41">
        <f t="shared" si="199"/>
        <v>0</v>
      </c>
    </row>
    <row r="475" spans="1:14" ht="110.25">
      <c r="A475" s="150" t="s">
        <v>920</v>
      </c>
      <c r="B475" s="142" t="s">
        <v>765</v>
      </c>
      <c r="C475" s="147" t="s">
        <v>316</v>
      </c>
      <c r="D475" s="148" t="s">
        <v>999</v>
      </c>
      <c r="E475" s="142"/>
      <c r="F475" s="149">
        <f>F476</f>
        <v>0</v>
      </c>
      <c r="G475" s="149">
        <f t="shared" si="199"/>
        <v>0</v>
      </c>
      <c r="H475" s="149">
        <f t="shared" si="199"/>
        <v>0</v>
      </c>
      <c r="I475" s="149">
        <f t="shared" si="199"/>
        <v>35000</v>
      </c>
      <c r="J475" s="149">
        <f t="shared" si="199"/>
        <v>31500</v>
      </c>
      <c r="K475" s="149">
        <f t="shared" si="199"/>
        <v>3500</v>
      </c>
      <c r="L475" s="149">
        <f t="shared" si="199"/>
        <v>0</v>
      </c>
      <c r="M475" s="41">
        <f t="shared" si="199"/>
        <v>0</v>
      </c>
      <c r="N475" s="41">
        <f t="shared" si="199"/>
        <v>0</v>
      </c>
    </row>
    <row r="476" spans="1:14" ht="47.25">
      <c r="A476" s="187" t="s">
        <v>1001</v>
      </c>
      <c r="B476" s="142" t="s">
        <v>765</v>
      </c>
      <c r="C476" s="147" t="s">
        <v>316</v>
      </c>
      <c r="D476" s="148" t="s">
        <v>998</v>
      </c>
      <c r="E476" s="142"/>
      <c r="F476" s="149">
        <f>SUM(F477:F478)</f>
        <v>0</v>
      </c>
      <c r="G476" s="149">
        <f aca="true" t="shared" si="200" ref="G476:N476">SUM(G477:G478)</f>
        <v>0</v>
      </c>
      <c r="H476" s="149">
        <f t="shared" si="200"/>
        <v>0</v>
      </c>
      <c r="I476" s="149">
        <f t="shared" si="200"/>
        <v>35000</v>
      </c>
      <c r="J476" s="149">
        <f t="shared" si="200"/>
        <v>31500</v>
      </c>
      <c r="K476" s="149">
        <f t="shared" si="200"/>
        <v>3500</v>
      </c>
      <c r="L476" s="149">
        <f t="shared" si="200"/>
        <v>0</v>
      </c>
      <c r="M476" s="41">
        <f t="shared" si="200"/>
        <v>0</v>
      </c>
      <c r="N476" s="41">
        <f t="shared" si="200"/>
        <v>0</v>
      </c>
    </row>
    <row r="477" spans="1:14" ht="78.75">
      <c r="A477" s="187" t="s">
        <v>1004</v>
      </c>
      <c r="B477" s="142" t="s">
        <v>765</v>
      </c>
      <c r="C477" s="147" t="s">
        <v>316</v>
      </c>
      <c r="D477" s="142" t="s">
        <v>997</v>
      </c>
      <c r="E477" s="142" t="s">
        <v>275</v>
      </c>
      <c r="F477" s="181">
        <f>SUM(G477:H477)</f>
        <v>0</v>
      </c>
      <c r="G477" s="191"/>
      <c r="H477" s="156"/>
      <c r="I477" s="181">
        <f>SUM(J477:K477)</f>
        <v>31500</v>
      </c>
      <c r="J477" s="156">
        <v>31500</v>
      </c>
      <c r="K477" s="156"/>
      <c r="L477" s="181">
        <f>SUM(M477:N477)</f>
        <v>0</v>
      </c>
      <c r="M477" s="47"/>
      <c r="N477" s="42"/>
    </row>
    <row r="478" spans="1:14" ht="78.75">
      <c r="A478" s="187" t="s">
        <v>301</v>
      </c>
      <c r="B478" s="142" t="s">
        <v>765</v>
      </c>
      <c r="C478" s="147" t="s">
        <v>316</v>
      </c>
      <c r="D478" s="142" t="s">
        <v>996</v>
      </c>
      <c r="E478" s="142" t="s">
        <v>275</v>
      </c>
      <c r="F478" s="181">
        <f>SUM(G478:H478)</f>
        <v>0</v>
      </c>
      <c r="G478" s="191"/>
      <c r="H478" s="156"/>
      <c r="I478" s="181">
        <f>SUM(J478:K478)</f>
        <v>3500</v>
      </c>
      <c r="J478" s="191"/>
      <c r="K478" s="156">
        <v>3500</v>
      </c>
      <c r="L478" s="181">
        <f>SUM(M478:N478)</f>
        <v>0</v>
      </c>
      <c r="M478" s="47"/>
      <c r="N478" s="42"/>
    </row>
    <row r="479" spans="1:14" ht="15.75">
      <c r="A479" s="192" t="s">
        <v>771</v>
      </c>
      <c r="B479" s="184" t="s">
        <v>23</v>
      </c>
      <c r="C479" s="184"/>
      <c r="D479" s="184"/>
      <c r="E479" s="184"/>
      <c r="F479" s="183">
        <f>F480</f>
        <v>494</v>
      </c>
      <c r="G479" s="183">
        <f aca="true" t="shared" si="201" ref="G479:N482">G480</f>
        <v>0</v>
      </c>
      <c r="H479" s="183">
        <f t="shared" si="201"/>
        <v>494</v>
      </c>
      <c r="I479" s="183">
        <f>I480</f>
        <v>494</v>
      </c>
      <c r="J479" s="183">
        <f t="shared" si="201"/>
        <v>0</v>
      </c>
      <c r="K479" s="183">
        <f t="shared" si="201"/>
        <v>494</v>
      </c>
      <c r="L479" s="183">
        <f>L480</f>
        <v>0</v>
      </c>
      <c r="M479" s="44">
        <f t="shared" si="201"/>
        <v>0</v>
      </c>
      <c r="N479" s="44">
        <f t="shared" si="201"/>
        <v>0</v>
      </c>
    </row>
    <row r="480" spans="1:14" ht="31.5">
      <c r="A480" s="192" t="s">
        <v>108</v>
      </c>
      <c r="B480" s="184" t="s">
        <v>23</v>
      </c>
      <c r="C480" s="193" t="s">
        <v>317</v>
      </c>
      <c r="D480" s="184"/>
      <c r="E480" s="184"/>
      <c r="F480" s="183">
        <f>F481</f>
        <v>494</v>
      </c>
      <c r="G480" s="183">
        <f t="shared" si="201"/>
        <v>0</v>
      </c>
      <c r="H480" s="183">
        <f t="shared" si="201"/>
        <v>494</v>
      </c>
      <c r="I480" s="183">
        <f>I481</f>
        <v>494</v>
      </c>
      <c r="J480" s="183">
        <f t="shared" si="201"/>
        <v>0</v>
      </c>
      <c r="K480" s="183">
        <f t="shared" si="201"/>
        <v>494</v>
      </c>
      <c r="L480" s="183">
        <f>L481</f>
        <v>0</v>
      </c>
      <c r="M480" s="44">
        <f t="shared" si="201"/>
        <v>0</v>
      </c>
      <c r="N480" s="44">
        <f t="shared" si="201"/>
        <v>0</v>
      </c>
    </row>
    <row r="481" spans="1:14" ht="31.5">
      <c r="A481" s="145" t="s">
        <v>42</v>
      </c>
      <c r="B481" s="182" t="s">
        <v>23</v>
      </c>
      <c r="C481" s="194" t="s">
        <v>317</v>
      </c>
      <c r="D481" s="148" t="s">
        <v>791</v>
      </c>
      <c r="E481" s="182"/>
      <c r="F481" s="181">
        <f>F482</f>
        <v>494</v>
      </c>
      <c r="G481" s="181">
        <f t="shared" si="201"/>
        <v>0</v>
      </c>
      <c r="H481" s="181">
        <f t="shared" si="201"/>
        <v>494</v>
      </c>
      <c r="I481" s="181">
        <f>I482</f>
        <v>494</v>
      </c>
      <c r="J481" s="181">
        <f t="shared" si="201"/>
        <v>0</v>
      </c>
      <c r="K481" s="181">
        <f t="shared" si="201"/>
        <v>494</v>
      </c>
      <c r="L481" s="181">
        <f>L482</f>
        <v>0</v>
      </c>
      <c r="M481" s="45">
        <f t="shared" si="201"/>
        <v>0</v>
      </c>
      <c r="N481" s="45">
        <f t="shared" si="201"/>
        <v>0</v>
      </c>
    </row>
    <row r="482" spans="1:14" ht="15.75">
      <c r="A482" s="145" t="s">
        <v>43</v>
      </c>
      <c r="B482" s="182" t="s">
        <v>23</v>
      </c>
      <c r="C482" s="194" t="s">
        <v>317</v>
      </c>
      <c r="D482" s="148" t="s">
        <v>792</v>
      </c>
      <c r="E482" s="182"/>
      <c r="F482" s="181">
        <f>F483</f>
        <v>494</v>
      </c>
      <c r="G482" s="181">
        <f t="shared" si="201"/>
        <v>0</v>
      </c>
      <c r="H482" s="181">
        <f t="shared" si="201"/>
        <v>494</v>
      </c>
      <c r="I482" s="181">
        <f>I483</f>
        <v>494</v>
      </c>
      <c r="J482" s="181">
        <f t="shared" si="201"/>
        <v>0</v>
      </c>
      <c r="K482" s="181">
        <f t="shared" si="201"/>
        <v>494</v>
      </c>
      <c r="L482" s="181">
        <f>L483</f>
        <v>0</v>
      </c>
      <c r="M482" s="45">
        <f t="shared" si="201"/>
        <v>0</v>
      </c>
      <c r="N482" s="45">
        <f t="shared" si="201"/>
        <v>0</v>
      </c>
    </row>
    <row r="483" spans="1:14" ht="47.25">
      <c r="A483" s="173" t="s">
        <v>579</v>
      </c>
      <c r="B483" s="182" t="s">
        <v>23</v>
      </c>
      <c r="C483" s="194" t="s">
        <v>317</v>
      </c>
      <c r="D483" s="195" t="s">
        <v>769</v>
      </c>
      <c r="E483" s="182" t="s">
        <v>770</v>
      </c>
      <c r="F483" s="181">
        <f>SUM(G483:H483)</f>
        <v>494</v>
      </c>
      <c r="G483" s="191"/>
      <c r="H483" s="156">
        <v>494</v>
      </c>
      <c r="I483" s="181">
        <f>SUM(J483:K483)</f>
        <v>494</v>
      </c>
      <c r="J483" s="191"/>
      <c r="K483" s="156">
        <v>494</v>
      </c>
      <c r="L483" s="181">
        <f>SUM(M483:N483)</f>
        <v>0</v>
      </c>
      <c r="M483" s="47"/>
      <c r="N483" s="42"/>
    </row>
    <row r="484" spans="1:14" ht="63">
      <c r="A484" s="133" t="s">
        <v>281</v>
      </c>
      <c r="B484" s="144">
        <v>14</v>
      </c>
      <c r="C484" s="142"/>
      <c r="D484" s="142"/>
      <c r="E484" s="142"/>
      <c r="F484" s="143">
        <f aca="true" t="shared" si="202" ref="F484:N484">F485</f>
        <v>33542</v>
      </c>
      <c r="G484" s="143">
        <f t="shared" si="202"/>
        <v>17286</v>
      </c>
      <c r="H484" s="143">
        <f t="shared" si="202"/>
        <v>16256</v>
      </c>
      <c r="I484" s="143">
        <f t="shared" si="202"/>
        <v>22372</v>
      </c>
      <c r="J484" s="143">
        <f t="shared" si="202"/>
        <v>17286</v>
      </c>
      <c r="K484" s="143">
        <f t="shared" si="202"/>
        <v>5086</v>
      </c>
      <c r="L484" s="143">
        <f t="shared" si="202"/>
        <v>23169</v>
      </c>
      <c r="M484" s="40">
        <f t="shared" si="202"/>
        <v>17286</v>
      </c>
      <c r="N484" s="40">
        <f t="shared" si="202"/>
        <v>5883</v>
      </c>
    </row>
    <row r="485" spans="1:14" ht="63">
      <c r="A485" s="133" t="s">
        <v>187</v>
      </c>
      <c r="B485" s="144">
        <v>14</v>
      </c>
      <c r="C485" s="141" t="s">
        <v>305</v>
      </c>
      <c r="D485" s="142"/>
      <c r="E485" s="142"/>
      <c r="F485" s="143">
        <f aca="true" t="shared" si="203" ref="F485:N485">SUM(F488,F489)</f>
        <v>33542</v>
      </c>
      <c r="G485" s="143">
        <f t="shared" si="203"/>
        <v>17286</v>
      </c>
      <c r="H485" s="143">
        <f t="shared" si="203"/>
        <v>16256</v>
      </c>
      <c r="I485" s="143">
        <f t="shared" si="203"/>
        <v>22372</v>
      </c>
      <c r="J485" s="143">
        <f t="shared" si="203"/>
        <v>17286</v>
      </c>
      <c r="K485" s="143">
        <f t="shared" si="203"/>
        <v>5086</v>
      </c>
      <c r="L485" s="143">
        <f t="shared" si="203"/>
        <v>23169</v>
      </c>
      <c r="M485" s="40">
        <f t="shared" si="203"/>
        <v>17286</v>
      </c>
      <c r="N485" s="40">
        <f t="shared" si="203"/>
        <v>5883</v>
      </c>
    </row>
    <row r="486" spans="1:14" ht="31.5">
      <c r="A486" s="145" t="s">
        <v>42</v>
      </c>
      <c r="B486" s="142">
        <v>14</v>
      </c>
      <c r="C486" s="147" t="s">
        <v>305</v>
      </c>
      <c r="D486" s="153" t="s">
        <v>791</v>
      </c>
      <c r="E486" s="142"/>
      <c r="F486" s="149">
        <f aca="true" t="shared" si="204" ref="F486:N486">F487</f>
        <v>33542</v>
      </c>
      <c r="G486" s="149">
        <f t="shared" si="204"/>
        <v>17286</v>
      </c>
      <c r="H486" s="149">
        <f t="shared" si="204"/>
        <v>16256</v>
      </c>
      <c r="I486" s="149">
        <f t="shared" si="204"/>
        <v>22372</v>
      </c>
      <c r="J486" s="149">
        <f t="shared" si="204"/>
        <v>17286</v>
      </c>
      <c r="K486" s="149">
        <f t="shared" si="204"/>
        <v>5086</v>
      </c>
      <c r="L486" s="149">
        <f t="shared" si="204"/>
        <v>23169</v>
      </c>
      <c r="M486" s="41">
        <f t="shared" si="204"/>
        <v>17286</v>
      </c>
      <c r="N486" s="41">
        <f t="shared" si="204"/>
        <v>5883</v>
      </c>
    </row>
    <row r="487" spans="1:14" ht="20.25" customHeight="1">
      <c r="A487" s="145" t="s">
        <v>43</v>
      </c>
      <c r="B487" s="142">
        <v>14</v>
      </c>
      <c r="C487" s="147" t="s">
        <v>305</v>
      </c>
      <c r="D487" s="153" t="s">
        <v>792</v>
      </c>
      <c r="E487" s="142"/>
      <c r="F487" s="149">
        <f aca="true" t="shared" si="205" ref="F487:N487">SUM(F488:F489)</f>
        <v>33542</v>
      </c>
      <c r="G487" s="149">
        <f t="shared" si="205"/>
        <v>17286</v>
      </c>
      <c r="H487" s="149">
        <f t="shared" si="205"/>
        <v>16256</v>
      </c>
      <c r="I487" s="149">
        <f t="shared" si="205"/>
        <v>22372</v>
      </c>
      <c r="J487" s="149">
        <f t="shared" si="205"/>
        <v>17286</v>
      </c>
      <c r="K487" s="149">
        <f t="shared" si="205"/>
        <v>5086</v>
      </c>
      <c r="L487" s="149">
        <f t="shared" si="205"/>
        <v>23169</v>
      </c>
      <c r="M487" s="41">
        <f t="shared" si="205"/>
        <v>17286</v>
      </c>
      <c r="N487" s="41">
        <f t="shared" si="205"/>
        <v>5883</v>
      </c>
    </row>
    <row r="488" spans="1:14" ht="94.5">
      <c r="A488" s="157" t="s">
        <v>152</v>
      </c>
      <c r="B488" s="142">
        <v>14</v>
      </c>
      <c r="C488" s="147" t="s">
        <v>305</v>
      </c>
      <c r="D488" s="155" t="s">
        <v>789</v>
      </c>
      <c r="E488" s="142" t="s">
        <v>21</v>
      </c>
      <c r="F488" s="149">
        <f>SUM(G488:H488)</f>
        <v>17286</v>
      </c>
      <c r="G488" s="149">
        <v>17286</v>
      </c>
      <c r="H488" s="149"/>
      <c r="I488" s="149">
        <f>SUM(J488:K488)</f>
        <v>17286</v>
      </c>
      <c r="J488" s="149">
        <v>17286</v>
      </c>
      <c r="K488" s="149">
        <v>0</v>
      </c>
      <c r="L488" s="149">
        <f>SUM(M488:N488)</f>
        <v>17286</v>
      </c>
      <c r="M488" s="41">
        <v>17286</v>
      </c>
      <c r="N488" s="41">
        <v>0</v>
      </c>
    </row>
    <row r="489" spans="1:14" ht="63">
      <c r="A489" s="150" t="s">
        <v>629</v>
      </c>
      <c r="B489" s="142" t="s">
        <v>189</v>
      </c>
      <c r="C489" s="147" t="s">
        <v>305</v>
      </c>
      <c r="D489" s="155" t="s">
        <v>790</v>
      </c>
      <c r="E489" s="142" t="s">
        <v>21</v>
      </c>
      <c r="F489" s="149">
        <f>SUM(G489:H489)</f>
        <v>16256</v>
      </c>
      <c r="G489" s="149"/>
      <c r="H489" s="149">
        <v>16256</v>
      </c>
      <c r="I489" s="149">
        <f>SUM(J489:K489)</f>
        <v>5086</v>
      </c>
      <c r="J489" s="149"/>
      <c r="K489" s="149">
        <v>5086</v>
      </c>
      <c r="L489" s="149">
        <f>SUM(M489:N489)</f>
        <v>5883</v>
      </c>
      <c r="M489" s="41"/>
      <c r="N489" s="41">
        <v>5883</v>
      </c>
    </row>
    <row r="490" spans="1:14" ht="15.75">
      <c r="A490" s="192" t="s">
        <v>251</v>
      </c>
      <c r="B490" s="184"/>
      <c r="C490" s="184"/>
      <c r="D490" s="184"/>
      <c r="E490" s="184"/>
      <c r="F490" s="183">
        <f aca="true" t="shared" si="206" ref="F490:K490">SUM(F10,F69,F74,F95,F142,F178,F194,F274,F329,F465,F479,F484)</f>
        <v>787665.5</v>
      </c>
      <c r="G490" s="183">
        <f t="shared" si="206"/>
        <v>401671.5</v>
      </c>
      <c r="H490" s="183">
        <f t="shared" si="206"/>
        <v>385994</v>
      </c>
      <c r="I490" s="183">
        <f t="shared" si="206"/>
        <v>816545.1</v>
      </c>
      <c r="J490" s="183">
        <f t="shared" si="206"/>
        <v>467009.1</v>
      </c>
      <c r="K490" s="183">
        <f t="shared" si="206"/>
        <v>349536</v>
      </c>
      <c r="L490" s="143">
        <f>SUM(M490:N490)</f>
        <v>752177.3</v>
      </c>
      <c r="M490" s="44">
        <f>SUM(M10,M69,M74,M95,M142,M178,M194,M274,M329,M465,M479,M484)</f>
        <v>414714.30000000005</v>
      </c>
      <c r="N490" s="44">
        <f>SUM(N10,N69,N74,N95,N142,N178,N194,N274,N329,N465,N479,N484)</f>
        <v>337463</v>
      </c>
    </row>
    <row r="491" spans="1:14" ht="15.75">
      <c r="A491" s="216"/>
      <c r="B491" s="217"/>
      <c r="C491" s="217"/>
      <c r="D491" s="217"/>
      <c r="E491" s="217"/>
      <c r="F491" s="218"/>
      <c r="G491" s="218"/>
      <c r="H491" s="218"/>
      <c r="I491" s="218"/>
      <c r="J491" s="218"/>
      <c r="K491" s="218"/>
      <c r="L491" s="218"/>
      <c r="M491" s="56"/>
      <c r="N491" s="56"/>
    </row>
    <row r="492" spans="1:12" ht="15.75">
      <c r="A492" s="207"/>
      <c r="B492" s="209"/>
      <c r="C492" s="209"/>
      <c r="D492" s="209"/>
      <c r="E492" s="209"/>
      <c r="F492" s="132"/>
      <c r="G492" s="125"/>
      <c r="H492" s="125"/>
      <c r="I492" s="132"/>
      <c r="J492" s="125"/>
      <c r="K492" s="125"/>
      <c r="L492" s="132"/>
    </row>
    <row r="493" spans="1:12" ht="15.75">
      <c r="A493" s="207"/>
      <c r="B493" s="209"/>
      <c r="C493" s="209"/>
      <c r="D493" s="209"/>
      <c r="E493" s="209"/>
      <c r="F493" s="132"/>
      <c r="G493" s="125"/>
      <c r="H493" s="125"/>
      <c r="I493" s="132"/>
      <c r="J493" s="125"/>
      <c r="K493" s="125"/>
      <c r="L493" s="132"/>
    </row>
    <row r="494" spans="1:12" ht="15.75">
      <c r="A494" s="207"/>
      <c r="B494" s="209"/>
      <c r="C494" s="209"/>
      <c r="D494" s="209"/>
      <c r="E494" s="209"/>
      <c r="F494" s="132"/>
      <c r="G494" s="125"/>
      <c r="H494" s="125"/>
      <c r="I494" s="132"/>
      <c r="J494" s="125"/>
      <c r="K494" s="125"/>
      <c r="L494" s="132"/>
    </row>
    <row r="495" spans="1:12" ht="15.75">
      <c r="A495" s="207"/>
      <c r="B495" s="209"/>
      <c r="C495" s="209"/>
      <c r="D495" s="209"/>
      <c r="E495" s="209"/>
      <c r="F495" s="132"/>
      <c r="G495" s="125"/>
      <c r="H495" s="125"/>
      <c r="I495" s="132"/>
      <c r="J495" s="125"/>
      <c r="K495" s="125"/>
      <c r="L495" s="132"/>
    </row>
    <row r="496" spans="1:12" ht="15.75">
      <c r="A496" s="207"/>
      <c r="B496" s="209"/>
      <c r="C496" s="209"/>
      <c r="D496" s="209"/>
      <c r="E496" s="209"/>
      <c r="F496" s="132"/>
      <c r="G496" s="125"/>
      <c r="H496" s="125"/>
      <c r="I496" s="132"/>
      <c r="J496" s="125"/>
      <c r="K496" s="125"/>
      <c r="L496" s="132"/>
    </row>
    <row r="497" spans="1:12" ht="15.75">
      <c r="A497" s="207"/>
      <c r="B497" s="209"/>
      <c r="C497" s="209"/>
      <c r="D497" s="209"/>
      <c r="E497" s="209"/>
      <c r="F497" s="132"/>
      <c r="G497" s="125"/>
      <c r="H497" s="125"/>
      <c r="I497" s="132"/>
      <c r="J497" s="125"/>
      <c r="K497" s="125"/>
      <c r="L497" s="132"/>
    </row>
    <row r="498" spans="1:12" ht="15.75">
      <c r="A498" s="207"/>
      <c r="B498" s="209"/>
      <c r="C498" s="209"/>
      <c r="D498" s="209"/>
      <c r="E498" s="209"/>
      <c r="F498" s="132"/>
      <c r="G498" s="125"/>
      <c r="H498" s="125"/>
      <c r="I498" s="132"/>
      <c r="J498" s="125"/>
      <c r="K498" s="125"/>
      <c r="L498" s="132"/>
    </row>
    <row r="499" spans="1:12" ht="15.75">
      <c r="A499" s="207"/>
      <c r="B499" s="209"/>
      <c r="C499" s="209"/>
      <c r="D499" s="209"/>
      <c r="E499" s="209"/>
      <c r="F499" s="132"/>
      <c r="G499" s="125"/>
      <c r="H499" s="125"/>
      <c r="I499" s="132"/>
      <c r="J499" s="125"/>
      <c r="K499" s="125"/>
      <c r="L499" s="132"/>
    </row>
    <row r="500" spans="1:12" ht="15.75">
      <c r="A500" s="207"/>
      <c r="B500" s="209"/>
      <c r="C500" s="209"/>
      <c r="D500" s="209"/>
      <c r="E500" s="209"/>
      <c r="F500" s="132"/>
      <c r="G500" s="125"/>
      <c r="H500" s="125"/>
      <c r="I500" s="132"/>
      <c r="J500" s="125"/>
      <c r="K500" s="125"/>
      <c r="L500" s="132"/>
    </row>
    <row r="501" spans="1:12" ht="15.75">
      <c r="A501" s="207"/>
      <c r="B501" s="209"/>
      <c r="C501" s="209"/>
      <c r="D501" s="209"/>
      <c r="E501" s="209"/>
      <c r="F501" s="132"/>
      <c r="G501" s="125"/>
      <c r="H501" s="125"/>
      <c r="I501" s="132"/>
      <c r="J501" s="125"/>
      <c r="K501" s="125"/>
      <c r="L501" s="132"/>
    </row>
    <row r="502" spans="1:12" ht="15.75">
      <c r="A502" s="207"/>
      <c r="B502" s="209"/>
      <c r="C502" s="209"/>
      <c r="D502" s="209"/>
      <c r="E502" s="209"/>
      <c r="F502" s="132"/>
      <c r="G502" s="125"/>
      <c r="H502" s="125"/>
      <c r="I502" s="132"/>
      <c r="J502" s="125"/>
      <c r="K502" s="125"/>
      <c r="L502" s="132"/>
    </row>
    <row r="503" spans="1:12" ht="15.75">
      <c r="A503" s="207"/>
      <c r="B503" s="209"/>
      <c r="C503" s="209"/>
      <c r="D503" s="209"/>
      <c r="E503" s="209"/>
      <c r="F503" s="132"/>
      <c r="G503" s="125"/>
      <c r="H503" s="125"/>
      <c r="I503" s="132"/>
      <c r="J503" s="125"/>
      <c r="K503" s="125"/>
      <c r="L503" s="132"/>
    </row>
    <row r="504" spans="1:12" ht="15.75">
      <c r="A504" s="207"/>
      <c r="B504" s="209"/>
      <c r="C504" s="209"/>
      <c r="D504" s="209"/>
      <c r="E504" s="209"/>
      <c r="F504" s="132"/>
      <c r="G504" s="125"/>
      <c r="H504" s="125"/>
      <c r="I504" s="132"/>
      <c r="J504" s="125"/>
      <c r="K504" s="125"/>
      <c r="L504" s="132"/>
    </row>
    <row r="505" spans="1:12" ht="15.75">
      <c r="A505" s="207"/>
      <c r="B505" s="209"/>
      <c r="C505" s="209"/>
      <c r="D505" s="209"/>
      <c r="E505" s="209"/>
      <c r="F505" s="132"/>
      <c r="G505" s="125"/>
      <c r="H505" s="125"/>
      <c r="I505" s="132"/>
      <c r="J505" s="125"/>
      <c r="K505" s="125"/>
      <c r="L505" s="132"/>
    </row>
    <row r="506" spans="1:12" ht="15.75">
      <c r="A506" s="207"/>
      <c r="B506" s="209"/>
      <c r="C506" s="209"/>
      <c r="D506" s="209"/>
      <c r="E506" s="209"/>
      <c r="F506" s="132"/>
      <c r="G506" s="125"/>
      <c r="H506" s="125"/>
      <c r="I506" s="132"/>
      <c r="J506" s="125"/>
      <c r="K506" s="125"/>
      <c r="L506" s="132"/>
    </row>
    <row r="507" spans="1:12" ht="15.75">
      <c r="A507" s="207"/>
      <c r="B507" s="209"/>
      <c r="C507" s="209"/>
      <c r="D507" s="209"/>
      <c r="E507" s="209"/>
      <c r="F507" s="132"/>
      <c r="G507" s="125"/>
      <c r="H507" s="125"/>
      <c r="I507" s="132"/>
      <c r="J507" s="125"/>
      <c r="K507" s="125"/>
      <c r="L507" s="132"/>
    </row>
    <row r="508" spans="1:12" ht="15.75">
      <c r="A508" s="207"/>
      <c r="B508" s="209"/>
      <c r="C508" s="209"/>
      <c r="D508" s="209"/>
      <c r="E508" s="209"/>
      <c r="F508" s="132"/>
      <c r="G508" s="125"/>
      <c r="H508" s="125"/>
      <c r="I508" s="132"/>
      <c r="J508" s="125"/>
      <c r="K508" s="125"/>
      <c r="L508" s="132"/>
    </row>
    <row r="509" spans="1:12" ht="15.75">
      <c r="A509" s="207"/>
      <c r="B509" s="209"/>
      <c r="C509" s="209"/>
      <c r="D509" s="209"/>
      <c r="E509" s="209"/>
      <c r="F509" s="132"/>
      <c r="G509" s="125"/>
      <c r="H509" s="125"/>
      <c r="I509" s="132"/>
      <c r="J509" s="125"/>
      <c r="K509" s="125"/>
      <c r="L509" s="132"/>
    </row>
    <row r="510" spans="1:12" ht="15.75">
      <c r="A510" s="207"/>
      <c r="B510" s="209"/>
      <c r="C510" s="209"/>
      <c r="D510" s="209"/>
      <c r="E510" s="209"/>
      <c r="F510" s="132"/>
      <c r="G510" s="125"/>
      <c r="H510" s="125"/>
      <c r="I510" s="132"/>
      <c r="J510" s="125"/>
      <c r="K510" s="125"/>
      <c r="L510" s="132"/>
    </row>
    <row r="511" spans="1:12" ht="15.75">
      <c r="A511" s="207"/>
      <c r="B511" s="209"/>
      <c r="C511" s="209"/>
      <c r="D511" s="209"/>
      <c r="E511" s="209"/>
      <c r="F511" s="132"/>
      <c r="G511" s="125"/>
      <c r="H511" s="125"/>
      <c r="I511" s="132"/>
      <c r="J511" s="125"/>
      <c r="K511" s="125"/>
      <c r="L511" s="132"/>
    </row>
    <row r="512" spans="1:12" ht="15.75">
      <c r="A512" s="207"/>
      <c r="B512" s="209"/>
      <c r="C512" s="209"/>
      <c r="D512" s="209"/>
      <c r="E512" s="209"/>
      <c r="F512" s="132"/>
      <c r="G512" s="125"/>
      <c r="H512" s="125"/>
      <c r="I512" s="132"/>
      <c r="J512" s="125"/>
      <c r="K512" s="125"/>
      <c r="L512" s="132"/>
    </row>
    <row r="513" spans="1:12" ht="15.75">
      <c r="A513" s="207"/>
      <c r="B513" s="209"/>
      <c r="C513" s="209"/>
      <c r="D513" s="209"/>
      <c r="E513" s="209"/>
      <c r="F513" s="132"/>
      <c r="G513" s="125"/>
      <c r="H513" s="125"/>
      <c r="I513" s="132"/>
      <c r="J513" s="125"/>
      <c r="K513" s="125"/>
      <c r="L513" s="132"/>
    </row>
    <row r="514" spans="1:12" ht="15.75">
      <c r="A514" s="207"/>
      <c r="B514" s="209"/>
      <c r="C514" s="209"/>
      <c r="D514" s="209"/>
      <c r="E514" s="209"/>
      <c r="F514" s="132"/>
      <c r="G514" s="125"/>
      <c r="H514" s="125"/>
      <c r="I514" s="132"/>
      <c r="J514" s="125"/>
      <c r="K514" s="125"/>
      <c r="L514" s="132"/>
    </row>
    <row r="515" spans="1:12" ht="15.75">
      <c r="A515" s="207"/>
      <c r="B515" s="209"/>
      <c r="C515" s="209"/>
      <c r="D515" s="209"/>
      <c r="E515" s="209"/>
      <c r="F515" s="132"/>
      <c r="G515" s="125"/>
      <c r="H515" s="125"/>
      <c r="I515" s="132"/>
      <c r="J515" s="125"/>
      <c r="K515" s="125"/>
      <c r="L515" s="132"/>
    </row>
    <row r="516" spans="1:12" ht="15.75">
      <c r="A516" s="207"/>
      <c r="B516" s="209"/>
      <c r="C516" s="209"/>
      <c r="D516" s="209"/>
      <c r="E516" s="209"/>
      <c r="F516" s="132"/>
      <c r="G516" s="125"/>
      <c r="H516" s="125"/>
      <c r="I516" s="132"/>
      <c r="J516" s="125"/>
      <c r="K516" s="125"/>
      <c r="L516" s="132"/>
    </row>
    <row r="517" spans="1:12" ht="15.75">
      <c r="A517" s="207"/>
      <c r="B517" s="209"/>
      <c r="C517" s="209"/>
      <c r="D517" s="209"/>
      <c r="E517" s="209"/>
      <c r="F517" s="132"/>
      <c r="G517" s="125"/>
      <c r="H517" s="125"/>
      <c r="I517" s="132"/>
      <c r="J517" s="125"/>
      <c r="K517" s="125"/>
      <c r="L517" s="132"/>
    </row>
    <row r="518" spans="1:12" ht="15.75">
      <c r="A518" s="207"/>
      <c r="B518" s="209"/>
      <c r="C518" s="209"/>
      <c r="D518" s="209"/>
      <c r="E518" s="209"/>
      <c r="F518" s="132"/>
      <c r="G518" s="125"/>
      <c r="H518" s="125"/>
      <c r="I518" s="132"/>
      <c r="J518" s="125"/>
      <c r="K518" s="125"/>
      <c r="L518" s="132"/>
    </row>
    <row r="519" spans="1:12" ht="15.75">
      <c r="A519" s="207"/>
      <c r="B519" s="209"/>
      <c r="C519" s="209"/>
      <c r="D519" s="209"/>
      <c r="E519" s="209"/>
      <c r="F519" s="132"/>
      <c r="G519" s="125"/>
      <c r="H519" s="125"/>
      <c r="I519" s="132"/>
      <c r="J519" s="125"/>
      <c r="K519" s="125"/>
      <c r="L519" s="132"/>
    </row>
    <row r="520" spans="1:12" ht="15.75">
      <c r="A520" s="207"/>
      <c r="B520" s="209"/>
      <c r="C520" s="209"/>
      <c r="D520" s="209"/>
      <c r="E520" s="209"/>
      <c r="F520" s="132"/>
      <c r="G520" s="125"/>
      <c r="H520" s="125"/>
      <c r="I520" s="132"/>
      <c r="J520" s="125"/>
      <c r="K520" s="125"/>
      <c r="L520" s="132"/>
    </row>
    <row r="521" spans="1:12" ht="15.75">
      <c r="A521" s="207"/>
      <c r="B521" s="209"/>
      <c r="C521" s="209"/>
      <c r="D521" s="209"/>
      <c r="E521" s="209"/>
      <c r="F521" s="132"/>
      <c r="G521" s="125"/>
      <c r="H521" s="125"/>
      <c r="I521" s="132"/>
      <c r="J521" s="125"/>
      <c r="K521" s="125"/>
      <c r="L521" s="132"/>
    </row>
    <row r="522" spans="1:12" ht="15.75">
      <c r="A522" s="207"/>
      <c r="B522" s="209"/>
      <c r="C522" s="209"/>
      <c r="D522" s="209"/>
      <c r="E522" s="209"/>
      <c r="F522" s="132"/>
      <c r="G522" s="125"/>
      <c r="H522" s="125"/>
      <c r="I522" s="132"/>
      <c r="J522" s="125"/>
      <c r="K522" s="125"/>
      <c r="L522" s="132"/>
    </row>
    <row r="523" spans="1:12" ht="15.75">
      <c r="A523" s="207"/>
      <c r="B523" s="209"/>
      <c r="C523" s="209"/>
      <c r="D523" s="209"/>
      <c r="E523" s="209"/>
      <c r="F523" s="132"/>
      <c r="G523" s="125"/>
      <c r="H523" s="125"/>
      <c r="I523" s="132"/>
      <c r="J523" s="125"/>
      <c r="K523" s="125"/>
      <c r="L523" s="132"/>
    </row>
    <row r="524" spans="1:12" ht="15.75">
      <c r="A524" s="207"/>
      <c r="B524" s="209"/>
      <c r="C524" s="209"/>
      <c r="D524" s="209"/>
      <c r="E524" s="209"/>
      <c r="F524" s="132"/>
      <c r="G524" s="125"/>
      <c r="H524" s="125"/>
      <c r="I524" s="132"/>
      <c r="J524" s="125"/>
      <c r="K524" s="125"/>
      <c r="L524" s="132"/>
    </row>
    <row r="525" spans="1:12" ht="15.75">
      <c r="A525" s="207"/>
      <c r="B525" s="209"/>
      <c r="C525" s="209"/>
      <c r="D525" s="209"/>
      <c r="E525" s="209"/>
      <c r="F525" s="132"/>
      <c r="G525" s="125"/>
      <c r="H525" s="125"/>
      <c r="I525" s="132"/>
      <c r="J525" s="125"/>
      <c r="K525" s="125"/>
      <c r="L525" s="132"/>
    </row>
    <row r="526" spans="1:12" ht="15.75">
      <c r="A526" s="207"/>
      <c r="B526" s="209"/>
      <c r="C526" s="209"/>
      <c r="D526" s="209"/>
      <c r="E526" s="209"/>
      <c r="F526" s="132"/>
      <c r="G526" s="125"/>
      <c r="H526" s="125"/>
      <c r="I526" s="132"/>
      <c r="J526" s="125"/>
      <c r="K526" s="125"/>
      <c r="L526" s="132"/>
    </row>
    <row r="527" spans="1:12" ht="15.75">
      <c r="A527" s="207"/>
      <c r="B527" s="209"/>
      <c r="C527" s="209"/>
      <c r="D527" s="209"/>
      <c r="E527" s="209"/>
      <c r="F527" s="132"/>
      <c r="G527" s="125"/>
      <c r="H527" s="125"/>
      <c r="I527" s="132"/>
      <c r="J527" s="125"/>
      <c r="K527" s="125"/>
      <c r="L527" s="132"/>
    </row>
    <row r="528" spans="1:12" ht="15.75">
      <c r="A528" s="207"/>
      <c r="B528" s="209"/>
      <c r="C528" s="209"/>
      <c r="D528" s="209"/>
      <c r="E528" s="209"/>
      <c r="F528" s="132"/>
      <c r="G528" s="125"/>
      <c r="H528" s="125"/>
      <c r="I528" s="132"/>
      <c r="J528" s="125"/>
      <c r="K528" s="125"/>
      <c r="L528" s="132"/>
    </row>
    <row r="529" spans="1:12" ht="15.75">
      <c r="A529" s="207"/>
      <c r="B529" s="209"/>
      <c r="C529" s="209"/>
      <c r="D529" s="209"/>
      <c r="E529" s="209"/>
      <c r="F529" s="132"/>
      <c r="G529" s="125"/>
      <c r="H529" s="125"/>
      <c r="I529" s="132"/>
      <c r="J529" s="125"/>
      <c r="K529" s="125"/>
      <c r="L529" s="132"/>
    </row>
    <row r="530" spans="1:12" ht="15.75">
      <c r="A530" s="207"/>
      <c r="B530" s="209"/>
      <c r="C530" s="209"/>
      <c r="D530" s="209"/>
      <c r="E530" s="209"/>
      <c r="F530" s="132"/>
      <c r="G530" s="125"/>
      <c r="H530" s="125"/>
      <c r="I530" s="132"/>
      <c r="J530" s="125"/>
      <c r="K530" s="125"/>
      <c r="L530" s="132"/>
    </row>
    <row r="531" spans="1:12" ht="15.75">
      <c r="A531" s="207"/>
      <c r="B531" s="209"/>
      <c r="C531" s="209"/>
      <c r="D531" s="209"/>
      <c r="E531" s="209"/>
      <c r="F531" s="132"/>
      <c r="G531" s="125"/>
      <c r="H531" s="125"/>
      <c r="I531" s="132"/>
      <c r="J531" s="125"/>
      <c r="K531" s="125"/>
      <c r="L531" s="132"/>
    </row>
  </sheetData>
  <sheetProtection/>
  <mergeCells count="19">
    <mergeCell ref="A4:M4"/>
    <mergeCell ref="A6:L6"/>
    <mergeCell ref="G8:G9"/>
    <mergeCell ref="H8:H9"/>
    <mergeCell ref="A8:A9"/>
    <mergeCell ref="B8:B9"/>
    <mergeCell ref="C8:C9"/>
    <mergeCell ref="D8:D9"/>
    <mergeCell ref="E8:E9"/>
    <mergeCell ref="F8:F9"/>
    <mergeCell ref="A1:L1"/>
    <mergeCell ref="A2:L2"/>
    <mergeCell ref="A3:L3"/>
    <mergeCell ref="M8:M9"/>
    <mergeCell ref="N8:N9"/>
    <mergeCell ref="I8:I9"/>
    <mergeCell ref="J8:J9"/>
    <mergeCell ref="K8:K9"/>
    <mergeCell ref="L8:L9"/>
  </mergeCells>
  <printOptions/>
  <pageMargins left="0.5905511811023623" right="0" top="0.3937007874015748" bottom="0.1968503937007874" header="0" footer="0"/>
  <pageSetup firstPageNumber="75" useFirstPageNumber="1" horizontalDpi="600" verticalDpi="600" orientation="portrait" paperSize="9" scale="95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375"/>
  <sheetViews>
    <sheetView zoomScalePageLayoutView="0" workbookViewId="0" topLeftCell="A1">
      <selection activeCell="A4" sqref="A4:M4"/>
    </sheetView>
  </sheetViews>
  <sheetFormatPr defaultColWidth="9.00390625" defaultRowHeight="12.75"/>
  <cols>
    <col min="1" max="1" width="38.375" style="207" customWidth="1"/>
    <col min="2" max="2" width="15.625" style="209" customWidth="1"/>
    <col min="3" max="3" width="5.00390625" style="209" customWidth="1"/>
    <col min="4" max="4" width="4.75390625" style="209" customWidth="1"/>
    <col min="5" max="5" width="4.25390625" style="209" customWidth="1"/>
    <col min="6" max="6" width="10.75390625" style="132" customWidth="1"/>
    <col min="7" max="7" width="11.75390625" style="125" hidden="1" customWidth="1"/>
    <col min="8" max="8" width="10.75390625" style="125" hidden="1" customWidth="1"/>
    <col min="9" max="9" width="10.75390625" style="132" customWidth="1"/>
    <col min="10" max="10" width="11.875" style="125" hidden="1" customWidth="1"/>
    <col min="11" max="11" width="10.75390625" style="125" hidden="1" customWidth="1"/>
    <col min="12" max="12" width="10.75390625" style="132" customWidth="1"/>
    <col min="13" max="13" width="11.125" style="125" hidden="1" customWidth="1"/>
    <col min="14" max="14" width="10.75390625" style="125" hidden="1" customWidth="1"/>
    <col min="15" max="16384" width="9.125" style="213" customWidth="1"/>
  </cols>
  <sheetData>
    <row r="1" spans="1:12" ht="18.75">
      <c r="A1" s="287" t="s">
        <v>797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</row>
    <row r="2" spans="1:12" ht="18.75">
      <c r="A2" s="287" t="s">
        <v>241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</row>
    <row r="3" spans="1:12" ht="18.75">
      <c r="A3" s="287" t="s">
        <v>242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</row>
    <row r="4" spans="1:13" ht="22.5" customHeight="1">
      <c r="A4" s="287" t="s">
        <v>1019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</row>
    <row r="5" spans="1:12" ht="100.5" customHeight="1">
      <c r="A5" s="292" t="s">
        <v>804</v>
      </c>
      <c r="B5" s="292"/>
      <c r="C5" s="292"/>
      <c r="D5" s="292"/>
      <c r="E5" s="292"/>
      <c r="F5" s="292"/>
      <c r="G5" s="292"/>
      <c r="H5" s="292"/>
      <c r="I5" s="292"/>
      <c r="J5" s="292"/>
      <c r="K5" s="292"/>
      <c r="L5" s="292"/>
    </row>
    <row r="6" spans="1:12" ht="15.75" customHeight="1">
      <c r="A6" s="220"/>
      <c r="B6" s="220"/>
      <c r="C6" s="220"/>
      <c r="D6" s="220"/>
      <c r="E6" s="220"/>
      <c r="F6" s="221"/>
      <c r="G6" s="221"/>
      <c r="H6" s="221"/>
      <c r="I6" s="220"/>
      <c r="J6" s="220"/>
      <c r="K6" s="220"/>
      <c r="L6" s="220"/>
    </row>
    <row r="7" spans="1:13" ht="15.75">
      <c r="A7" s="211"/>
      <c r="B7" s="212"/>
      <c r="C7" s="212"/>
      <c r="D7" s="212"/>
      <c r="E7" s="212"/>
      <c r="F7" s="213"/>
      <c r="G7" s="222"/>
      <c r="H7" s="222"/>
      <c r="I7" s="222"/>
      <c r="J7" s="222"/>
      <c r="K7" s="222"/>
      <c r="L7" s="219" t="s">
        <v>244</v>
      </c>
      <c r="M7" s="223"/>
    </row>
    <row r="8" spans="1:14" ht="15.75">
      <c r="A8" s="279" t="s">
        <v>245</v>
      </c>
      <c r="B8" s="279" t="s">
        <v>248</v>
      </c>
      <c r="C8" s="279" t="s">
        <v>341</v>
      </c>
      <c r="D8" s="279" t="s">
        <v>247</v>
      </c>
      <c r="E8" s="279" t="s">
        <v>342</v>
      </c>
      <c r="F8" s="280" t="s">
        <v>489</v>
      </c>
      <c r="G8" s="283" t="s">
        <v>249</v>
      </c>
      <c r="H8" s="283" t="s">
        <v>250</v>
      </c>
      <c r="I8" s="280" t="s">
        <v>490</v>
      </c>
      <c r="J8" s="283" t="s">
        <v>249</v>
      </c>
      <c r="K8" s="283" t="s">
        <v>250</v>
      </c>
      <c r="L8" s="280" t="s">
        <v>822</v>
      </c>
      <c r="M8" s="289" t="s">
        <v>249</v>
      </c>
      <c r="N8" s="290" t="s">
        <v>250</v>
      </c>
    </row>
    <row r="9" spans="1:14" ht="26.25" customHeight="1">
      <c r="A9" s="279"/>
      <c r="B9" s="279"/>
      <c r="C9" s="279"/>
      <c r="D9" s="279"/>
      <c r="E9" s="279"/>
      <c r="F9" s="280"/>
      <c r="G9" s="283"/>
      <c r="H9" s="283"/>
      <c r="I9" s="280"/>
      <c r="J9" s="283"/>
      <c r="K9" s="283"/>
      <c r="L9" s="280"/>
      <c r="M9" s="289"/>
      <c r="N9" s="291"/>
    </row>
    <row r="10" spans="1:14" s="226" customFormat="1" ht="78.75">
      <c r="A10" s="138" t="s">
        <v>888</v>
      </c>
      <c r="B10" s="224" t="s">
        <v>406</v>
      </c>
      <c r="C10" s="224"/>
      <c r="D10" s="224"/>
      <c r="E10" s="224"/>
      <c r="F10" s="137">
        <f>SUM(F11,F14,F20,F24,)</f>
        <v>4967</v>
      </c>
      <c r="G10" s="137">
        <f>SUM(G11,G14,G20,G24,)</f>
        <v>1137</v>
      </c>
      <c r="H10" s="137">
        <f>SUM(H11,H14,H20,H24,)</f>
        <v>3830</v>
      </c>
      <c r="I10" s="137">
        <f aca="true" t="shared" si="0" ref="I10:N10">SUM(I14,I20,I24,)</f>
        <v>4389</v>
      </c>
      <c r="J10" s="137">
        <f t="shared" si="0"/>
        <v>1180</v>
      </c>
      <c r="K10" s="137">
        <f t="shared" si="0"/>
        <v>3209</v>
      </c>
      <c r="L10" s="137">
        <f t="shared" si="0"/>
        <v>4553</v>
      </c>
      <c r="M10" s="225">
        <f t="shared" si="0"/>
        <v>1220</v>
      </c>
      <c r="N10" s="137">
        <f t="shared" si="0"/>
        <v>3333</v>
      </c>
    </row>
    <row r="11" spans="1:14" ht="141.75">
      <c r="A11" s="145" t="s">
        <v>924</v>
      </c>
      <c r="B11" s="145" t="s">
        <v>167</v>
      </c>
      <c r="C11" s="227"/>
      <c r="D11" s="227"/>
      <c r="E11" s="227"/>
      <c r="F11" s="228">
        <f aca="true" t="shared" si="1" ref="F11:N12">F12</f>
        <v>0</v>
      </c>
      <c r="G11" s="228">
        <f t="shared" si="1"/>
        <v>0</v>
      </c>
      <c r="H11" s="228">
        <f t="shared" si="1"/>
        <v>0</v>
      </c>
      <c r="I11" s="228">
        <f t="shared" si="1"/>
        <v>0</v>
      </c>
      <c r="J11" s="228">
        <f t="shared" si="1"/>
        <v>0</v>
      </c>
      <c r="K11" s="228">
        <f t="shared" si="1"/>
        <v>0</v>
      </c>
      <c r="L11" s="228">
        <f t="shared" si="1"/>
        <v>0</v>
      </c>
      <c r="M11" s="229">
        <f t="shared" si="1"/>
        <v>0</v>
      </c>
      <c r="N11" s="228">
        <f t="shared" si="1"/>
        <v>0</v>
      </c>
    </row>
    <row r="12" spans="1:14" ht="63">
      <c r="A12" s="145" t="s">
        <v>670</v>
      </c>
      <c r="B12" s="145" t="s">
        <v>168</v>
      </c>
      <c r="C12" s="227"/>
      <c r="D12" s="227"/>
      <c r="E12" s="227"/>
      <c r="F12" s="228">
        <f t="shared" si="1"/>
        <v>0</v>
      </c>
      <c r="G12" s="228">
        <f t="shared" si="1"/>
        <v>0</v>
      </c>
      <c r="H12" s="228">
        <f t="shared" si="1"/>
        <v>0</v>
      </c>
      <c r="I12" s="228">
        <f t="shared" si="1"/>
        <v>0</v>
      </c>
      <c r="J12" s="228">
        <f t="shared" si="1"/>
        <v>0</v>
      </c>
      <c r="K12" s="228">
        <f t="shared" si="1"/>
        <v>0</v>
      </c>
      <c r="L12" s="228">
        <f t="shared" si="1"/>
        <v>0</v>
      </c>
      <c r="M12" s="229">
        <f t="shared" si="1"/>
        <v>0</v>
      </c>
      <c r="N12" s="228">
        <f t="shared" si="1"/>
        <v>0</v>
      </c>
    </row>
    <row r="13" spans="1:14" ht="78.75">
      <c r="A13" s="145" t="s">
        <v>671</v>
      </c>
      <c r="B13" s="227" t="s">
        <v>166</v>
      </c>
      <c r="C13" s="227" t="s">
        <v>275</v>
      </c>
      <c r="D13" s="227" t="s">
        <v>375</v>
      </c>
      <c r="E13" s="227" t="s">
        <v>114</v>
      </c>
      <c r="F13" s="228">
        <f>SUM(G13:H13)</f>
        <v>0</v>
      </c>
      <c r="G13" s="228"/>
      <c r="H13" s="228"/>
      <c r="I13" s="228"/>
      <c r="J13" s="228"/>
      <c r="K13" s="228"/>
      <c r="L13" s="228"/>
      <c r="M13" s="229"/>
      <c r="N13" s="228"/>
    </row>
    <row r="14" spans="1:14" ht="141.75">
      <c r="A14" s="138" t="s">
        <v>951</v>
      </c>
      <c r="B14" s="224" t="s">
        <v>405</v>
      </c>
      <c r="C14" s="227"/>
      <c r="D14" s="227"/>
      <c r="E14" s="227"/>
      <c r="F14" s="137">
        <f>SUM(F15,F18)</f>
        <v>995</v>
      </c>
      <c r="G14" s="137">
        <f aca="true" t="shared" si="2" ref="G14:N14">SUM(G15,G18)</f>
        <v>490</v>
      </c>
      <c r="H14" s="137">
        <f t="shared" si="2"/>
        <v>505</v>
      </c>
      <c r="I14" s="137">
        <f t="shared" si="2"/>
        <v>509</v>
      </c>
      <c r="J14" s="137">
        <f t="shared" si="2"/>
        <v>509</v>
      </c>
      <c r="K14" s="137">
        <f t="shared" si="2"/>
        <v>0</v>
      </c>
      <c r="L14" s="137">
        <f t="shared" si="2"/>
        <v>526</v>
      </c>
      <c r="M14" s="137">
        <f t="shared" si="2"/>
        <v>526</v>
      </c>
      <c r="N14" s="137">
        <f t="shared" si="2"/>
        <v>0</v>
      </c>
    </row>
    <row r="15" spans="1:14" ht="78.75">
      <c r="A15" s="157" t="s">
        <v>302</v>
      </c>
      <c r="B15" s="145" t="s">
        <v>303</v>
      </c>
      <c r="C15" s="227"/>
      <c r="D15" s="227"/>
      <c r="E15" s="227"/>
      <c r="F15" s="228">
        <f aca="true" t="shared" si="3" ref="F15:N15">SUM(F16,F17)</f>
        <v>490</v>
      </c>
      <c r="G15" s="228">
        <f t="shared" si="3"/>
        <v>490</v>
      </c>
      <c r="H15" s="228">
        <f t="shared" si="3"/>
        <v>0</v>
      </c>
      <c r="I15" s="228">
        <f t="shared" si="3"/>
        <v>509</v>
      </c>
      <c r="J15" s="228">
        <f t="shared" si="3"/>
        <v>509</v>
      </c>
      <c r="K15" s="228">
        <f t="shared" si="3"/>
        <v>0</v>
      </c>
      <c r="L15" s="228">
        <f t="shared" si="3"/>
        <v>526</v>
      </c>
      <c r="M15" s="229">
        <f t="shared" si="3"/>
        <v>526</v>
      </c>
      <c r="N15" s="228">
        <f t="shared" si="3"/>
        <v>0</v>
      </c>
    </row>
    <row r="16" spans="1:14" ht="173.25">
      <c r="A16" s="154" t="s">
        <v>365</v>
      </c>
      <c r="B16" s="155" t="s">
        <v>220</v>
      </c>
      <c r="C16" s="142" t="s">
        <v>273</v>
      </c>
      <c r="D16" s="147" t="s">
        <v>116</v>
      </c>
      <c r="E16" s="147" t="s">
        <v>316</v>
      </c>
      <c r="F16" s="149">
        <f>SUM(G16:H16)</f>
        <v>490</v>
      </c>
      <c r="G16" s="156">
        <v>490</v>
      </c>
      <c r="H16" s="156"/>
      <c r="I16" s="149">
        <f>SUM(J16:K16)</f>
        <v>509</v>
      </c>
      <c r="J16" s="156">
        <v>509</v>
      </c>
      <c r="K16" s="156"/>
      <c r="L16" s="149">
        <f>SUM(M16:N16)</f>
        <v>526</v>
      </c>
      <c r="M16" s="230">
        <v>526</v>
      </c>
      <c r="N16" s="156"/>
    </row>
    <row r="17" spans="1:14" ht="94.5">
      <c r="A17" s="154" t="s">
        <v>366</v>
      </c>
      <c r="B17" s="155" t="s">
        <v>220</v>
      </c>
      <c r="C17" s="142" t="s">
        <v>275</v>
      </c>
      <c r="D17" s="147" t="s">
        <v>116</v>
      </c>
      <c r="E17" s="147" t="s">
        <v>316</v>
      </c>
      <c r="F17" s="149">
        <f>SUM(G17:H17)</f>
        <v>0</v>
      </c>
      <c r="G17" s="156"/>
      <c r="H17" s="156"/>
      <c r="I17" s="149">
        <f>SUM(J17:K17)</f>
        <v>0</v>
      </c>
      <c r="J17" s="156"/>
      <c r="K17" s="156"/>
      <c r="L17" s="149">
        <f>SUM(M17:N17)</f>
        <v>0</v>
      </c>
      <c r="M17" s="230"/>
      <c r="N17" s="156"/>
    </row>
    <row r="18" spans="1:14" ht="47.25">
      <c r="A18" s="166" t="s">
        <v>779</v>
      </c>
      <c r="B18" s="162" t="s">
        <v>780</v>
      </c>
      <c r="C18" s="142"/>
      <c r="D18" s="147"/>
      <c r="E18" s="147"/>
      <c r="F18" s="149">
        <f>F19</f>
        <v>505</v>
      </c>
      <c r="G18" s="149">
        <f aca="true" t="shared" si="4" ref="G18:N18">G19</f>
        <v>0</v>
      </c>
      <c r="H18" s="149">
        <f t="shared" si="4"/>
        <v>505</v>
      </c>
      <c r="I18" s="149">
        <f t="shared" si="4"/>
        <v>0</v>
      </c>
      <c r="J18" s="149">
        <f t="shared" si="4"/>
        <v>0</v>
      </c>
      <c r="K18" s="149">
        <f t="shared" si="4"/>
        <v>0</v>
      </c>
      <c r="L18" s="149">
        <f t="shared" si="4"/>
        <v>0</v>
      </c>
      <c r="M18" s="149">
        <f t="shared" si="4"/>
        <v>0</v>
      </c>
      <c r="N18" s="149">
        <f t="shared" si="4"/>
        <v>0</v>
      </c>
    </row>
    <row r="19" spans="1:14" ht="78.75">
      <c r="A19" s="166" t="s">
        <v>777</v>
      </c>
      <c r="B19" s="152" t="s">
        <v>778</v>
      </c>
      <c r="C19" s="142" t="s">
        <v>275</v>
      </c>
      <c r="D19" s="161" t="s">
        <v>113</v>
      </c>
      <c r="E19" s="152" t="s">
        <v>189</v>
      </c>
      <c r="F19" s="149">
        <f>SUM(G19:H19)</f>
        <v>505</v>
      </c>
      <c r="G19" s="156"/>
      <c r="H19" s="156">
        <v>505</v>
      </c>
      <c r="I19" s="149">
        <f>SUM(J19:K19)</f>
        <v>0</v>
      </c>
      <c r="J19" s="156"/>
      <c r="K19" s="156"/>
      <c r="L19" s="149">
        <f>SUM(M19:N19)</f>
        <v>0</v>
      </c>
      <c r="M19" s="230"/>
      <c r="N19" s="156"/>
    </row>
    <row r="20" spans="1:14" s="226" customFormat="1" ht="126">
      <c r="A20" s="138" t="s">
        <v>933</v>
      </c>
      <c r="B20" s="167" t="s">
        <v>404</v>
      </c>
      <c r="C20" s="144"/>
      <c r="D20" s="144"/>
      <c r="E20" s="144"/>
      <c r="F20" s="143">
        <f aca="true" t="shared" si="5" ref="F20:N20">F21</f>
        <v>647</v>
      </c>
      <c r="G20" s="143">
        <f t="shared" si="5"/>
        <v>647</v>
      </c>
      <c r="H20" s="143">
        <f t="shared" si="5"/>
        <v>0</v>
      </c>
      <c r="I20" s="143">
        <f t="shared" si="5"/>
        <v>671</v>
      </c>
      <c r="J20" s="143">
        <f t="shared" si="5"/>
        <v>671</v>
      </c>
      <c r="K20" s="143">
        <f t="shared" si="5"/>
        <v>0</v>
      </c>
      <c r="L20" s="143">
        <f t="shared" si="5"/>
        <v>694</v>
      </c>
      <c r="M20" s="231">
        <f t="shared" si="5"/>
        <v>694</v>
      </c>
      <c r="N20" s="143">
        <f t="shared" si="5"/>
        <v>0</v>
      </c>
    </row>
    <row r="21" spans="1:14" s="226" customFormat="1" ht="78.75">
      <c r="A21" s="150" t="s">
        <v>785</v>
      </c>
      <c r="B21" s="153" t="s">
        <v>308</v>
      </c>
      <c r="C21" s="144"/>
      <c r="D21" s="144"/>
      <c r="E21" s="144"/>
      <c r="F21" s="149">
        <f aca="true" t="shared" si="6" ref="F21:N21">SUM(F22:F23)</f>
        <v>647</v>
      </c>
      <c r="G21" s="149">
        <f t="shared" si="6"/>
        <v>647</v>
      </c>
      <c r="H21" s="149">
        <f t="shared" si="6"/>
        <v>0</v>
      </c>
      <c r="I21" s="149">
        <f t="shared" si="6"/>
        <v>671</v>
      </c>
      <c r="J21" s="149">
        <f t="shared" si="6"/>
        <v>671</v>
      </c>
      <c r="K21" s="149">
        <f t="shared" si="6"/>
        <v>0</v>
      </c>
      <c r="L21" s="149">
        <f t="shared" si="6"/>
        <v>694</v>
      </c>
      <c r="M21" s="232">
        <f t="shared" si="6"/>
        <v>694</v>
      </c>
      <c r="N21" s="149">
        <f t="shared" si="6"/>
        <v>0</v>
      </c>
    </row>
    <row r="22" spans="1:14" ht="173.25">
      <c r="A22" s="154" t="s">
        <v>147</v>
      </c>
      <c r="B22" s="155" t="s">
        <v>219</v>
      </c>
      <c r="C22" s="142" t="s">
        <v>273</v>
      </c>
      <c r="D22" s="147" t="s">
        <v>305</v>
      </c>
      <c r="E22" s="147" t="s">
        <v>306</v>
      </c>
      <c r="F22" s="149">
        <f>SUM(G22:H22)</f>
        <v>582</v>
      </c>
      <c r="G22" s="156">
        <v>582</v>
      </c>
      <c r="H22" s="156"/>
      <c r="I22" s="149">
        <f>SUM(J22:K22)</f>
        <v>607</v>
      </c>
      <c r="J22" s="156">
        <v>607</v>
      </c>
      <c r="K22" s="156"/>
      <c r="L22" s="149">
        <f>SUM(M22:N22)</f>
        <v>628</v>
      </c>
      <c r="M22" s="230">
        <v>628</v>
      </c>
      <c r="N22" s="156"/>
    </row>
    <row r="23" spans="1:14" ht="94.5">
      <c r="A23" s="154" t="s">
        <v>372</v>
      </c>
      <c r="B23" s="155" t="s">
        <v>219</v>
      </c>
      <c r="C23" s="142" t="s">
        <v>275</v>
      </c>
      <c r="D23" s="147" t="s">
        <v>305</v>
      </c>
      <c r="E23" s="147" t="s">
        <v>306</v>
      </c>
      <c r="F23" s="149">
        <f>SUM(G23:H23)</f>
        <v>65</v>
      </c>
      <c r="G23" s="156">
        <v>65</v>
      </c>
      <c r="H23" s="156"/>
      <c r="I23" s="149">
        <f>SUM(J23:K23)</f>
        <v>64</v>
      </c>
      <c r="J23" s="156">
        <v>64</v>
      </c>
      <c r="K23" s="156"/>
      <c r="L23" s="149">
        <f>SUM(M23:N23)</f>
        <v>66</v>
      </c>
      <c r="M23" s="230">
        <v>66</v>
      </c>
      <c r="N23" s="156"/>
    </row>
    <row r="24" spans="1:14" s="226" customFormat="1" ht="173.25">
      <c r="A24" s="138" t="s">
        <v>896</v>
      </c>
      <c r="B24" s="176" t="s">
        <v>403</v>
      </c>
      <c r="C24" s="233"/>
      <c r="D24" s="233"/>
      <c r="E24" s="233"/>
      <c r="F24" s="191">
        <f>SUM(F25,F28,)</f>
        <v>3325</v>
      </c>
      <c r="G24" s="191">
        <f aca="true" t="shared" si="7" ref="G24:N24">SUM(G25,G28,)</f>
        <v>0</v>
      </c>
      <c r="H24" s="191">
        <f t="shared" si="7"/>
        <v>3325</v>
      </c>
      <c r="I24" s="191">
        <f t="shared" si="7"/>
        <v>3209</v>
      </c>
      <c r="J24" s="191">
        <f t="shared" si="7"/>
        <v>0</v>
      </c>
      <c r="K24" s="191">
        <f t="shared" si="7"/>
        <v>3209</v>
      </c>
      <c r="L24" s="191">
        <f t="shared" si="7"/>
        <v>3333</v>
      </c>
      <c r="M24" s="234">
        <f t="shared" si="7"/>
        <v>0</v>
      </c>
      <c r="N24" s="191">
        <f t="shared" si="7"/>
        <v>3333</v>
      </c>
    </row>
    <row r="25" spans="1:14" s="226" customFormat="1" ht="63">
      <c r="A25" s="157" t="s">
        <v>616</v>
      </c>
      <c r="B25" s="162" t="s">
        <v>615</v>
      </c>
      <c r="C25" s="233"/>
      <c r="D25" s="233"/>
      <c r="E25" s="233"/>
      <c r="F25" s="156">
        <f aca="true" t="shared" si="8" ref="F25:N25">SUM(F26:F27)</f>
        <v>3254</v>
      </c>
      <c r="G25" s="156">
        <f t="shared" si="8"/>
        <v>0</v>
      </c>
      <c r="H25" s="156">
        <f t="shared" si="8"/>
        <v>3254</v>
      </c>
      <c r="I25" s="156">
        <f t="shared" si="8"/>
        <v>3209</v>
      </c>
      <c r="J25" s="156">
        <f t="shared" si="8"/>
        <v>0</v>
      </c>
      <c r="K25" s="156">
        <f t="shared" si="8"/>
        <v>3209</v>
      </c>
      <c r="L25" s="156">
        <f t="shared" si="8"/>
        <v>3333</v>
      </c>
      <c r="M25" s="230">
        <f t="shared" si="8"/>
        <v>0</v>
      </c>
      <c r="N25" s="156">
        <f t="shared" si="8"/>
        <v>3333</v>
      </c>
    </row>
    <row r="26" spans="1:14" ht="173.25">
      <c r="A26" s="150" t="s">
        <v>402</v>
      </c>
      <c r="B26" s="152" t="s">
        <v>228</v>
      </c>
      <c r="C26" s="163">
        <v>100</v>
      </c>
      <c r="D26" s="161" t="s">
        <v>113</v>
      </c>
      <c r="E26" s="161" t="s">
        <v>114</v>
      </c>
      <c r="F26" s="149">
        <f>SUM(G26:H26)</f>
        <v>3130</v>
      </c>
      <c r="G26" s="156"/>
      <c r="H26" s="156">
        <v>3130</v>
      </c>
      <c r="I26" s="149">
        <f>SUM(J26:K26)</f>
        <v>3209</v>
      </c>
      <c r="J26" s="156"/>
      <c r="K26" s="156">
        <v>3209</v>
      </c>
      <c r="L26" s="149">
        <f>SUM(M26:N26)</f>
        <v>3333</v>
      </c>
      <c r="M26" s="230"/>
      <c r="N26" s="156">
        <v>3333</v>
      </c>
    </row>
    <row r="27" spans="1:14" ht="94.5">
      <c r="A27" s="235" t="s">
        <v>47</v>
      </c>
      <c r="B27" s="152" t="s">
        <v>228</v>
      </c>
      <c r="C27" s="163">
        <v>200</v>
      </c>
      <c r="D27" s="161" t="s">
        <v>113</v>
      </c>
      <c r="E27" s="161" t="s">
        <v>114</v>
      </c>
      <c r="F27" s="149">
        <f>SUM(G27:H27)</f>
        <v>124</v>
      </c>
      <c r="G27" s="156"/>
      <c r="H27" s="156">
        <v>124</v>
      </c>
      <c r="I27" s="149">
        <f>SUM(J27:K27)</f>
        <v>0</v>
      </c>
      <c r="J27" s="156"/>
      <c r="K27" s="156"/>
      <c r="L27" s="149">
        <f>SUM(M27:N27)</f>
        <v>0</v>
      </c>
      <c r="M27" s="230"/>
      <c r="N27" s="156"/>
    </row>
    <row r="28" spans="1:14" ht="47.25">
      <c r="A28" s="150" t="s">
        <v>593</v>
      </c>
      <c r="B28" s="162" t="s">
        <v>617</v>
      </c>
      <c r="C28" s="163"/>
      <c r="D28" s="161"/>
      <c r="E28" s="161"/>
      <c r="F28" s="149">
        <f>SUM(F29:F30)</f>
        <v>71</v>
      </c>
      <c r="G28" s="149">
        <f>SUM(G29:G30)</f>
        <v>0</v>
      </c>
      <c r="H28" s="149">
        <f>SUM(H29:H30)</f>
        <v>71</v>
      </c>
      <c r="I28" s="149">
        <f aca="true" t="shared" si="9" ref="I28:N28">I29</f>
        <v>0</v>
      </c>
      <c r="J28" s="149">
        <f t="shared" si="9"/>
        <v>0</v>
      </c>
      <c r="K28" s="149">
        <f t="shared" si="9"/>
        <v>0</v>
      </c>
      <c r="L28" s="149">
        <f t="shared" si="9"/>
        <v>0</v>
      </c>
      <c r="M28" s="232">
        <f t="shared" si="9"/>
        <v>0</v>
      </c>
      <c r="N28" s="149">
        <f t="shared" si="9"/>
        <v>0</v>
      </c>
    </row>
    <row r="29" spans="1:14" ht="94.5">
      <c r="A29" s="150" t="s">
        <v>594</v>
      </c>
      <c r="B29" s="152" t="s">
        <v>229</v>
      </c>
      <c r="C29" s="163">
        <v>200</v>
      </c>
      <c r="D29" s="161" t="s">
        <v>113</v>
      </c>
      <c r="E29" s="161" t="s">
        <v>114</v>
      </c>
      <c r="F29" s="149">
        <f>SUM(G29:H29)</f>
        <v>44</v>
      </c>
      <c r="G29" s="156"/>
      <c r="H29" s="156">
        <v>44</v>
      </c>
      <c r="I29" s="149">
        <f>SUM(J29:K29)</f>
        <v>0</v>
      </c>
      <c r="J29" s="156"/>
      <c r="K29" s="156"/>
      <c r="L29" s="149">
        <f>SUM(M29:N29)</f>
        <v>0</v>
      </c>
      <c r="M29" s="230"/>
      <c r="N29" s="156"/>
    </row>
    <row r="30" spans="1:14" ht="94.5">
      <c r="A30" s="150" t="s">
        <v>594</v>
      </c>
      <c r="B30" s="152" t="s">
        <v>229</v>
      </c>
      <c r="C30" s="163">
        <v>300</v>
      </c>
      <c r="D30" s="161" t="s">
        <v>113</v>
      </c>
      <c r="E30" s="161" t="s">
        <v>114</v>
      </c>
      <c r="F30" s="149">
        <f>SUM(G30:H30)</f>
        <v>27</v>
      </c>
      <c r="G30" s="156"/>
      <c r="H30" s="156">
        <v>27</v>
      </c>
      <c r="I30" s="149"/>
      <c r="J30" s="156"/>
      <c r="K30" s="156"/>
      <c r="L30" s="149"/>
      <c r="M30" s="230"/>
      <c r="N30" s="156"/>
    </row>
    <row r="31" spans="1:14" ht="63">
      <c r="A31" s="138" t="s">
        <v>910</v>
      </c>
      <c r="B31" s="184" t="s">
        <v>407</v>
      </c>
      <c r="C31" s="184"/>
      <c r="D31" s="184"/>
      <c r="E31" s="184"/>
      <c r="F31" s="183">
        <f aca="true" t="shared" si="10" ref="F31:N31">SUM(F32,F42,F54,F63,F66)</f>
        <v>365179</v>
      </c>
      <c r="G31" s="183">
        <f t="shared" si="10"/>
        <v>205555</v>
      </c>
      <c r="H31" s="183">
        <f t="shared" si="10"/>
        <v>159624</v>
      </c>
      <c r="I31" s="183">
        <f t="shared" si="10"/>
        <v>392109</v>
      </c>
      <c r="J31" s="183">
        <f t="shared" si="10"/>
        <v>257161</v>
      </c>
      <c r="K31" s="183">
        <f t="shared" si="10"/>
        <v>134948</v>
      </c>
      <c r="L31" s="183">
        <f t="shared" si="10"/>
        <v>340130.4</v>
      </c>
      <c r="M31" s="236">
        <f t="shared" si="10"/>
        <v>218635.4</v>
      </c>
      <c r="N31" s="183">
        <f t="shared" si="10"/>
        <v>121495.00000000001</v>
      </c>
    </row>
    <row r="32" spans="1:14" ht="94.5">
      <c r="A32" s="138" t="s">
        <v>952</v>
      </c>
      <c r="B32" s="184" t="s">
        <v>408</v>
      </c>
      <c r="C32" s="184"/>
      <c r="D32" s="184"/>
      <c r="E32" s="184"/>
      <c r="F32" s="183">
        <f>SUM(F33,F37,F39)</f>
        <v>94322.5</v>
      </c>
      <c r="G32" s="183">
        <f aca="true" t="shared" si="11" ref="G32:N32">SUM(G33,G37,G39)</f>
        <v>52095</v>
      </c>
      <c r="H32" s="183">
        <f t="shared" si="11"/>
        <v>42227.5</v>
      </c>
      <c r="I32" s="183">
        <f t="shared" si="11"/>
        <v>88820.9</v>
      </c>
      <c r="J32" s="183">
        <f t="shared" si="11"/>
        <v>51645</v>
      </c>
      <c r="K32" s="183">
        <f t="shared" si="11"/>
        <v>37175.9</v>
      </c>
      <c r="L32" s="183">
        <f t="shared" si="11"/>
        <v>83990.3</v>
      </c>
      <c r="M32" s="236">
        <f t="shared" si="11"/>
        <v>48236</v>
      </c>
      <c r="N32" s="183">
        <f t="shared" si="11"/>
        <v>35754.3</v>
      </c>
    </row>
    <row r="33" spans="1:14" ht="47.25">
      <c r="A33" s="150" t="s">
        <v>329</v>
      </c>
      <c r="B33" s="148" t="s">
        <v>642</v>
      </c>
      <c r="C33" s="184"/>
      <c r="D33" s="184"/>
      <c r="E33" s="184"/>
      <c r="F33" s="181">
        <f>SUM(F34:F36)</f>
        <v>79986.5</v>
      </c>
      <c r="G33" s="181">
        <f>SUM(G34:G36)</f>
        <v>38894</v>
      </c>
      <c r="H33" s="181">
        <f aca="true" t="shared" si="12" ref="H33:N33">SUM(H34:H36)</f>
        <v>41092.5</v>
      </c>
      <c r="I33" s="181">
        <f t="shared" si="12"/>
        <v>78325.9</v>
      </c>
      <c r="J33" s="181">
        <f t="shared" si="12"/>
        <v>41800</v>
      </c>
      <c r="K33" s="181">
        <f t="shared" si="12"/>
        <v>36525.9</v>
      </c>
      <c r="L33" s="181">
        <f t="shared" si="12"/>
        <v>79995.3</v>
      </c>
      <c r="M33" s="237">
        <f t="shared" si="12"/>
        <v>44241</v>
      </c>
      <c r="N33" s="181">
        <f t="shared" si="12"/>
        <v>35754.3</v>
      </c>
    </row>
    <row r="34" spans="1:14" ht="126">
      <c r="A34" s="154" t="s">
        <v>862</v>
      </c>
      <c r="B34" s="142" t="s">
        <v>645</v>
      </c>
      <c r="C34" s="182" t="s">
        <v>275</v>
      </c>
      <c r="D34" s="182" t="s">
        <v>375</v>
      </c>
      <c r="E34" s="182" t="s">
        <v>305</v>
      </c>
      <c r="F34" s="181">
        <f>SUM(G34:H34)</f>
        <v>0</v>
      </c>
      <c r="G34" s="181"/>
      <c r="H34" s="149"/>
      <c r="I34" s="181"/>
      <c r="J34" s="181"/>
      <c r="K34" s="181"/>
      <c r="L34" s="181"/>
      <c r="M34" s="237"/>
      <c r="N34" s="181"/>
    </row>
    <row r="35" spans="1:14" ht="141.75">
      <c r="A35" s="154" t="s">
        <v>409</v>
      </c>
      <c r="B35" s="142" t="s">
        <v>645</v>
      </c>
      <c r="C35" s="142" t="s">
        <v>756</v>
      </c>
      <c r="D35" s="147" t="s">
        <v>375</v>
      </c>
      <c r="E35" s="147" t="s">
        <v>305</v>
      </c>
      <c r="F35" s="149">
        <f>SUM(G35:H35)</f>
        <v>41092.5</v>
      </c>
      <c r="G35" s="156"/>
      <c r="H35" s="149">
        <v>41092.5</v>
      </c>
      <c r="I35" s="149">
        <f>SUM(J35:K35)</f>
        <v>36525.9</v>
      </c>
      <c r="J35" s="156"/>
      <c r="K35" s="156">
        <v>36525.9</v>
      </c>
      <c r="L35" s="149">
        <f>SUM(M35:N35)</f>
        <v>35754.3</v>
      </c>
      <c r="M35" s="230"/>
      <c r="N35" s="156">
        <v>35754.3</v>
      </c>
    </row>
    <row r="36" spans="1:14" ht="157.5">
      <c r="A36" s="157" t="s">
        <v>718</v>
      </c>
      <c r="B36" s="155" t="s">
        <v>646</v>
      </c>
      <c r="C36" s="142" t="s">
        <v>756</v>
      </c>
      <c r="D36" s="147" t="s">
        <v>375</v>
      </c>
      <c r="E36" s="147" t="s">
        <v>305</v>
      </c>
      <c r="F36" s="149">
        <f>SUM(G36:H36)</f>
        <v>38894</v>
      </c>
      <c r="G36" s="149">
        <v>38894</v>
      </c>
      <c r="H36" s="149">
        <v>0</v>
      </c>
      <c r="I36" s="149">
        <f>SUM(J36:K36)</f>
        <v>41800</v>
      </c>
      <c r="J36" s="149">
        <v>41800</v>
      </c>
      <c r="K36" s="149">
        <v>0</v>
      </c>
      <c r="L36" s="149">
        <f>SUM(M36:N36)</f>
        <v>44241</v>
      </c>
      <c r="M36" s="232">
        <v>44241</v>
      </c>
      <c r="N36" s="149">
        <v>0</v>
      </c>
    </row>
    <row r="37" spans="1:14" ht="63">
      <c r="A37" s="157" t="s">
        <v>1</v>
      </c>
      <c r="B37" s="153" t="s">
        <v>267</v>
      </c>
      <c r="C37" s="142"/>
      <c r="D37" s="142"/>
      <c r="E37" s="142"/>
      <c r="F37" s="149">
        <f aca="true" t="shared" si="13" ref="F37:N37">F38</f>
        <v>3995</v>
      </c>
      <c r="G37" s="149">
        <f t="shared" si="13"/>
        <v>3995</v>
      </c>
      <c r="H37" s="149">
        <f t="shared" si="13"/>
        <v>0</v>
      </c>
      <c r="I37" s="149">
        <f t="shared" si="13"/>
        <v>3995</v>
      </c>
      <c r="J37" s="149">
        <f t="shared" si="13"/>
        <v>3995</v>
      </c>
      <c r="K37" s="149">
        <f t="shared" si="13"/>
        <v>0</v>
      </c>
      <c r="L37" s="149">
        <f t="shared" si="13"/>
        <v>3995</v>
      </c>
      <c r="M37" s="232">
        <f t="shared" si="13"/>
        <v>3995</v>
      </c>
      <c r="N37" s="149">
        <f t="shared" si="13"/>
        <v>0</v>
      </c>
    </row>
    <row r="38" spans="1:14" ht="141.75">
      <c r="A38" s="150" t="s">
        <v>33</v>
      </c>
      <c r="B38" s="155" t="s">
        <v>660</v>
      </c>
      <c r="C38" s="142" t="s">
        <v>760</v>
      </c>
      <c r="D38" s="142" t="s">
        <v>762</v>
      </c>
      <c r="E38" s="147" t="s">
        <v>306</v>
      </c>
      <c r="F38" s="149">
        <f>SUM(G38:H38)</f>
        <v>3995</v>
      </c>
      <c r="G38" s="156">
        <v>3995</v>
      </c>
      <c r="H38" s="156"/>
      <c r="I38" s="149">
        <f>SUM(J38:K38)</f>
        <v>3995</v>
      </c>
      <c r="J38" s="156">
        <v>3995</v>
      </c>
      <c r="K38" s="156"/>
      <c r="L38" s="149">
        <f>SUM(M38:N38)</f>
        <v>3995</v>
      </c>
      <c r="M38" s="230">
        <v>3995</v>
      </c>
      <c r="N38" s="156"/>
    </row>
    <row r="39" spans="1:14" ht="47.25">
      <c r="A39" s="145" t="s">
        <v>847</v>
      </c>
      <c r="B39" s="153" t="s">
        <v>848</v>
      </c>
      <c r="C39" s="142"/>
      <c r="D39" s="142"/>
      <c r="E39" s="142"/>
      <c r="F39" s="149">
        <f>SUM(F40:F41)</f>
        <v>10341</v>
      </c>
      <c r="G39" s="149">
        <f aca="true" t="shared" si="14" ref="G39:N39">SUM(G40:G41)</f>
        <v>9206</v>
      </c>
      <c r="H39" s="149">
        <f t="shared" si="14"/>
        <v>1135</v>
      </c>
      <c r="I39" s="149">
        <f t="shared" si="14"/>
        <v>6500</v>
      </c>
      <c r="J39" s="149">
        <f t="shared" si="14"/>
        <v>5850</v>
      </c>
      <c r="K39" s="149">
        <f t="shared" si="14"/>
        <v>650</v>
      </c>
      <c r="L39" s="149">
        <f t="shared" si="14"/>
        <v>0</v>
      </c>
      <c r="M39" s="232">
        <f t="shared" si="14"/>
        <v>0</v>
      </c>
      <c r="N39" s="149">
        <f t="shared" si="14"/>
        <v>0</v>
      </c>
    </row>
    <row r="40" spans="1:14" ht="78.75">
      <c r="A40" s="145" t="s">
        <v>301</v>
      </c>
      <c r="B40" s="155" t="s">
        <v>849</v>
      </c>
      <c r="C40" s="142" t="s">
        <v>275</v>
      </c>
      <c r="D40" s="142" t="s">
        <v>375</v>
      </c>
      <c r="E40" s="142" t="s">
        <v>305</v>
      </c>
      <c r="F40" s="149">
        <f>SUM(G40:H40)</f>
        <v>1135</v>
      </c>
      <c r="G40" s="156"/>
      <c r="H40" s="156">
        <v>1135</v>
      </c>
      <c r="I40" s="149">
        <f>SUM(J40:K40)</f>
        <v>650</v>
      </c>
      <c r="J40" s="156">
        <v>0</v>
      </c>
      <c r="K40" s="156">
        <v>650</v>
      </c>
      <c r="L40" s="149">
        <f>SUM(M40:N40)</f>
        <v>0</v>
      </c>
      <c r="M40" s="230"/>
      <c r="N40" s="156"/>
    </row>
    <row r="41" spans="1:14" ht="78.75">
      <c r="A41" s="145" t="s">
        <v>554</v>
      </c>
      <c r="B41" s="155" t="s">
        <v>850</v>
      </c>
      <c r="C41" s="142" t="s">
        <v>275</v>
      </c>
      <c r="D41" s="142" t="s">
        <v>375</v>
      </c>
      <c r="E41" s="142" t="s">
        <v>305</v>
      </c>
      <c r="F41" s="149">
        <f>SUM(G41:H41)</f>
        <v>9206</v>
      </c>
      <c r="G41" s="156">
        <v>9206</v>
      </c>
      <c r="H41" s="156"/>
      <c r="I41" s="149">
        <f>SUM(J41:K41)</f>
        <v>5850</v>
      </c>
      <c r="J41" s="156">
        <v>5850</v>
      </c>
      <c r="K41" s="156"/>
      <c r="L41" s="149">
        <f>SUM(M41:N41)</f>
        <v>0</v>
      </c>
      <c r="M41" s="230"/>
      <c r="N41" s="156"/>
    </row>
    <row r="42" spans="1:14" s="226" customFormat="1" ht="78.75">
      <c r="A42" s="138" t="s">
        <v>953</v>
      </c>
      <c r="B42" s="167" t="s">
        <v>410</v>
      </c>
      <c r="C42" s="144"/>
      <c r="D42" s="144"/>
      <c r="E42" s="144"/>
      <c r="F42" s="143">
        <f aca="true" t="shared" si="15" ref="F42:N42">SUM(F43,F47,F50)</f>
        <v>209125.5</v>
      </c>
      <c r="G42" s="143">
        <f t="shared" si="15"/>
        <v>140779</v>
      </c>
      <c r="H42" s="143">
        <f t="shared" si="15"/>
        <v>68346.5</v>
      </c>
      <c r="I42" s="143">
        <f t="shared" si="15"/>
        <v>241695.9</v>
      </c>
      <c r="J42" s="143">
        <f t="shared" si="15"/>
        <v>192448</v>
      </c>
      <c r="K42" s="143">
        <f t="shared" si="15"/>
        <v>49247.9</v>
      </c>
      <c r="L42" s="143">
        <f t="shared" si="15"/>
        <v>193590.9</v>
      </c>
      <c r="M42" s="231">
        <f t="shared" si="15"/>
        <v>156867</v>
      </c>
      <c r="N42" s="143">
        <f t="shared" si="15"/>
        <v>36723.9</v>
      </c>
    </row>
    <row r="43" spans="1:14" s="226" customFormat="1" ht="31.5">
      <c r="A43" s="150" t="s">
        <v>745</v>
      </c>
      <c r="B43" s="162" t="s">
        <v>720</v>
      </c>
      <c r="C43" s="144"/>
      <c r="D43" s="144"/>
      <c r="E43" s="144"/>
      <c r="F43" s="149">
        <f aca="true" t="shared" si="16" ref="F43:N43">SUM(F44:F46)</f>
        <v>206942.5</v>
      </c>
      <c r="G43" s="149">
        <f t="shared" si="16"/>
        <v>140514</v>
      </c>
      <c r="H43" s="149">
        <f t="shared" si="16"/>
        <v>66428.5</v>
      </c>
      <c r="I43" s="149">
        <f t="shared" si="16"/>
        <v>194228.9</v>
      </c>
      <c r="J43" s="149">
        <f t="shared" si="16"/>
        <v>149700</v>
      </c>
      <c r="K43" s="149">
        <f t="shared" si="16"/>
        <v>44528.9</v>
      </c>
      <c r="L43" s="149">
        <f t="shared" si="16"/>
        <v>191758.9</v>
      </c>
      <c r="M43" s="232">
        <f t="shared" si="16"/>
        <v>155190</v>
      </c>
      <c r="N43" s="149">
        <f t="shared" si="16"/>
        <v>36568.9</v>
      </c>
    </row>
    <row r="44" spans="1:14" ht="94.5">
      <c r="A44" s="150" t="s">
        <v>34</v>
      </c>
      <c r="B44" s="152" t="s">
        <v>647</v>
      </c>
      <c r="C44" s="142" t="s">
        <v>756</v>
      </c>
      <c r="D44" s="147" t="s">
        <v>375</v>
      </c>
      <c r="E44" s="147" t="s">
        <v>317</v>
      </c>
      <c r="F44" s="149">
        <f>SUM(G44:H44)</f>
        <v>66428.5</v>
      </c>
      <c r="G44" s="156"/>
      <c r="H44" s="156">
        <v>66428.5</v>
      </c>
      <c r="I44" s="149">
        <f>SUM(J44:K44)</f>
        <v>44528.9</v>
      </c>
      <c r="J44" s="156"/>
      <c r="K44" s="156">
        <v>44528.9</v>
      </c>
      <c r="L44" s="149">
        <f>SUM(M44:N44)</f>
        <v>36568.9</v>
      </c>
      <c r="M44" s="230"/>
      <c r="N44" s="156">
        <v>36568.9</v>
      </c>
    </row>
    <row r="45" spans="1:14" ht="94.5">
      <c r="A45" s="150" t="s">
        <v>413</v>
      </c>
      <c r="B45" s="155" t="s">
        <v>648</v>
      </c>
      <c r="C45" s="142" t="s">
        <v>756</v>
      </c>
      <c r="D45" s="147" t="s">
        <v>375</v>
      </c>
      <c r="E45" s="147" t="s">
        <v>317</v>
      </c>
      <c r="F45" s="149">
        <f>SUM(G45:H45)</f>
        <v>139203</v>
      </c>
      <c r="G45" s="149">
        <v>139203</v>
      </c>
      <c r="H45" s="149">
        <v>0</v>
      </c>
      <c r="I45" s="149">
        <f>SUM(J45:K45)</f>
        <v>148389</v>
      </c>
      <c r="J45" s="149">
        <v>148389</v>
      </c>
      <c r="K45" s="149">
        <v>0</v>
      </c>
      <c r="L45" s="149">
        <f>SUM(M45:N45)</f>
        <v>153879</v>
      </c>
      <c r="M45" s="232">
        <v>153879</v>
      </c>
      <c r="N45" s="149">
        <v>0</v>
      </c>
    </row>
    <row r="46" spans="1:14" ht="141.75">
      <c r="A46" s="150" t="s">
        <v>414</v>
      </c>
      <c r="B46" s="155" t="s">
        <v>649</v>
      </c>
      <c r="C46" s="142" t="s">
        <v>756</v>
      </c>
      <c r="D46" s="147" t="s">
        <v>375</v>
      </c>
      <c r="E46" s="147" t="s">
        <v>317</v>
      </c>
      <c r="F46" s="149">
        <f>SUM(G46:H46)</f>
        <v>1311</v>
      </c>
      <c r="G46" s="156">
        <v>1311</v>
      </c>
      <c r="H46" s="156"/>
      <c r="I46" s="149">
        <f>SUM(J46:K46)</f>
        <v>1311</v>
      </c>
      <c r="J46" s="156">
        <v>1311</v>
      </c>
      <c r="K46" s="156"/>
      <c r="L46" s="149">
        <f>SUM(M46:N46)</f>
        <v>1311</v>
      </c>
      <c r="M46" s="230">
        <v>1311</v>
      </c>
      <c r="N46" s="156"/>
    </row>
    <row r="47" spans="1:14" ht="31.5">
      <c r="A47" s="157" t="s">
        <v>254</v>
      </c>
      <c r="B47" s="148" t="s">
        <v>253</v>
      </c>
      <c r="C47" s="142"/>
      <c r="D47" s="142"/>
      <c r="E47" s="142"/>
      <c r="F47" s="149">
        <f>SUM(F48:F49)</f>
        <v>265</v>
      </c>
      <c r="G47" s="149">
        <f>SUM(G48:G49)</f>
        <v>265</v>
      </c>
      <c r="H47" s="149">
        <f>SUM(H48:H49)</f>
        <v>0</v>
      </c>
      <c r="I47" s="149">
        <f aca="true" t="shared" si="17" ref="I47:N47">SUM(I49:I49)</f>
        <v>275</v>
      </c>
      <c r="J47" s="149">
        <f t="shared" si="17"/>
        <v>275</v>
      </c>
      <c r="K47" s="149">
        <f t="shared" si="17"/>
        <v>0</v>
      </c>
      <c r="L47" s="149">
        <f t="shared" si="17"/>
        <v>286</v>
      </c>
      <c r="M47" s="232">
        <f t="shared" si="17"/>
        <v>286</v>
      </c>
      <c r="N47" s="149">
        <f t="shared" si="17"/>
        <v>0</v>
      </c>
    </row>
    <row r="48" spans="1:14" ht="78.75">
      <c r="A48" s="154" t="s">
        <v>412</v>
      </c>
      <c r="B48" s="155" t="s">
        <v>653</v>
      </c>
      <c r="C48" s="142" t="s">
        <v>756</v>
      </c>
      <c r="D48" s="147" t="s">
        <v>375</v>
      </c>
      <c r="E48" s="147" t="s">
        <v>375</v>
      </c>
      <c r="F48" s="149">
        <f>SUM(G48:H48)</f>
        <v>0</v>
      </c>
      <c r="G48" s="156"/>
      <c r="H48" s="156"/>
      <c r="I48" s="149"/>
      <c r="J48" s="149"/>
      <c r="K48" s="149"/>
      <c r="L48" s="149"/>
      <c r="M48" s="232"/>
      <c r="N48" s="149"/>
    </row>
    <row r="49" spans="1:14" ht="78.75">
      <c r="A49" s="154" t="s">
        <v>412</v>
      </c>
      <c r="B49" s="155" t="s">
        <v>654</v>
      </c>
      <c r="C49" s="142" t="s">
        <v>756</v>
      </c>
      <c r="D49" s="147" t="s">
        <v>375</v>
      </c>
      <c r="E49" s="147" t="s">
        <v>375</v>
      </c>
      <c r="F49" s="149">
        <f>SUM(G49:H49)</f>
        <v>265</v>
      </c>
      <c r="G49" s="156">
        <v>265</v>
      </c>
      <c r="H49" s="156"/>
      <c r="I49" s="149">
        <f>SUM(J49:K49)</f>
        <v>275</v>
      </c>
      <c r="J49" s="156">
        <v>275</v>
      </c>
      <c r="K49" s="156"/>
      <c r="L49" s="149">
        <f>SUM(M49:N49)</f>
        <v>286</v>
      </c>
      <c r="M49" s="230">
        <v>286</v>
      </c>
      <c r="N49" s="156"/>
    </row>
    <row r="50" spans="1:14" ht="47.25">
      <c r="A50" s="145" t="s">
        <v>9</v>
      </c>
      <c r="B50" s="148" t="s">
        <v>10</v>
      </c>
      <c r="C50" s="142"/>
      <c r="D50" s="147"/>
      <c r="E50" s="147"/>
      <c r="F50" s="149">
        <f>SUM(F51:F53)</f>
        <v>1918</v>
      </c>
      <c r="G50" s="149">
        <f aca="true" t="shared" si="18" ref="G50:N50">SUM(G51:G53)</f>
        <v>0</v>
      </c>
      <c r="H50" s="149">
        <f t="shared" si="18"/>
        <v>1918</v>
      </c>
      <c r="I50" s="149">
        <f t="shared" si="18"/>
        <v>47192</v>
      </c>
      <c r="J50" s="149">
        <f t="shared" si="18"/>
        <v>42473</v>
      </c>
      <c r="K50" s="149">
        <f t="shared" si="18"/>
        <v>4719</v>
      </c>
      <c r="L50" s="149">
        <f t="shared" si="18"/>
        <v>1546</v>
      </c>
      <c r="M50" s="232">
        <f t="shared" si="18"/>
        <v>1391</v>
      </c>
      <c r="N50" s="149">
        <f t="shared" si="18"/>
        <v>155</v>
      </c>
    </row>
    <row r="51" spans="1:14" ht="94.5">
      <c r="A51" s="238" t="s">
        <v>721</v>
      </c>
      <c r="B51" s="152" t="s">
        <v>623</v>
      </c>
      <c r="C51" s="142" t="s">
        <v>275</v>
      </c>
      <c r="D51" s="142" t="s">
        <v>375</v>
      </c>
      <c r="E51" s="142" t="s">
        <v>317</v>
      </c>
      <c r="F51" s="149">
        <f>SUM(G51:H51)</f>
        <v>1918</v>
      </c>
      <c r="G51" s="149"/>
      <c r="H51" s="149">
        <v>1918</v>
      </c>
      <c r="I51" s="149">
        <f>SUM(J51:K51)</f>
        <v>4719</v>
      </c>
      <c r="J51" s="149"/>
      <c r="K51" s="149">
        <v>4719</v>
      </c>
      <c r="L51" s="149">
        <f>SUM(M51:N51)</f>
        <v>155</v>
      </c>
      <c r="M51" s="232"/>
      <c r="N51" s="149">
        <v>155</v>
      </c>
    </row>
    <row r="52" spans="1:14" ht="94.5">
      <c r="A52" s="145" t="s">
        <v>851</v>
      </c>
      <c r="B52" s="142" t="s">
        <v>852</v>
      </c>
      <c r="C52" s="142" t="s">
        <v>275</v>
      </c>
      <c r="D52" s="142" t="s">
        <v>375</v>
      </c>
      <c r="E52" s="142" t="s">
        <v>317</v>
      </c>
      <c r="F52" s="149">
        <f>SUM(G52:H52)</f>
        <v>0</v>
      </c>
      <c r="G52" s="149"/>
      <c r="H52" s="149">
        <v>0</v>
      </c>
      <c r="I52" s="149"/>
      <c r="J52" s="149"/>
      <c r="K52" s="149"/>
      <c r="L52" s="149"/>
      <c r="M52" s="232"/>
      <c r="N52" s="149"/>
    </row>
    <row r="53" spans="1:14" ht="78.75">
      <c r="A53" s="145" t="s">
        <v>554</v>
      </c>
      <c r="B53" s="142" t="s">
        <v>542</v>
      </c>
      <c r="C53" s="142" t="s">
        <v>275</v>
      </c>
      <c r="D53" s="142" t="s">
        <v>375</v>
      </c>
      <c r="E53" s="142" t="s">
        <v>317</v>
      </c>
      <c r="F53" s="149">
        <f>SUM(G53:H53)</f>
        <v>0</v>
      </c>
      <c r="G53" s="149"/>
      <c r="H53" s="149"/>
      <c r="I53" s="149">
        <f>SUM(J53:K53)</f>
        <v>42473</v>
      </c>
      <c r="J53" s="149">
        <v>42473</v>
      </c>
      <c r="K53" s="149"/>
      <c r="L53" s="149">
        <f>SUM(M53:N53)</f>
        <v>1391</v>
      </c>
      <c r="M53" s="232">
        <v>1391</v>
      </c>
      <c r="N53" s="149"/>
    </row>
    <row r="54" spans="1:14" s="226" customFormat="1" ht="94.5">
      <c r="A54" s="239" t="s">
        <v>922</v>
      </c>
      <c r="B54" s="184" t="s">
        <v>415</v>
      </c>
      <c r="C54" s="184"/>
      <c r="D54" s="184"/>
      <c r="E54" s="184"/>
      <c r="F54" s="183">
        <f>SUM(F55,F59,F61,F57)</f>
        <v>28880.9</v>
      </c>
      <c r="G54" s="183">
        <f aca="true" t="shared" si="19" ref="G54:N54">SUM(G55,G59,G61,G57)</f>
        <v>0</v>
      </c>
      <c r="H54" s="183">
        <f t="shared" si="19"/>
        <v>28880.9</v>
      </c>
      <c r="I54" s="183">
        <f t="shared" si="19"/>
        <v>27601.2</v>
      </c>
      <c r="J54" s="183">
        <f t="shared" si="19"/>
        <v>0</v>
      </c>
      <c r="K54" s="183">
        <f t="shared" si="19"/>
        <v>27601.2</v>
      </c>
      <c r="L54" s="183">
        <f t="shared" si="19"/>
        <v>28915.2</v>
      </c>
      <c r="M54" s="183">
        <f t="shared" si="19"/>
        <v>65.4</v>
      </c>
      <c r="N54" s="183">
        <f t="shared" si="19"/>
        <v>28849.8</v>
      </c>
    </row>
    <row r="55" spans="1:14" s="226" customFormat="1" ht="63">
      <c r="A55" s="150" t="s">
        <v>748</v>
      </c>
      <c r="B55" s="148" t="s">
        <v>747</v>
      </c>
      <c r="C55" s="184"/>
      <c r="D55" s="184"/>
      <c r="E55" s="184"/>
      <c r="F55" s="181">
        <f aca="true" t="shared" si="20" ref="F55:N55">F56</f>
        <v>28145.9</v>
      </c>
      <c r="G55" s="181">
        <f t="shared" si="20"/>
        <v>0</v>
      </c>
      <c r="H55" s="181">
        <f t="shared" si="20"/>
        <v>28145.9</v>
      </c>
      <c r="I55" s="181">
        <f t="shared" si="20"/>
        <v>27601.2</v>
      </c>
      <c r="J55" s="181">
        <f t="shared" si="20"/>
        <v>0</v>
      </c>
      <c r="K55" s="181">
        <f t="shared" si="20"/>
        <v>27601.2</v>
      </c>
      <c r="L55" s="181">
        <f t="shared" si="20"/>
        <v>28849.8</v>
      </c>
      <c r="M55" s="237">
        <f t="shared" si="20"/>
        <v>0</v>
      </c>
      <c r="N55" s="181">
        <f t="shared" si="20"/>
        <v>28849.8</v>
      </c>
    </row>
    <row r="56" spans="1:14" ht="110.25">
      <c r="A56" s="150" t="s">
        <v>416</v>
      </c>
      <c r="B56" s="142" t="s">
        <v>650</v>
      </c>
      <c r="C56" s="142">
        <v>600</v>
      </c>
      <c r="D56" s="147" t="s">
        <v>375</v>
      </c>
      <c r="E56" s="147" t="s">
        <v>113</v>
      </c>
      <c r="F56" s="149">
        <f>SUM(G56:H56)</f>
        <v>28145.9</v>
      </c>
      <c r="G56" s="149">
        <v>0</v>
      </c>
      <c r="H56" s="149">
        <v>28145.9</v>
      </c>
      <c r="I56" s="149">
        <f>SUM(J56:K56)</f>
        <v>27601.2</v>
      </c>
      <c r="J56" s="149">
        <v>0</v>
      </c>
      <c r="K56" s="149">
        <v>27601.2</v>
      </c>
      <c r="L56" s="149">
        <f>SUM(M56:N56)</f>
        <v>28849.8</v>
      </c>
      <c r="M56" s="149">
        <v>0</v>
      </c>
      <c r="N56" s="149">
        <v>28849.8</v>
      </c>
    </row>
    <row r="57" spans="1:14" ht="47.25">
      <c r="A57" s="145" t="s">
        <v>830</v>
      </c>
      <c r="B57" s="148" t="s">
        <v>825</v>
      </c>
      <c r="C57" s="142"/>
      <c r="D57" s="147"/>
      <c r="E57" s="147"/>
      <c r="F57" s="149">
        <f>F58</f>
        <v>0</v>
      </c>
      <c r="G57" s="149">
        <f aca="true" t="shared" si="21" ref="G57:N57">G58</f>
        <v>0</v>
      </c>
      <c r="H57" s="149">
        <f t="shared" si="21"/>
        <v>0</v>
      </c>
      <c r="I57" s="149">
        <f t="shared" si="21"/>
        <v>0</v>
      </c>
      <c r="J57" s="149">
        <f t="shared" si="21"/>
        <v>0</v>
      </c>
      <c r="K57" s="149">
        <f t="shared" si="21"/>
        <v>0</v>
      </c>
      <c r="L57" s="149">
        <f t="shared" si="21"/>
        <v>0</v>
      </c>
      <c r="M57" s="149">
        <f t="shared" si="21"/>
        <v>0</v>
      </c>
      <c r="N57" s="149">
        <f t="shared" si="21"/>
        <v>0</v>
      </c>
    </row>
    <row r="58" spans="1:14" ht="78.75">
      <c r="A58" s="145" t="s">
        <v>301</v>
      </c>
      <c r="B58" s="142" t="s">
        <v>485</v>
      </c>
      <c r="C58" s="142" t="s">
        <v>275</v>
      </c>
      <c r="D58" s="147" t="s">
        <v>375</v>
      </c>
      <c r="E58" s="147" t="s">
        <v>113</v>
      </c>
      <c r="F58" s="149">
        <f>SUM(G58:H58)</f>
        <v>0</v>
      </c>
      <c r="G58" s="149"/>
      <c r="H58" s="149"/>
      <c r="I58" s="149"/>
      <c r="J58" s="149"/>
      <c r="K58" s="149"/>
      <c r="L58" s="149"/>
      <c r="M58" s="232"/>
      <c r="N58" s="149"/>
    </row>
    <row r="59" spans="1:14" ht="47.25">
      <c r="A59" s="150" t="s">
        <v>751</v>
      </c>
      <c r="B59" s="148" t="s">
        <v>749</v>
      </c>
      <c r="C59" s="142"/>
      <c r="D59" s="147"/>
      <c r="E59" s="147"/>
      <c r="F59" s="149">
        <f aca="true" t="shared" si="22" ref="F59:N59">F60</f>
        <v>735</v>
      </c>
      <c r="G59" s="149">
        <f t="shared" si="22"/>
        <v>0</v>
      </c>
      <c r="H59" s="149">
        <f t="shared" si="22"/>
        <v>735</v>
      </c>
      <c r="I59" s="149">
        <f t="shared" si="22"/>
        <v>0</v>
      </c>
      <c r="J59" s="149">
        <f t="shared" si="22"/>
        <v>0</v>
      </c>
      <c r="K59" s="149">
        <f t="shared" si="22"/>
        <v>0</v>
      </c>
      <c r="L59" s="149">
        <f t="shared" si="22"/>
        <v>0</v>
      </c>
      <c r="M59" s="232">
        <f t="shared" si="22"/>
        <v>0</v>
      </c>
      <c r="N59" s="149">
        <f t="shared" si="22"/>
        <v>0</v>
      </c>
    </row>
    <row r="60" spans="1:14" ht="63">
      <c r="A60" s="150" t="s">
        <v>105</v>
      </c>
      <c r="B60" s="142" t="s">
        <v>651</v>
      </c>
      <c r="C60" s="142" t="s">
        <v>756</v>
      </c>
      <c r="D60" s="147" t="s">
        <v>375</v>
      </c>
      <c r="E60" s="147" t="s">
        <v>113</v>
      </c>
      <c r="F60" s="149">
        <f>SUM(G60:H60)</f>
        <v>735</v>
      </c>
      <c r="G60" s="156"/>
      <c r="H60" s="156">
        <v>735</v>
      </c>
      <c r="I60" s="149">
        <f>SUM(J60:K60)</f>
        <v>0</v>
      </c>
      <c r="J60" s="156"/>
      <c r="K60" s="156"/>
      <c r="L60" s="149">
        <f>SUM(M60:N60)</f>
        <v>0</v>
      </c>
      <c r="M60" s="230"/>
      <c r="N60" s="156"/>
    </row>
    <row r="61" spans="1:14" ht="31.5">
      <c r="A61" s="235" t="s">
        <v>420</v>
      </c>
      <c r="B61" s="148" t="s">
        <v>1005</v>
      </c>
      <c r="C61" s="142"/>
      <c r="D61" s="147"/>
      <c r="E61" s="147"/>
      <c r="F61" s="149">
        <f>F62</f>
        <v>0</v>
      </c>
      <c r="G61" s="149">
        <f aca="true" t="shared" si="23" ref="G61:N61">G62</f>
        <v>0</v>
      </c>
      <c r="H61" s="149">
        <f t="shared" si="23"/>
        <v>0</v>
      </c>
      <c r="I61" s="149">
        <f t="shared" si="23"/>
        <v>0</v>
      </c>
      <c r="J61" s="149">
        <f t="shared" si="23"/>
        <v>0</v>
      </c>
      <c r="K61" s="149">
        <f t="shared" si="23"/>
        <v>0</v>
      </c>
      <c r="L61" s="149">
        <f t="shared" si="23"/>
        <v>65.4</v>
      </c>
      <c r="M61" s="232">
        <f t="shared" si="23"/>
        <v>65.4</v>
      </c>
      <c r="N61" s="149">
        <f t="shared" si="23"/>
        <v>0</v>
      </c>
    </row>
    <row r="62" spans="1:14" ht="157.5">
      <c r="A62" s="235" t="s">
        <v>994</v>
      </c>
      <c r="B62" s="142" t="s">
        <v>1006</v>
      </c>
      <c r="C62" s="142" t="s">
        <v>756</v>
      </c>
      <c r="D62" s="147" t="s">
        <v>375</v>
      </c>
      <c r="E62" s="147" t="s">
        <v>113</v>
      </c>
      <c r="F62" s="149">
        <f>SUM(G62:H62)</f>
        <v>0</v>
      </c>
      <c r="G62" s="149"/>
      <c r="H62" s="149"/>
      <c r="I62" s="149">
        <f>SUM(J62:K62)</f>
        <v>0</v>
      </c>
      <c r="J62" s="149">
        <v>0</v>
      </c>
      <c r="K62" s="149"/>
      <c r="L62" s="149">
        <f>SUM(M62:N62)</f>
        <v>65.4</v>
      </c>
      <c r="M62" s="232">
        <v>65.4</v>
      </c>
      <c r="N62" s="149"/>
    </row>
    <row r="63" spans="1:14" ht="94.5">
      <c r="A63" s="138" t="s">
        <v>944</v>
      </c>
      <c r="B63" s="144" t="s">
        <v>340</v>
      </c>
      <c r="C63" s="142"/>
      <c r="D63" s="142"/>
      <c r="E63" s="142"/>
      <c r="F63" s="143">
        <f aca="true" t="shared" si="24" ref="F63:N64">F64</f>
        <v>93</v>
      </c>
      <c r="G63" s="143">
        <f t="shared" si="24"/>
        <v>93</v>
      </c>
      <c r="H63" s="143">
        <f t="shared" si="24"/>
        <v>0</v>
      </c>
      <c r="I63" s="143">
        <f t="shared" si="24"/>
        <v>93</v>
      </c>
      <c r="J63" s="143">
        <f t="shared" si="24"/>
        <v>93</v>
      </c>
      <c r="K63" s="143">
        <f t="shared" si="24"/>
        <v>0</v>
      </c>
      <c r="L63" s="143">
        <f t="shared" si="24"/>
        <v>93</v>
      </c>
      <c r="M63" s="231">
        <f t="shared" si="24"/>
        <v>93</v>
      </c>
      <c r="N63" s="143">
        <f t="shared" si="24"/>
        <v>0</v>
      </c>
    </row>
    <row r="64" spans="1:14" ht="47.25">
      <c r="A64" s="150" t="s">
        <v>138</v>
      </c>
      <c r="B64" s="148" t="s">
        <v>139</v>
      </c>
      <c r="C64" s="142"/>
      <c r="D64" s="142"/>
      <c r="E64" s="142"/>
      <c r="F64" s="149">
        <f t="shared" si="24"/>
        <v>93</v>
      </c>
      <c r="G64" s="149">
        <f t="shared" si="24"/>
        <v>93</v>
      </c>
      <c r="H64" s="149">
        <f t="shared" si="24"/>
        <v>0</v>
      </c>
      <c r="I64" s="149">
        <f t="shared" si="24"/>
        <v>93</v>
      </c>
      <c r="J64" s="149">
        <f t="shared" si="24"/>
        <v>93</v>
      </c>
      <c r="K64" s="149">
        <f t="shared" si="24"/>
        <v>0</v>
      </c>
      <c r="L64" s="149">
        <f t="shared" si="24"/>
        <v>93</v>
      </c>
      <c r="M64" s="232">
        <f t="shared" si="24"/>
        <v>93</v>
      </c>
      <c r="N64" s="149">
        <f t="shared" si="24"/>
        <v>0</v>
      </c>
    </row>
    <row r="65" spans="1:14" ht="110.25">
      <c r="A65" s="150" t="s">
        <v>141</v>
      </c>
      <c r="B65" s="142" t="s">
        <v>140</v>
      </c>
      <c r="C65" s="142" t="s">
        <v>756</v>
      </c>
      <c r="D65" s="147" t="s">
        <v>375</v>
      </c>
      <c r="E65" s="147" t="s">
        <v>114</v>
      </c>
      <c r="F65" s="149">
        <f>SUM(G65:H65)</f>
        <v>93</v>
      </c>
      <c r="G65" s="156">
        <v>93</v>
      </c>
      <c r="H65" s="156"/>
      <c r="I65" s="149">
        <f>SUM(J65:K65)</f>
        <v>93</v>
      </c>
      <c r="J65" s="156">
        <v>93</v>
      </c>
      <c r="K65" s="156"/>
      <c r="L65" s="149">
        <f>SUM(M65:N65)</f>
        <v>93</v>
      </c>
      <c r="M65" s="230">
        <v>93</v>
      </c>
      <c r="N65" s="156"/>
    </row>
    <row r="66" spans="1:14" ht="94.5">
      <c r="A66" s="138" t="s">
        <v>954</v>
      </c>
      <c r="B66" s="144" t="s">
        <v>417</v>
      </c>
      <c r="C66" s="144"/>
      <c r="D66" s="144"/>
      <c r="E66" s="144"/>
      <c r="F66" s="143">
        <f aca="true" t="shared" si="25" ref="F66:N66">SUM(F67,F69,F73,F76,F80)</f>
        <v>32757.100000000002</v>
      </c>
      <c r="G66" s="143">
        <f t="shared" si="25"/>
        <v>12588</v>
      </c>
      <c r="H66" s="143">
        <f t="shared" si="25"/>
        <v>20169.100000000002</v>
      </c>
      <c r="I66" s="143">
        <f t="shared" si="25"/>
        <v>33898</v>
      </c>
      <c r="J66" s="143">
        <f t="shared" si="25"/>
        <v>12975</v>
      </c>
      <c r="K66" s="143">
        <f t="shared" si="25"/>
        <v>20923</v>
      </c>
      <c r="L66" s="143">
        <f t="shared" si="25"/>
        <v>33541</v>
      </c>
      <c r="M66" s="231">
        <f t="shared" si="25"/>
        <v>13374</v>
      </c>
      <c r="N66" s="143">
        <f t="shared" si="25"/>
        <v>20167</v>
      </c>
    </row>
    <row r="67" spans="1:14" ht="47.25">
      <c r="A67" s="150" t="s">
        <v>731</v>
      </c>
      <c r="B67" s="148" t="s">
        <v>319</v>
      </c>
      <c r="C67" s="144"/>
      <c r="D67" s="144"/>
      <c r="E67" s="144"/>
      <c r="F67" s="149">
        <f aca="true" t="shared" si="26" ref="F67:N67">F68</f>
        <v>3668</v>
      </c>
      <c r="G67" s="149">
        <f t="shared" si="26"/>
        <v>0</v>
      </c>
      <c r="H67" s="149">
        <f t="shared" si="26"/>
        <v>3668</v>
      </c>
      <c r="I67" s="149">
        <f t="shared" si="26"/>
        <v>3821</v>
      </c>
      <c r="J67" s="149">
        <f t="shared" si="26"/>
        <v>0</v>
      </c>
      <c r="K67" s="149">
        <f t="shared" si="26"/>
        <v>3821</v>
      </c>
      <c r="L67" s="149">
        <f t="shared" si="26"/>
        <v>3969</v>
      </c>
      <c r="M67" s="232">
        <f t="shared" si="26"/>
        <v>0</v>
      </c>
      <c r="N67" s="149">
        <f t="shared" si="26"/>
        <v>3969</v>
      </c>
    </row>
    <row r="68" spans="1:14" ht="141.75">
      <c r="A68" s="154" t="s">
        <v>504</v>
      </c>
      <c r="B68" s="142" t="s">
        <v>655</v>
      </c>
      <c r="C68" s="142">
        <v>100</v>
      </c>
      <c r="D68" s="147" t="s">
        <v>375</v>
      </c>
      <c r="E68" s="147" t="s">
        <v>114</v>
      </c>
      <c r="F68" s="149">
        <f>SUM(G68:H68)</f>
        <v>3668</v>
      </c>
      <c r="G68" s="156"/>
      <c r="H68" s="156">
        <v>3668</v>
      </c>
      <c r="I68" s="149">
        <f>SUM(J68:K68)</f>
        <v>3821</v>
      </c>
      <c r="J68" s="156"/>
      <c r="K68" s="156">
        <v>3821</v>
      </c>
      <c r="L68" s="149">
        <f>SUM(M68:N68)</f>
        <v>3969</v>
      </c>
      <c r="M68" s="230"/>
      <c r="N68" s="156">
        <v>3969</v>
      </c>
    </row>
    <row r="69" spans="1:14" ht="94.5">
      <c r="A69" s="150" t="s">
        <v>727</v>
      </c>
      <c r="B69" s="148" t="s">
        <v>726</v>
      </c>
      <c r="C69" s="142"/>
      <c r="D69" s="142"/>
      <c r="E69" s="142"/>
      <c r="F69" s="149">
        <f aca="true" t="shared" si="27" ref="F69:N69">SUM(F70:F72)</f>
        <v>16040.100000000002</v>
      </c>
      <c r="G69" s="149">
        <f t="shared" si="27"/>
        <v>0</v>
      </c>
      <c r="H69" s="149">
        <f t="shared" si="27"/>
        <v>16040.100000000002</v>
      </c>
      <c r="I69" s="149">
        <f t="shared" si="27"/>
        <v>17102</v>
      </c>
      <c r="J69" s="149">
        <f t="shared" si="27"/>
        <v>0</v>
      </c>
      <c r="K69" s="149">
        <f t="shared" si="27"/>
        <v>17102</v>
      </c>
      <c r="L69" s="149">
        <f t="shared" si="27"/>
        <v>16198</v>
      </c>
      <c r="M69" s="232">
        <f t="shared" si="27"/>
        <v>0</v>
      </c>
      <c r="N69" s="149">
        <f t="shared" si="27"/>
        <v>16198</v>
      </c>
    </row>
    <row r="70" spans="1:14" ht="173.25">
      <c r="A70" s="154" t="s">
        <v>506</v>
      </c>
      <c r="B70" s="142" t="s">
        <v>657</v>
      </c>
      <c r="C70" s="142">
        <v>100</v>
      </c>
      <c r="D70" s="161" t="s">
        <v>375</v>
      </c>
      <c r="E70" s="161" t="s">
        <v>114</v>
      </c>
      <c r="F70" s="149">
        <f>SUM(G70:H70)</f>
        <v>12182.6</v>
      </c>
      <c r="G70" s="156"/>
      <c r="H70" s="156">
        <v>12182.6</v>
      </c>
      <c r="I70" s="149">
        <f>SUM(J70:K70)</f>
        <v>15602</v>
      </c>
      <c r="J70" s="156"/>
      <c r="K70" s="156">
        <v>15602</v>
      </c>
      <c r="L70" s="149">
        <f>SUM(M70:N70)</f>
        <v>15963</v>
      </c>
      <c r="M70" s="230"/>
      <c r="N70" s="156">
        <v>15963</v>
      </c>
    </row>
    <row r="71" spans="1:14" ht="94.5">
      <c r="A71" s="154" t="s">
        <v>507</v>
      </c>
      <c r="B71" s="142" t="s">
        <v>657</v>
      </c>
      <c r="C71" s="142">
        <v>200</v>
      </c>
      <c r="D71" s="161" t="s">
        <v>375</v>
      </c>
      <c r="E71" s="161" t="s">
        <v>114</v>
      </c>
      <c r="F71" s="149">
        <f>SUM(G71:H71)</f>
        <v>3839.8</v>
      </c>
      <c r="G71" s="156"/>
      <c r="H71" s="156">
        <v>3839.8</v>
      </c>
      <c r="I71" s="149">
        <f>SUM(J71:K71)</f>
        <v>1500</v>
      </c>
      <c r="J71" s="156"/>
      <c r="K71" s="156">
        <v>1500</v>
      </c>
      <c r="L71" s="149">
        <f>SUM(M71:N71)</f>
        <v>235</v>
      </c>
      <c r="M71" s="230"/>
      <c r="N71" s="156">
        <v>235</v>
      </c>
    </row>
    <row r="72" spans="1:14" ht="78.75">
      <c r="A72" s="154" t="s">
        <v>508</v>
      </c>
      <c r="B72" s="142" t="s">
        <v>657</v>
      </c>
      <c r="C72" s="142">
        <v>800</v>
      </c>
      <c r="D72" s="161" t="s">
        <v>375</v>
      </c>
      <c r="E72" s="161" t="s">
        <v>114</v>
      </c>
      <c r="F72" s="149">
        <f>SUM(G72:H72)</f>
        <v>17.7</v>
      </c>
      <c r="G72" s="156"/>
      <c r="H72" s="156">
        <v>17.7</v>
      </c>
      <c r="I72" s="149">
        <f>SUM(J72:K72)</f>
        <v>0</v>
      </c>
      <c r="J72" s="156"/>
      <c r="K72" s="156"/>
      <c r="L72" s="149">
        <f>SUM(M72:N72)</f>
        <v>0</v>
      </c>
      <c r="M72" s="230"/>
      <c r="N72" s="156"/>
    </row>
    <row r="73" spans="1:14" ht="63">
      <c r="A73" s="157" t="s">
        <v>445</v>
      </c>
      <c r="B73" s="148" t="s">
        <v>753</v>
      </c>
      <c r="C73" s="142"/>
      <c r="D73" s="142"/>
      <c r="E73" s="142"/>
      <c r="F73" s="149">
        <f>SUM(F74:F75)</f>
        <v>121</v>
      </c>
      <c r="G73" s="149">
        <f aca="true" t="shared" si="28" ref="G73:N73">SUM(G74:G75)</f>
        <v>0</v>
      </c>
      <c r="H73" s="149">
        <f t="shared" si="28"/>
        <v>121</v>
      </c>
      <c r="I73" s="149">
        <f t="shared" si="28"/>
        <v>0</v>
      </c>
      <c r="J73" s="149">
        <f t="shared" si="28"/>
        <v>0</v>
      </c>
      <c r="K73" s="149">
        <f t="shared" si="28"/>
        <v>0</v>
      </c>
      <c r="L73" s="149">
        <f t="shared" si="28"/>
        <v>0</v>
      </c>
      <c r="M73" s="232">
        <f t="shared" si="28"/>
        <v>0</v>
      </c>
      <c r="N73" s="149">
        <f t="shared" si="28"/>
        <v>0</v>
      </c>
    </row>
    <row r="74" spans="1:14" ht="157.5">
      <c r="A74" s="150" t="s">
        <v>882</v>
      </c>
      <c r="B74" s="142" t="s">
        <v>652</v>
      </c>
      <c r="C74" s="142" t="s">
        <v>273</v>
      </c>
      <c r="D74" s="147" t="s">
        <v>375</v>
      </c>
      <c r="E74" s="147" t="s">
        <v>316</v>
      </c>
      <c r="F74" s="149">
        <f>SUM(G74:H74)</f>
        <v>1</v>
      </c>
      <c r="G74" s="149"/>
      <c r="H74" s="149">
        <v>1</v>
      </c>
      <c r="I74" s="149"/>
      <c r="J74" s="149"/>
      <c r="K74" s="149"/>
      <c r="L74" s="149"/>
      <c r="M74" s="232"/>
      <c r="N74" s="149"/>
    </row>
    <row r="75" spans="1:14" ht="110.25">
      <c r="A75" s="150" t="s">
        <v>669</v>
      </c>
      <c r="B75" s="142" t="s">
        <v>652</v>
      </c>
      <c r="C75" s="142" t="s">
        <v>756</v>
      </c>
      <c r="D75" s="147" t="s">
        <v>375</v>
      </c>
      <c r="E75" s="147" t="s">
        <v>316</v>
      </c>
      <c r="F75" s="149">
        <f>SUM(G75:H75)</f>
        <v>120</v>
      </c>
      <c r="G75" s="156"/>
      <c r="H75" s="156">
        <v>120</v>
      </c>
      <c r="I75" s="149">
        <f>SUM(J75:K75)</f>
        <v>0</v>
      </c>
      <c r="J75" s="156"/>
      <c r="K75" s="156"/>
      <c r="L75" s="149">
        <f>SUM(M75:N75)</f>
        <v>0</v>
      </c>
      <c r="M75" s="230"/>
      <c r="N75" s="156"/>
    </row>
    <row r="76" spans="1:14" ht="31.5">
      <c r="A76" s="157" t="s">
        <v>730</v>
      </c>
      <c r="B76" s="148" t="s">
        <v>728</v>
      </c>
      <c r="C76" s="142"/>
      <c r="D76" s="142"/>
      <c r="E76" s="142"/>
      <c r="F76" s="149">
        <f aca="true" t="shared" si="29" ref="F76:N76">SUM(F77:F79)</f>
        <v>340</v>
      </c>
      <c r="G76" s="149">
        <f t="shared" si="29"/>
        <v>0</v>
      </c>
      <c r="H76" s="149">
        <f t="shared" si="29"/>
        <v>340</v>
      </c>
      <c r="I76" s="149">
        <f t="shared" si="29"/>
        <v>0</v>
      </c>
      <c r="J76" s="149">
        <f t="shared" si="29"/>
        <v>0</v>
      </c>
      <c r="K76" s="149">
        <f t="shared" si="29"/>
        <v>0</v>
      </c>
      <c r="L76" s="149">
        <f t="shared" si="29"/>
        <v>0</v>
      </c>
      <c r="M76" s="232">
        <f t="shared" si="29"/>
        <v>0</v>
      </c>
      <c r="N76" s="149">
        <f t="shared" si="29"/>
        <v>0</v>
      </c>
    </row>
    <row r="77" spans="1:14" ht="126">
      <c r="A77" s="166" t="s">
        <v>145</v>
      </c>
      <c r="B77" s="142" t="s">
        <v>658</v>
      </c>
      <c r="C77" s="142" t="s">
        <v>273</v>
      </c>
      <c r="D77" s="147" t="s">
        <v>375</v>
      </c>
      <c r="E77" s="147" t="s">
        <v>114</v>
      </c>
      <c r="F77" s="149">
        <f>SUM(G77:H77)</f>
        <v>0</v>
      </c>
      <c r="G77" s="149"/>
      <c r="H77" s="149"/>
      <c r="I77" s="149">
        <f>SUM(J77:K77)</f>
        <v>0</v>
      </c>
      <c r="J77" s="149"/>
      <c r="K77" s="149"/>
      <c r="L77" s="149">
        <f>SUM(M77:N77)</f>
        <v>0</v>
      </c>
      <c r="M77" s="232"/>
      <c r="N77" s="149"/>
    </row>
    <row r="78" spans="1:14" ht="47.25">
      <c r="A78" s="145" t="s">
        <v>729</v>
      </c>
      <c r="B78" s="142" t="s">
        <v>658</v>
      </c>
      <c r="C78" s="142" t="s">
        <v>275</v>
      </c>
      <c r="D78" s="147" t="s">
        <v>375</v>
      </c>
      <c r="E78" s="147" t="s">
        <v>114</v>
      </c>
      <c r="F78" s="149">
        <f>SUM(G78:H78)</f>
        <v>190</v>
      </c>
      <c r="G78" s="156"/>
      <c r="H78" s="156">
        <v>190</v>
      </c>
      <c r="I78" s="149">
        <f>SUM(J78:K78)</f>
        <v>0</v>
      </c>
      <c r="J78" s="156"/>
      <c r="K78" s="156"/>
      <c r="L78" s="149">
        <f>SUM(M78:N78)</f>
        <v>0</v>
      </c>
      <c r="M78" s="230"/>
      <c r="N78" s="156"/>
    </row>
    <row r="79" spans="1:14" ht="47.25">
      <c r="A79" s="145" t="s">
        <v>883</v>
      </c>
      <c r="B79" s="142" t="s">
        <v>658</v>
      </c>
      <c r="C79" s="142" t="s">
        <v>760</v>
      </c>
      <c r="D79" s="147" t="s">
        <v>375</v>
      </c>
      <c r="E79" s="147" t="s">
        <v>114</v>
      </c>
      <c r="F79" s="149">
        <f>SUM(G79:H79)</f>
        <v>150</v>
      </c>
      <c r="G79" s="156"/>
      <c r="H79" s="156">
        <v>150</v>
      </c>
      <c r="I79" s="149">
        <f>SUM(J79:K79)</f>
        <v>0</v>
      </c>
      <c r="J79" s="156"/>
      <c r="K79" s="156">
        <v>0</v>
      </c>
      <c r="L79" s="149">
        <f>SUM(M79:N79)</f>
        <v>0</v>
      </c>
      <c r="M79" s="230"/>
      <c r="N79" s="156">
        <v>0</v>
      </c>
    </row>
    <row r="80" spans="1:14" ht="47.25">
      <c r="A80" s="150" t="s">
        <v>725</v>
      </c>
      <c r="B80" s="240" t="s">
        <v>724</v>
      </c>
      <c r="C80" s="142"/>
      <c r="D80" s="142"/>
      <c r="E80" s="142"/>
      <c r="F80" s="149">
        <f aca="true" t="shared" si="30" ref="F80:N80">F81</f>
        <v>12588</v>
      </c>
      <c r="G80" s="149">
        <f t="shared" si="30"/>
        <v>12588</v>
      </c>
      <c r="H80" s="149">
        <f t="shared" si="30"/>
        <v>0</v>
      </c>
      <c r="I80" s="149">
        <f t="shared" si="30"/>
        <v>12975</v>
      </c>
      <c r="J80" s="149">
        <f t="shared" si="30"/>
        <v>12975</v>
      </c>
      <c r="K80" s="149">
        <f t="shared" si="30"/>
        <v>0</v>
      </c>
      <c r="L80" s="149">
        <f t="shared" si="30"/>
        <v>13374</v>
      </c>
      <c r="M80" s="232">
        <f t="shared" si="30"/>
        <v>13374</v>
      </c>
      <c r="N80" s="149">
        <f t="shared" si="30"/>
        <v>0</v>
      </c>
    </row>
    <row r="81" spans="1:14" ht="173.25">
      <c r="A81" s="150" t="s">
        <v>505</v>
      </c>
      <c r="B81" s="241" t="s">
        <v>656</v>
      </c>
      <c r="C81" s="142" t="s">
        <v>760</v>
      </c>
      <c r="D81" s="152" t="s">
        <v>762</v>
      </c>
      <c r="E81" s="152" t="s">
        <v>113</v>
      </c>
      <c r="F81" s="149">
        <f>SUM(G81:H81)</f>
        <v>12588</v>
      </c>
      <c r="G81" s="149">
        <v>12588</v>
      </c>
      <c r="H81" s="149"/>
      <c r="I81" s="149">
        <f>SUM(J81:K81)</f>
        <v>12975</v>
      </c>
      <c r="J81" s="149">
        <v>12975</v>
      </c>
      <c r="K81" s="149"/>
      <c r="L81" s="149">
        <f>SUM(M81:N81)</f>
        <v>13374</v>
      </c>
      <c r="M81" s="232">
        <v>13374</v>
      </c>
      <c r="N81" s="149"/>
    </row>
    <row r="82" spans="1:14" s="226" customFormat="1" ht="63">
      <c r="A82" s="138" t="s">
        <v>955</v>
      </c>
      <c r="B82" s="184" t="s">
        <v>381</v>
      </c>
      <c r="C82" s="184"/>
      <c r="D82" s="184"/>
      <c r="E82" s="184"/>
      <c r="F82" s="183">
        <f aca="true" t="shared" si="31" ref="F82:N82">SUM(F83,F129,F138,F160,F163,F167)</f>
        <v>132716.1</v>
      </c>
      <c r="G82" s="183">
        <f t="shared" si="31"/>
        <v>127694.1</v>
      </c>
      <c r="H82" s="183">
        <f t="shared" si="31"/>
        <v>5022</v>
      </c>
      <c r="I82" s="183">
        <f t="shared" si="31"/>
        <v>127907</v>
      </c>
      <c r="J82" s="183">
        <f t="shared" si="31"/>
        <v>123100</v>
      </c>
      <c r="K82" s="183">
        <f t="shared" si="31"/>
        <v>4807</v>
      </c>
      <c r="L82" s="183">
        <f t="shared" si="31"/>
        <v>132817.2</v>
      </c>
      <c r="M82" s="236">
        <f t="shared" si="31"/>
        <v>127986.2</v>
      </c>
      <c r="N82" s="183">
        <f t="shared" si="31"/>
        <v>4831</v>
      </c>
    </row>
    <row r="83" spans="1:14" ht="110.25">
      <c r="A83" s="138" t="s">
        <v>956</v>
      </c>
      <c r="B83" s="144" t="s">
        <v>382</v>
      </c>
      <c r="C83" s="144"/>
      <c r="D83" s="144"/>
      <c r="E83" s="144"/>
      <c r="F83" s="143">
        <f aca="true" t="shared" si="32" ref="F83:N83">SUM(F84,F101)</f>
        <v>42334.3</v>
      </c>
      <c r="G83" s="143">
        <f t="shared" si="32"/>
        <v>39071.3</v>
      </c>
      <c r="H83" s="143">
        <f t="shared" si="32"/>
        <v>3263</v>
      </c>
      <c r="I83" s="143">
        <f t="shared" si="32"/>
        <v>42996.8</v>
      </c>
      <c r="J83" s="143">
        <f t="shared" si="32"/>
        <v>39797.8</v>
      </c>
      <c r="K83" s="143">
        <f t="shared" si="32"/>
        <v>3199</v>
      </c>
      <c r="L83" s="143">
        <f t="shared" si="32"/>
        <v>43900.6</v>
      </c>
      <c r="M83" s="231">
        <f t="shared" si="32"/>
        <v>40723.6</v>
      </c>
      <c r="N83" s="143">
        <f t="shared" si="32"/>
        <v>3177</v>
      </c>
    </row>
    <row r="84" spans="1:14" ht="47.25">
      <c r="A84" s="150" t="s">
        <v>582</v>
      </c>
      <c r="B84" s="153" t="s">
        <v>330</v>
      </c>
      <c r="C84" s="144"/>
      <c r="D84" s="144"/>
      <c r="E84" s="144"/>
      <c r="F84" s="149">
        <f>SUM(F85:F100)</f>
        <v>29516</v>
      </c>
      <c r="G84" s="149">
        <f aca="true" t="shared" si="33" ref="G84:N84">SUM(G85:G100)</f>
        <v>29516</v>
      </c>
      <c r="H84" s="149">
        <f t="shared" si="33"/>
        <v>0</v>
      </c>
      <c r="I84" s="149">
        <f t="shared" si="33"/>
        <v>29744.1</v>
      </c>
      <c r="J84" s="149">
        <f t="shared" si="33"/>
        <v>29744.1</v>
      </c>
      <c r="K84" s="149">
        <f t="shared" si="33"/>
        <v>0</v>
      </c>
      <c r="L84" s="149">
        <f t="shared" si="33"/>
        <v>30246.1</v>
      </c>
      <c r="M84" s="232">
        <f t="shared" si="33"/>
        <v>30246.1</v>
      </c>
      <c r="N84" s="149">
        <f t="shared" si="33"/>
        <v>0</v>
      </c>
    </row>
    <row r="85" spans="1:14" ht="141.75">
      <c r="A85" s="154" t="s">
        <v>522</v>
      </c>
      <c r="B85" s="155" t="s">
        <v>523</v>
      </c>
      <c r="C85" s="142" t="s">
        <v>275</v>
      </c>
      <c r="D85" s="142" t="s">
        <v>762</v>
      </c>
      <c r="E85" s="142" t="s">
        <v>113</v>
      </c>
      <c r="F85" s="149">
        <f>SUM(G85:H85)</f>
        <v>1</v>
      </c>
      <c r="G85" s="149">
        <v>1</v>
      </c>
      <c r="H85" s="149"/>
      <c r="I85" s="149">
        <f>SUM(J85:K85)</f>
        <v>1</v>
      </c>
      <c r="J85" s="149">
        <v>1</v>
      </c>
      <c r="K85" s="149"/>
      <c r="L85" s="149">
        <f>SUM(M85:N85)</f>
        <v>1</v>
      </c>
      <c r="M85" s="232">
        <v>1</v>
      </c>
      <c r="N85" s="149"/>
    </row>
    <row r="86" spans="1:14" ht="141.75">
      <c r="A86" s="145" t="s">
        <v>524</v>
      </c>
      <c r="B86" s="155" t="s">
        <v>523</v>
      </c>
      <c r="C86" s="142" t="s">
        <v>760</v>
      </c>
      <c r="D86" s="142" t="s">
        <v>762</v>
      </c>
      <c r="E86" s="142" t="s">
        <v>113</v>
      </c>
      <c r="F86" s="149">
        <f>SUM(G86:H86)</f>
        <v>40</v>
      </c>
      <c r="G86" s="149">
        <v>40</v>
      </c>
      <c r="H86" s="149"/>
      <c r="I86" s="149">
        <f>SUM(J86:K86)</f>
        <v>54</v>
      </c>
      <c r="J86" s="149">
        <v>54</v>
      </c>
      <c r="K86" s="149"/>
      <c r="L86" s="149">
        <f>SUM(M86:N86)</f>
        <v>54</v>
      </c>
      <c r="M86" s="232">
        <v>54</v>
      </c>
      <c r="N86" s="149"/>
    </row>
    <row r="87" spans="1:14" ht="78.75">
      <c r="A87" s="150" t="s">
        <v>35</v>
      </c>
      <c r="B87" s="155" t="s">
        <v>704</v>
      </c>
      <c r="C87" s="142" t="s">
        <v>275</v>
      </c>
      <c r="D87" s="142">
        <v>10</v>
      </c>
      <c r="E87" s="147" t="s">
        <v>113</v>
      </c>
      <c r="F87" s="149">
        <f>SUM(G87:H87)</f>
        <v>226</v>
      </c>
      <c r="G87" s="149">
        <v>226</v>
      </c>
      <c r="H87" s="156"/>
      <c r="I87" s="149">
        <f>SUM(J87:K87)</f>
        <v>226</v>
      </c>
      <c r="J87" s="149">
        <v>226</v>
      </c>
      <c r="K87" s="156"/>
      <c r="L87" s="149">
        <f>SUM(M87:N87)</f>
        <v>226</v>
      </c>
      <c r="M87" s="232">
        <v>226</v>
      </c>
      <c r="N87" s="156"/>
    </row>
    <row r="88" spans="1:14" ht="78.75">
      <c r="A88" s="150" t="s">
        <v>535</v>
      </c>
      <c r="B88" s="155" t="s">
        <v>704</v>
      </c>
      <c r="C88" s="142" t="s">
        <v>760</v>
      </c>
      <c r="D88" s="142">
        <v>10</v>
      </c>
      <c r="E88" s="147" t="s">
        <v>113</v>
      </c>
      <c r="F88" s="149">
        <f>SUM(G88:H88)</f>
        <v>18801</v>
      </c>
      <c r="G88" s="149">
        <v>18801</v>
      </c>
      <c r="H88" s="156"/>
      <c r="I88" s="149">
        <f>SUM(J88:K88)</f>
        <v>18801.1</v>
      </c>
      <c r="J88" s="149">
        <v>18801.1</v>
      </c>
      <c r="K88" s="156"/>
      <c r="L88" s="149">
        <f>SUM(M88:N88)</f>
        <v>18801.1</v>
      </c>
      <c r="M88" s="232">
        <v>18801.1</v>
      </c>
      <c r="N88" s="156"/>
    </row>
    <row r="89" spans="1:14" ht="94.5">
      <c r="A89" s="150" t="s">
        <v>36</v>
      </c>
      <c r="B89" s="155" t="s">
        <v>706</v>
      </c>
      <c r="C89" s="142" t="s">
        <v>275</v>
      </c>
      <c r="D89" s="142">
        <v>10</v>
      </c>
      <c r="E89" s="147" t="s">
        <v>113</v>
      </c>
      <c r="F89" s="149">
        <f aca="true" t="shared" si="34" ref="F89:F98">SUM(G89:H89)</f>
        <v>35</v>
      </c>
      <c r="G89" s="149">
        <v>35</v>
      </c>
      <c r="H89" s="149"/>
      <c r="I89" s="149">
        <f aca="true" t="shared" si="35" ref="I89:I98">SUM(J89:K89)</f>
        <v>34</v>
      </c>
      <c r="J89" s="149">
        <v>34</v>
      </c>
      <c r="K89" s="149"/>
      <c r="L89" s="149">
        <f aca="true" t="shared" si="36" ref="L89:L98">SUM(M89:N89)</f>
        <v>36</v>
      </c>
      <c r="M89" s="232">
        <v>36</v>
      </c>
      <c r="N89" s="149"/>
    </row>
    <row r="90" spans="1:14" ht="78.75">
      <c r="A90" s="150" t="s">
        <v>77</v>
      </c>
      <c r="B90" s="155" t="s">
        <v>706</v>
      </c>
      <c r="C90" s="142" t="s">
        <v>760</v>
      </c>
      <c r="D90" s="142">
        <v>10</v>
      </c>
      <c r="E90" s="147" t="s">
        <v>113</v>
      </c>
      <c r="F90" s="149">
        <f t="shared" si="34"/>
        <v>2716</v>
      </c>
      <c r="G90" s="156">
        <v>2716</v>
      </c>
      <c r="H90" s="156"/>
      <c r="I90" s="149">
        <f t="shared" si="35"/>
        <v>2596</v>
      </c>
      <c r="J90" s="156">
        <v>2596</v>
      </c>
      <c r="K90" s="156"/>
      <c r="L90" s="149">
        <f t="shared" si="36"/>
        <v>2740</v>
      </c>
      <c r="M90" s="230">
        <v>2740</v>
      </c>
      <c r="N90" s="156"/>
    </row>
    <row r="91" spans="1:14" ht="94.5">
      <c r="A91" s="157" t="s">
        <v>534</v>
      </c>
      <c r="B91" s="155" t="s">
        <v>207</v>
      </c>
      <c r="C91" s="142" t="s">
        <v>275</v>
      </c>
      <c r="D91" s="142">
        <v>10</v>
      </c>
      <c r="E91" s="147" t="s">
        <v>113</v>
      </c>
      <c r="F91" s="149">
        <f t="shared" si="34"/>
        <v>50</v>
      </c>
      <c r="G91" s="149">
        <v>50</v>
      </c>
      <c r="H91" s="149"/>
      <c r="I91" s="149">
        <f t="shared" si="35"/>
        <v>50</v>
      </c>
      <c r="J91" s="149">
        <v>50</v>
      </c>
      <c r="K91" s="149"/>
      <c r="L91" s="149">
        <f t="shared" si="36"/>
        <v>50</v>
      </c>
      <c r="M91" s="232">
        <v>50</v>
      </c>
      <c r="N91" s="149"/>
    </row>
    <row r="92" spans="1:14" ht="94.5">
      <c r="A92" s="157" t="s">
        <v>78</v>
      </c>
      <c r="B92" s="155" t="s">
        <v>207</v>
      </c>
      <c r="C92" s="142" t="s">
        <v>760</v>
      </c>
      <c r="D92" s="142">
        <v>10</v>
      </c>
      <c r="E92" s="147" t="s">
        <v>113</v>
      </c>
      <c r="F92" s="149">
        <f t="shared" si="34"/>
        <v>3012</v>
      </c>
      <c r="G92" s="156">
        <v>3012</v>
      </c>
      <c r="H92" s="156"/>
      <c r="I92" s="149">
        <f t="shared" si="35"/>
        <v>3127</v>
      </c>
      <c r="J92" s="156">
        <v>3127</v>
      </c>
      <c r="K92" s="156"/>
      <c r="L92" s="149">
        <f t="shared" si="36"/>
        <v>3252</v>
      </c>
      <c r="M92" s="230">
        <v>3252</v>
      </c>
      <c r="N92" s="156"/>
    </row>
    <row r="93" spans="1:14" ht="141.75">
      <c r="A93" s="157" t="s">
        <v>537</v>
      </c>
      <c r="B93" s="155" t="s">
        <v>208</v>
      </c>
      <c r="C93" s="142" t="s">
        <v>275</v>
      </c>
      <c r="D93" s="142">
        <v>10</v>
      </c>
      <c r="E93" s="147" t="s">
        <v>113</v>
      </c>
      <c r="F93" s="149">
        <f t="shared" si="34"/>
        <v>3</v>
      </c>
      <c r="G93" s="149">
        <v>3</v>
      </c>
      <c r="H93" s="149"/>
      <c r="I93" s="149">
        <f t="shared" si="35"/>
        <v>3</v>
      </c>
      <c r="J93" s="149">
        <v>3</v>
      </c>
      <c r="K93" s="149"/>
      <c r="L93" s="149">
        <f t="shared" si="36"/>
        <v>3</v>
      </c>
      <c r="M93" s="232">
        <v>3</v>
      </c>
      <c r="N93" s="149"/>
    </row>
    <row r="94" spans="1:14" ht="126">
      <c r="A94" s="157" t="s">
        <v>79</v>
      </c>
      <c r="B94" s="155" t="s">
        <v>208</v>
      </c>
      <c r="C94" s="142" t="s">
        <v>760</v>
      </c>
      <c r="D94" s="142">
        <v>10</v>
      </c>
      <c r="E94" s="147" t="s">
        <v>113</v>
      </c>
      <c r="F94" s="149">
        <f t="shared" si="34"/>
        <v>148</v>
      </c>
      <c r="G94" s="156">
        <v>148</v>
      </c>
      <c r="H94" s="156"/>
      <c r="I94" s="149">
        <f t="shared" si="35"/>
        <v>154</v>
      </c>
      <c r="J94" s="156">
        <v>154</v>
      </c>
      <c r="K94" s="156"/>
      <c r="L94" s="149">
        <f t="shared" si="36"/>
        <v>160</v>
      </c>
      <c r="M94" s="230">
        <v>160</v>
      </c>
      <c r="N94" s="156"/>
    </row>
    <row r="95" spans="1:14" ht="110.25">
      <c r="A95" s="157" t="s">
        <v>573</v>
      </c>
      <c r="B95" s="155" t="s">
        <v>209</v>
      </c>
      <c r="C95" s="142" t="s">
        <v>275</v>
      </c>
      <c r="D95" s="142">
        <v>10</v>
      </c>
      <c r="E95" s="147" t="s">
        <v>113</v>
      </c>
      <c r="F95" s="149">
        <f t="shared" si="34"/>
        <v>56</v>
      </c>
      <c r="G95" s="149">
        <v>56</v>
      </c>
      <c r="H95" s="149"/>
      <c r="I95" s="149">
        <f t="shared" si="35"/>
        <v>58</v>
      </c>
      <c r="J95" s="149">
        <v>58</v>
      </c>
      <c r="K95" s="149"/>
      <c r="L95" s="149">
        <f t="shared" si="36"/>
        <v>62</v>
      </c>
      <c r="M95" s="232">
        <v>62</v>
      </c>
      <c r="N95" s="149"/>
    </row>
    <row r="96" spans="1:14" ht="94.5">
      <c r="A96" s="157" t="s">
        <v>80</v>
      </c>
      <c r="B96" s="155" t="s">
        <v>209</v>
      </c>
      <c r="C96" s="142" t="s">
        <v>760</v>
      </c>
      <c r="D96" s="142">
        <v>10</v>
      </c>
      <c r="E96" s="147" t="s">
        <v>113</v>
      </c>
      <c r="F96" s="149">
        <f t="shared" si="34"/>
        <v>3422</v>
      </c>
      <c r="G96" s="156">
        <v>3422</v>
      </c>
      <c r="H96" s="156"/>
      <c r="I96" s="149">
        <f t="shared" si="35"/>
        <v>3594</v>
      </c>
      <c r="J96" s="156">
        <v>3594</v>
      </c>
      <c r="K96" s="156"/>
      <c r="L96" s="149">
        <f t="shared" si="36"/>
        <v>3773</v>
      </c>
      <c r="M96" s="230">
        <v>3773</v>
      </c>
      <c r="N96" s="156"/>
    </row>
    <row r="97" spans="1:14" ht="110.25">
      <c r="A97" s="150" t="s">
        <v>572</v>
      </c>
      <c r="B97" s="155" t="s">
        <v>210</v>
      </c>
      <c r="C97" s="142" t="s">
        <v>275</v>
      </c>
      <c r="D97" s="142">
        <v>10</v>
      </c>
      <c r="E97" s="147" t="s">
        <v>113</v>
      </c>
      <c r="F97" s="149">
        <f t="shared" si="34"/>
        <v>17</v>
      </c>
      <c r="G97" s="149">
        <v>17</v>
      </c>
      <c r="H97" s="149"/>
      <c r="I97" s="149">
        <f t="shared" si="35"/>
        <v>19</v>
      </c>
      <c r="J97" s="149">
        <v>19</v>
      </c>
      <c r="K97" s="149"/>
      <c r="L97" s="149">
        <f t="shared" si="36"/>
        <v>19</v>
      </c>
      <c r="M97" s="232">
        <v>19</v>
      </c>
      <c r="N97" s="149"/>
    </row>
    <row r="98" spans="1:14" ht="94.5">
      <c r="A98" s="150" t="s">
        <v>570</v>
      </c>
      <c r="B98" s="155" t="s">
        <v>210</v>
      </c>
      <c r="C98" s="142" t="s">
        <v>760</v>
      </c>
      <c r="D98" s="142">
        <v>10</v>
      </c>
      <c r="E98" s="147" t="s">
        <v>113</v>
      </c>
      <c r="F98" s="149">
        <f t="shared" si="34"/>
        <v>989</v>
      </c>
      <c r="G98" s="156">
        <v>989</v>
      </c>
      <c r="H98" s="156"/>
      <c r="I98" s="149">
        <f t="shared" si="35"/>
        <v>1027</v>
      </c>
      <c r="J98" s="156">
        <v>1027</v>
      </c>
      <c r="K98" s="156"/>
      <c r="L98" s="149">
        <f t="shared" si="36"/>
        <v>1069</v>
      </c>
      <c r="M98" s="230">
        <v>1069</v>
      </c>
      <c r="N98" s="156"/>
    </row>
    <row r="99" spans="1:14" ht="141.75">
      <c r="A99" s="145" t="s">
        <v>12</v>
      </c>
      <c r="B99" s="155" t="s">
        <v>11</v>
      </c>
      <c r="C99" s="142" t="s">
        <v>275</v>
      </c>
      <c r="D99" s="142">
        <v>10</v>
      </c>
      <c r="E99" s="147" t="s">
        <v>113</v>
      </c>
      <c r="F99" s="149">
        <f>SUM(G99:H99)</f>
        <v>0</v>
      </c>
      <c r="G99" s="156"/>
      <c r="H99" s="156"/>
      <c r="I99" s="149"/>
      <c r="J99" s="156"/>
      <c r="K99" s="156"/>
      <c r="L99" s="149"/>
      <c r="M99" s="230"/>
      <c r="N99" s="156"/>
    </row>
    <row r="100" spans="1:14" ht="126">
      <c r="A100" s="145" t="s">
        <v>442</v>
      </c>
      <c r="B100" s="155" t="s">
        <v>11</v>
      </c>
      <c r="C100" s="142" t="s">
        <v>760</v>
      </c>
      <c r="D100" s="142">
        <v>10</v>
      </c>
      <c r="E100" s="147" t="s">
        <v>113</v>
      </c>
      <c r="F100" s="149">
        <f>SUM(G100:H100)</f>
        <v>0</v>
      </c>
      <c r="G100" s="156"/>
      <c r="H100" s="156"/>
      <c r="I100" s="149"/>
      <c r="J100" s="156"/>
      <c r="K100" s="156"/>
      <c r="L100" s="149"/>
      <c r="M100" s="230"/>
      <c r="N100" s="156"/>
    </row>
    <row r="101" spans="1:14" ht="47.25">
      <c r="A101" s="157" t="s">
        <v>392</v>
      </c>
      <c r="B101" s="148" t="s">
        <v>391</v>
      </c>
      <c r="C101" s="144"/>
      <c r="D101" s="144"/>
      <c r="E101" s="144"/>
      <c r="F101" s="149">
        <f aca="true" t="shared" si="37" ref="F101:N101">SUM(F102:F128)</f>
        <v>12818.3</v>
      </c>
      <c r="G101" s="149">
        <f t="shared" si="37"/>
        <v>9555.3</v>
      </c>
      <c r="H101" s="149">
        <f t="shared" si="37"/>
        <v>3263</v>
      </c>
      <c r="I101" s="149">
        <f t="shared" si="37"/>
        <v>13252.7</v>
      </c>
      <c r="J101" s="149">
        <f>SUM(J102:J128)</f>
        <v>10053.7</v>
      </c>
      <c r="K101" s="149">
        <f t="shared" si="37"/>
        <v>3199</v>
      </c>
      <c r="L101" s="149">
        <f t="shared" si="37"/>
        <v>13654.5</v>
      </c>
      <c r="M101" s="232">
        <f t="shared" si="37"/>
        <v>10477.5</v>
      </c>
      <c r="N101" s="149">
        <f t="shared" si="37"/>
        <v>3177</v>
      </c>
    </row>
    <row r="102" spans="1:14" ht="47.25">
      <c r="A102" s="150" t="s">
        <v>383</v>
      </c>
      <c r="B102" s="142" t="s">
        <v>183</v>
      </c>
      <c r="C102" s="142" t="s">
        <v>275</v>
      </c>
      <c r="D102" s="142" t="s">
        <v>762</v>
      </c>
      <c r="E102" s="147" t="s">
        <v>305</v>
      </c>
      <c r="F102" s="149">
        <f>SUM(G102:H102)</f>
        <v>32</v>
      </c>
      <c r="G102" s="149"/>
      <c r="H102" s="149">
        <v>32</v>
      </c>
      <c r="I102" s="149">
        <f aca="true" t="shared" si="38" ref="I102:I128">SUM(J102:K102)</f>
        <v>32</v>
      </c>
      <c r="J102" s="149"/>
      <c r="K102" s="149">
        <v>32</v>
      </c>
      <c r="L102" s="149">
        <f aca="true" t="shared" si="39" ref="L102:L128">SUM(M102:N102)</f>
        <v>32</v>
      </c>
      <c r="M102" s="232"/>
      <c r="N102" s="149">
        <v>32</v>
      </c>
    </row>
    <row r="103" spans="1:14" ht="47.25">
      <c r="A103" s="150" t="s">
        <v>384</v>
      </c>
      <c r="B103" s="142" t="s">
        <v>183</v>
      </c>
      <c r="C103" s="142" t="s">
        <v>760</v>
      </c>
      <c r="D103" s="142" t="s">
        <v>762</v>
      </c>
      <c r="E103" s="147" t="s">
        <v>305</v>
      </c>
      <c r="F103" s="149">
        <f>SUM(G103:H103)</f>
        <v>3145</v>
      </c>
      <c r="G103" s="156"/>
      <c r="H103" s="156">
        <v>3145</v>
      </c>
      <c r="I103" s="149">
        <f t="shared" si="38"/>
        <v>3145</v>
      </c>
      <c r="J103" s="156"/>
      <c r="K103" s="156">
        <v>3145</v>
      </c>
      <c r="L103" s="149">
        <f t="shared" si="39"/>
        <v>3145</v>
      </c>
      <c r="M103" s="230"/>
      <c r="N103" s="156">
        <v>3145</v>
      </c>
    </row>
    <row r="104" spans="1:14" ht="94.5">
      <c r="A104" s="150" t="s">
        <v>571</v>
      </c>
      <c r="B104" s="155" t="s">
        <v>236</v>
      </c>
      <c r="C104" s="142" t="s">
        <v>760</v>
      </c>
      <c r="D104" s="142">
        <v>10</v>
      </c>
      <c r="E104" s="147" t="s">
        <v>113</v>
      </c>
      <c r="F104" s="156">
        <f>SUM(G104:H104)</f>
        <v>22</v>
      </c>
      <c r="G104" s="156"/>
      <c r="H104" s="156">
        <v>22</v>
      </c>
      <c r="I104" s="156">
        <f t="shared" si="38"/>
        <v>22</v>
      </c>
      <c r="J104" s="156"/>
      <c r="K104" s="156">
        <v>22</v>
      </c>
      <c r="L104" s="156">
        <f t="shared" si="39"/>
        <v>0</v>
      </c>
      <c r="M104" s="230"/>
      <c r="N104" s="156"/>
    </row>
    <row r="105" spans="1:14" ht="47.25">
      <c r="A105" s="145" t="s">
        <v>128</v>
      </c>
      <c r="B105" s="155" t="s">
        <v>127</v>
      </c>
      <c r="C105" s="142" t="s">
        <v>760</v>
      </c>
      <c r="D105" s="142">
        <v>10</v>
      </c>
      <c r="E105" s="147" t="s">
        <v>113</v>
      </c>
      <c r="F105" s="156">
        <f>SUM(G105:H105)</f>
        <v>64</v>
      </c>
      <c r="G105" s="156"/>
      <c r="H105" s="156">
        <v>64</v>
      </c>
      <c r="I105" s="156">
        <f t="shared" si="38"/>
        <v>0</v>
      </c>
      <c r="J105" s="156"/>
      <c r="K105" s="156"/>
      <c r="L105" s="156">
        <f t="shared" si="39"/>
        <v>0</v>
      </c>
      <c r="M105" s="230"/>
      <c r="N105" s="156"/>
    </row>
    <row r="106" spans="1:14" ht="220.5">
      <c r="A106" s="154" t="s">
        <v>957</v>
      </c>
      <c r="B106" s="155" t="s">
        <v>702</v>
      </c>
      <c r="C106" s="142" t="s">
        <v>275</v>
      </c>
      <c r="D106" s="142">
        <v>10</v>
      </c>
      <c r="E106" s="147" t="s">
        <v>113</v>
      </c>
      <c r="F106" s="149">
        <f aca="true" t="shared" si="40" ref="F106:F127">SUM(G106:H106)</f>
        <v>2</v>
      </c>
      <c r="G106" s="149">
        <v>2</v>
      </c>
      <c r="H106" s="149"/>
      <c r="I106" s="149">
        <f t="shared" si="38"/>
        <v>2</v>
      </c>
      <c r="J106" s="149">
        <v>2</v>
      </c>
      <c r="K106" s="149"/>
      <c r="L106" s="149">
        <f t="shared" si="39"/>
        <v>2</v>
      </c>
      <c r="M106" s="232">
        <v>2</v>
      </c>
      <c r="N106" s="149"/>
    </row>
    <row r="107" spans="1:14" ht="110.25">
      <c r="A107" s="154" t="s">
        <v>539</v>
      </c>
      <c r="B107" s="155" t="s">
        <v>702</v>
      </c>
      <c r="C107" s="142" t="s">
        <v>760</v>
      </c>
      <c r="D107" s="142">
        <v>10</v>
      </c>
      <c r="E107" s="147" t="s">
        <v>113</v>
      </c>
      <c r="F107" s="149">
        <f t="shared" si="40"/>
        <v>162</v>
      </c>
      <c r="G107" s="149">
        <v>162</v>
      </c>
      <c r="H107" s="149"/>
      <c r="I107" s="149">
        <f t="shared" si="38"/>
        <v>168</v>
      </c>
      <c r="J107" s="149">
        <v>168</v>
      </c>
      <c r="K107" s="149"/>
      <c r="L107" s="149">
        <f t="shared" si="39"/>
        <v>177</v>
      </c>
      <c r="M107" s="232">
        <v>177</v>
      </c>
      <c r="N107" s="149"/>
    </row>
    <row r="108" spans="1:14" ht="141.75">
      <c r="A108" s="150" t="s">
        <v>538</v>
      </c>
      <c r="B108" s="155" t="s">
        <v>703</v>
      </c>
      <c r="C108" s="142" t="s">
        <v>275</v>
      </c>
      <c r="D108" s="142">
        <v>10</v>
      </c>
      <c r="E108" s="147" t="s">
        <v>113</v>
      </c>
      <c r="F108" s="149">
        <f t="shared" si="40"/>
        <v>14</v>
      </c>
      <c r="G108" s="149">
        <v>14</v>
      </c>
      <c r="H108" s="149"/>
      <c r="I108" s="149">
        <f t="shared" si="38"/>
        <v>12</v>
      </c>
      <c r="J108" s="149">
        <v>12</v>
      </c>
      <c r="K108" s="149"/>
      <c r="L108" s="149">
        <f t="shared" si="39"/>
        <v>12.1</v>
      </c>
      <c r="M108" s="232">
        <v>12.1</v>
      </c>
      <c r="N108" s="149"/>
    </row>
    <row r="109" spans="1:14" ht="141.75">
      <c r="A109" s="150" t="s">
        <v>538</v>
      </c>
      <c r="B109" s="155" t="s">
        <v>703</v>
      </c>
      <c r="C109" s="142" t="s">
        <v>760</v>
      </c>
      <c r="D109" s="142">
        <v>10</v>
      </c>
      <c r="E109" s="147" t="s">
        <v>113</v>
      </c>
      <c r="F109" s="149">
        <f t="shared" si="40"/>
        <v>1375</v>
      </c>
      <c r="G109" s="156">
        <v>1375</v>
      </c>
      <c r="H109" s="156"/>
      <c r="I109" s="149">
        <f t="shared" si="38"/>
        <v>1432.4</v>
      </c>
      <c r="J109" s="156">
        <v>1432.4</v>
      </c>
      <c r="K109" s="156"/>
      <c r="L109" s="149">
        <f t="shared" si="39"/>
        <v>1490.1</v>
      </c>
      <c r="M109" s="230">
        <v>1490.1</v>
      </c>
      <c r="N109" s="156"/>
    </row>
    <row r="110" spans="1:14" ht="204.75">
      <c r="A110" s="150" t="s">
        <v>793</v>
      </c>
      <c r="B110" s="174" t="s">
        <v>705</v>
      </c>
      <c r="C110" s="142" t="s">
        <v>275</v>
      </c>
      <c r="D110" s="142" t="s">
        <v>762</v>
      </c>
      <c r="E110" s="147" t="s">
        <v>113</v>
      </c>
      <c r="F110" s="149">
        <f t="shared" si="40"/>
        <v>0.3</v>
      </c>
      <c r="G110" s="149">
        <v>0.3</v>
      </c>
      <c r="H110" s="149"/>
      <c r="I110" s="149">
        <f t="shared" si="38"/>
        <v>0.3</v>
      </c>
      <c r="J110" s="149">
        <v>0.3</v>
      </c>
      <c r="K110" s="149"/>
      <c r="L110" s="149">
        <f t="shared" si="39"/>
        <v>0.3</v>
      </c>
      <c r="M110" s="232">
        <v>0.3</v>
      </c>
      <c r="N110" s="149"/>
    </row>
    <row r="111" spans="1:14" ht="189">
      <c r="A111" s="150" t="s">
        <v>794</v>
      </c>
      <c r="B111" s="174" t="s">
        <v>705</v>
      </c>
      <c r="C111" s="142" t="s">
        <v>760</v>
      </c>
      <c r="D111" s="142" t="s">
        <v>762</v>
      </c>
      <c r="E111" s="147" t="s">
        <v>113</v>
      </c>
      <c r="F111" s="149">
        <f t="shared" si="40"/>
        <v>7</v>
      </c>
      <c r="G111" s="156">
        <v>7</v>
      </c>
      <c r="H111" s="156"/>
      <c r="I111" s="149">
        <f t="shared" si="38"/>
        <v>7</v>
      </c>
      <c r="J111" s="156">
        <v>7</v>
      </c>
      <c r="K111" s="156"/>
      <c r="L111" s="149">
        <f t="shared" si="39"/>
        <v>7</v>
      </c>
      <c r="M111" s="230">
        <v>7</v>
      </c>
      <c r="N111" s="156"/>
    </row>
    <row r="112" spans="1:14" ht="94.5">
      <c r="A112" s="157" t="s">
        <v>684</v>
      </c>
      <c r="B112" s="155" t="s">
        <v>707</v>
      </c>
      <c r="C112" s="142" t="s">
        <v>275</v>
      </c>
      <c r="D112" s="142" t="s">
        <v>762</v>
      </c>
      <c r="E112" s="147" t="s">
        <v>113</v>
      </c>
      <c r="F112" s="149">
        <f t="shared" si="40"/>
        <v>7</v>
      </c>
      <c r="G112" s="156">
        <v>7</v>
      </c>
      <c r="H112" s="156"/>
      <c r="I112" s="149">
        <f t="shared" si="38"/>
        <v>7</v>
      </c>
      <c r="J112" s="156">
        <v>7</v>
      </c>
      <c r="K112" s="156"/>
      <c r="L112" s="149">
        <f t="shared" si="39"/>
        <v>8</v>
      </c>
      <c r="M112" s="230">
        <v>8</v>
      </c>
      <c r="N112" s="156"/>
    </row>
    <row r="113" spans="1:14" ht="78.75">
      <c r="A113" s="157" t="s">
        <v>160</v>
      </c>
      <c r="B113" s="155" t="s">
        <v>707</v>
      </c>
      <c r="C113" s="142" t="s">
        <v>760</v>
      </c>
      <c r="D113" s="142" t="s">
        <v>762</v>
      </c>
      <c r="E113" s="147" t="s">
        <v>113</v>
      </c>
      <c r="F113" s="149">
        <f t="shared" si="40"/>
        <v>857</v>
      </c>
      <c r="G113" s="156">
        <v>857</v>
      </c>
      <c r="H113" s="156"/>
      <c r="I113" s="149">
        <f t="shared" si="38"/>
        <v>873</v>
      </c>
      <c r="J113" s="156">
        <v>873</v>
      </c>
      <c r="K113" s="156"/>
      <c r="L113" s="149">
        <f t="shared" si="39"/>
        <v>929</v>
      </c>
      <c r="M113" s="230">
        <v>929</v>
      </c>
      <c r="N113" s="156"/>
    </row>
    <row r="114" spans="1:14" ht="78.75">
      <c r="A114" s="157" t="s">
        <v>633</v>
      </c>
      <c r="B114" s="155" t="s">
        <v>708</v>
      </c>
      <c r="C114" s="142" t="s">
        <v>275</v>
      </c>
      <c r="D114" s="142" t="s">
        <v>762</v>
      </c>
      <c r="E114" s="147" t="s">
        <v>113</v>
      </c>
      <c r="F114" s="149">
        <f t="shared" si="40"/>
        <v>1</v>
      </c>
      <c r="G114" s="149">
        <v>1</v>
      </c>
      <c r="H114" s="149"/>
      <c r="I114" s="149">
        <f t="shared" si="38"/>
        <v>1</v>
      </c>
      <c r="J114" s="149">
        <v>1</v>
      </c>
      <c r="K114" s="149"/>
      <c r="L114" s="149">
        <f t="shared" si="39"/>
        <v>1</v>
      </c>
      <c r="M114" s="232">
        <v>1</v>
      </c>
      <c r="N114" s="149"/>
    </row>
    <row r="115" spans="1:14" ht="78.75">
      <c r="A115" s="157" t="s">
        <v>611</v>
      </c>
      <c r="B115" s="155" t="s">
        <v>708</v>
      </c>
      <c r="C115" s="142" t="s">
        <v>760</v>
      </c>
      <c r="D115" s="142" t="s">
        <v>762</v>
      </c>
      <c r="E115" s="147" t="s">
        <v>113</v>
      </c>
      <c r="F115" s="149">
        <f t="shared" si="40"/>
        <v>125</v>
      </c>
      <c r="G115" s="156">
        <v>125</v>
      </c>
      <c r="H115" s="156"/>
      <c r="I115" s="149">
        <f t="shared" si="38"/>
        <v>139</v>
      </c>
      <c r="J115" s="156">
        <v>139</v>
      </c>
      <c r="K115" s="156"/>
      <c r="L115" s="149">
        <f t="shared" si="39"/>
        <v>144</v>
      </c>
      <c r="M115" s="230">
        <v>144</v>
      </c>
      <c r="N115" s="156"/>
    </row>
    <row r="116" spans="1:14" ht="204.75">
      <c r="A116" s="157" t="s">
        <v>612</v>
      </c>
      <c r="B116" s="155" t="s">
        <v>709</v>
      </c>
      <c r="C116" s="142" t="s">
        <v>275</v>
      </c>
      <c r="D116" s="142">
        <v>10</v>
      </c>
      <c r="E116" s="147" t="s">
        <v>113</v>
      </c>
      <c r="F116" s="149">
        <f t="shared" si="40"/>
        <v>1</v>
      </c>
      <c r="G116" s="149">
        <v>1</v>
      </c>
      <c r="H116" s="149"/>
      <c r="I116" s="149">
        <f t="shared" si="38"/>
        <v>1</v>
      </c>
      <c r="J116" s="149">
        <v>1</v>
      </c>
      <c r="K116" s="149"/>
      <c r="L116" s="149">
        <f t="shared" si="39"/>
        <v>1</v>
      </c>
      <c r="M116" s="232">
        <v>1</v>
      </c>
      <c r="N116" s="149"/>
    </row>
    <row r="117" spans="1:14" ht="204.75">
      <c r="A117" s="157" t="s">
        <v>613</v>
      </c>
      <c r="B117" s="155" t="s">
        <v>709</v>
      </c>
      <c r="C117" s="142" t="s">
        <v>760</v>
      </c>
      <c r="D117" s="142">
        <v>10</v>
      </c>
      <c r="E117" s="147" t="s">
        <v>113</v>
      </c>
      <c r="F117" s="149">
        <f t="shared" si="40"/>
        <v>60</v>
      </c>
      <c r="G117" s="156">
        <v>60</v>
      </c>
      <c r="H117" s="156"/>
      <c r="I117" s="149">
        <f t="shared" si="38"/>
        <v>62</v>
      </c>
      <c r="J117" s="156">
        <v>62</v>
      </c>
      <c r="K117" s="156"/>
      <c r="L117" s="149">
        <f t="shared" si="39"/>
        <v>64</v>
      </c>
      <c r="M117" s="230">
        <v>64</v>
      </c>
      <c r="N117" s="156"/>
    </row>
    <row r="118" spans="1:14" ht="78.75">
      <c r="A118" s="157" t="s">
        <v>711</v>
      </c>
      <c r="B118" s="155" t="s">
        <v>710</v>
      </c>
      <c r="C118" s="142" t="s">
        <v>275</v>
      </c>
      <c r="D118" s="142" t="s">
        <v>762</v>
      </c>
      <c r="E118" s="147" t="s">
        <v>113</v>
      </c>
      <c r="F118" s="149">
        <f t="shared" si="40"/>
        <v>49</v>
      </c>
      <c r="G118" s="149">
        <v>49</v>
      </c>
      <c r="H118" s="149"/>
      <c r="I118" s="149">
        <f t="shared" si="38"/>
        <v>51</v>
      </c>
      <c r="J118" s="149">
        <v>51</v>
      </c>
      <c r="K118" s="149"/>
      <c r="L118" s="149">
        <f t="shared" si="39"/>
        <v>53</v>
      </c>
      <c r="M118" s="232">
        <v>53</v>
      </c>
      <c r="N118" s="149"/>
    </row>
    <row r="119" spans="1:14" ht="78.75">
      <c r="A119" s="157" t="s">
        <v>711</v>
      </c>
      <c r="B119" s="155" t="s">
        <v>710</v>
      </c>
      <c r="C119" s="142" t="s">
        <v>760</v>
      </c>
      <c r="D119" s="142" t="s">
        <v>762</v>
      </c>
      <c r="E119" s="147" t="s">
        <v>113</v>
      </c>
      <c r="F119" s="149">
        <f t="shared" si="40"/>
        <v>4748</v>
      </c>
      <c r="G119" s="156">
        <v>4748</v>
      </c>
      <c r="H119" s="156"/>
      <c r="I119" s="149">
        <f t="shared" si="38"/>
        <v>5106</v>
      </c>
      <c r="J119" s="156">
        <v>5106</v>
      </c>
      <c r="K119" s="156"/>
      <c r="L119" s="149">
        <f t="shared" si="39"/>
        <v>5310</v>
      </c>
      <c r="M119" s="230">
        <v>5310</v>
      </c>
      <c r="N119" s="156"/>
    </row>
    <row r="120" spans="1:14" ht="78.75">
      <c r="A120" s="157" t="s">
        <v>712</v>
      </c>
      <c r="B120" s="155" t="s">
        <v>203</v>
      </c>
      <c r="C120" s="142" t="s">
        <v>275</v>
      </c>
      <c r="D120" s="142">
        <v>10</v>
      </c>
      <c r="E120" s="147" t="s">
        <v>113</v>
      </c>
      <c r="F120" s="149">
        <f t="shared" si="40"/>
        <v>2</v>
      </c>
      <c r="G120" s="149">
        <v>2</v>
      </c>
      <c r="H120" s="149"/>
      <c r="I120" s="149">
        <f t="shared" si="38"/>
        <v>1</v>
      </c>
      <c r="J120" s="149">
        <v>1</v>
      </c>
      <c r="K120" s="149"/>
      <c r="L120" s="149">
        <f t="shared" si="39"/>
        <v>1</v>
      </c>
      <c r="M120" s="232">
        <v>1</v>
      </c>
      <c r="N120" s="149"/>
    </row>
    <row r="121" spans="1:14" ht="31.5">
      <c r="A121" s="157" t="s">
        <v>202</v>
      </c>
      <c r="B121" s="155" t="s">
        <v>203</v>
      </c>
      <c r="C121" s="142" t="s">
        <v>760</v>
      </c>
      <c r="D121" s="142">
        <v>10</v>
      </c>
      <c r="E121" s="147" t="s">
        <v>113</v>
      </c>
      <c r="F121" s="149">
        <f t="shared" si="40"/>
        <v>33</v>
      </c>
      <c r="G121" s="156">
        <v>33</v>
      </c>
      <c r="H121" s="156"/>
      <c r="I121" s="149">
        <f t="shared" si="38"/>
        <v>11</v>
      </c>
      <c r="J121" s="156">
        <v>11</v>
      </c>
      <c r="K121" s="156"/>
      <c r="L121" s="149">
        <f t="shared" si="39"/>
        <v>12</v>
      </c>
      <c r="M121" s="230">
        <v>12</v>
      </c>
      <c r="N121" s="156"/>
    </row>
    <row r="122" spans="1:14" ht="31.5">
      <c r="A122" s="157" t="s">
        <v>204</v>
      </c>
      <c r="B122" s="155" t="s">
        <v>205</v>
      </c>
      <c r="C122" s="142" t="s">
        <v>275</v>
      </c>
      <c r="D122" s="142">
        <v>10</v>
      </c>
      <c r="E122" s="147" t="s">
        <v>113</v>
      </c>
      <c r="F122" s="149">
        <f t="shared" si="40"/>
        <v>1</v>
      </c>
      <c r="G122" s="149">
        <v>1</v>
      </c>
      <c r="H122" s="149"/>
      <c r="I122" s="149">
        <f t="shared" si="38"/>
        <v>1</v>
      </c>
      <c r="J122" s="149">
        <v>1</v>
      </c>
      <c r="K122" s="149"/>
      <c r="L122" s="149">
        <f t="shared" si="39"/>
        <v>1</v>
      </c>
      <c r="M122" s="232">
        <v>1</v>
      </c>
      <c r="N122" s="149"/>
    </row>
    <row r="123" spans="1:14" ht="63">
      <c r="A123" s="157" t="s">
        <v>696</v>
      </c>
      <c r="B123" s="155" t="s">
        <v>205</v>
      </c>
      <c r="C123" s="142" t="s">
        <v>760</v>
      </c>
      <c r="D123" s="142">
        <v>10</v>
      </c>
      <c r="E123" s="147" t="s">
        <v>113</v>
      </c>
      <c r="F123" s="149">
        <f t="shared" si="40"/>
        <v>23</v>
      </c>
      <c r="G123" s="156">
        <v>23</v>
      </c>
      <c r="H123" s="156"/>
      <c r="I123" s="149">
        <f t="shared" si="38"/>
        <v>24</v>
      </c>
      <c r="J123" s="156">
        <v>24</v>
      </c>
      <c r="K123" s="156"/>
      <c r="L123" s="149">
        <f t="shared" si="39"/>
        <v>25</v>
      </c>
      <c r="M123" s="230">
        <v>25</v>
      </c>
      <c r="N123" s="156"/>
    </row>
    <row r="124" spans="1:14" ht="110.25">
      <c r="A124" s="157" t="s">
        <v>713</v>
      </c>
      <c r="B124" s="155" t="s">
        <v>206</v>
      </c>
      <c r="C124" s="142" t="s">
        <v>275</v>
      </c>
      <c r="D124" s="142">
        <v>10</v>
      </c>
      <c r="E124" s="147" t="s">
        <v>113</v>
      </c>
      <c r="F124" s="149">
        <f t="shared" si="40"/>
        <v>30</v>
      </c>
      <c r="G124" s="149">
        <v>30</v>
      </c>
      <c r="H124" s="149"/>
      <c r="I124" s="149">
        <f t="shared" si="38"/>
        <v>30</v>
      </c>
      <c r="J124" s="149">
        <v>30</v>
      </c>
      <c r="K124" s="149"/>
      <c r="L124" s="149">
        <f t="shared" si="39"/>
        <v>31</v>
      </c>
      <c r="M124" s="232">
        <v>31</v>
      </c>
      <c r="N124" s="149"/>
    </row>
    <row r="125" spans="1:14" ht="94.5">
      <c r="A125" s="157" t="s">
        <v>715</v>
      </c>
      <c r="B125" s="155" t="s">
        <v>206</v>
      </c>
      <c r="C125" s="142" t="s">
        <v>760</v>
      </c>
      <c r="D125" s="142">
        <v>10</v>
      </c>
      <c r="E125" s="147" t="s">
        <v>113</v>
      </c>
      <c r="F125" s="149">
        <f t="shared" si="40"/>
        <v>1956</v>
      </c>
      <c r="G125" s="149">
        <v>1956</v>
      </c>
      <c r="H125" s="156"/>
      <c r="I125" s="149">
        <f t="shared" si="38"/>
        <v>2032</v>
      </c>
      <c r="J125" s="149">
        <v>2032</v>
      </c>
      <c r="K125" s="156"/>
      <c r="L125" s="149">
        <f t="shared" si="39"/>
        <v>2113</v>
      </c>
      <c r="M125" s="232">
        <v>2113</v>
      </c>
      <c r="N125" s="156"/>
    </row>
    <row r="126" spans="1:14" ht="78.75">
      <c r="A126" s="150" t="s">
        <v>121</v>
      </c>
      <c r="B126" s="155" t="s">
        <v>211</v>
      </c>
      <c r="C126" s="142" t="s">
        <v>275</v>
      </c>
      <c r="D126" s="142" t="s">
        <v>762</v>
      </c>
      <c r="E126" s="147" t="s">
        <v>113</v>
      </c>
      <c r="F126" s="149">
        <f t="shared" si="40"/>
        <v>2</v>
      </c>
      <c r="G126" s="149">
        <v>2</v>
      </c>
      <c r="H126" s="149"/>
      <c r="I126" s="149">
        <f t="shared" si="38"/>
        <v>2</v>
      </c>
      <c r="J126" s="149">
        <v>2</v>
      </c>
      <c r="K126" s="149"/>
      <c r="L126" s="149">
        <f t="shared" si="39"/>
        <v>2</v>
      </c>
      <c r="M126" s="232">
        <v>2</v>
      </c>
      <c r="N126" s="149"/>
    </row>
    <row r="127" spans="1:14" ht="78.75">
      <c r="A127" s="150" t="s">
        <v>121</v>
      </c>
      <c r="B127" s="155" t="s">
        <v>211</v>
      </c>
      <c r="C127" s="142" t="s">
        <v>760</v>
      </c>
      <c r="D127" s="142" t="s">
        <v>762</v>
      </c>
      <c r="E127" s="147" t="s">
        <v>113</v>
      </c>
      <c r="F127" s="149">
        <f t="shared" si="40"/>
        <v>90</v>
      </c>
      <c r="G127" s="156">
        <v>90</v>
      </c>
      <c r="H127" s="156"/>
      <c r="I127" s="149">
        <f t="shared" si="38"/>
        <v>81</v>
      </c>
      <c r="J127" s="156">
        <v>81</v>
      </c>
      <c r="K127" s="156"/>
      <c r="L127" s="149">
        <f t="shared" si="39"/>
        <v>84</v>
      </c>
      <c r="M127" s="230">
        <v>84</v>
      </c>
      <c r="N127" s="156"/>
    </row>
    <row r="128" spans="1:14" ht="157.5">
      <c r="A128" s="150" t="s">
        <v>714</v>
      </c>
      <c r="B128" s="155" t="s">
        <v>237</v>
      </c>
      <c r="C128" s="142" t="s">
        <v>760</v>
      </c>
      <c r="D128" s="142">
        <v>10</v>
      </c>
      <c r="E128" s="147" t="s">
        <v>113</v>
      </c>
      <c r="F128" s="149">
        <f>SUM(G128:H128)</f>
        <v>10</v>
      </c>
      <c r="G128" s="156">
        <v>10</v>
      </c>
      <c r="H128" s="156"/>
      <c r="I128" s="149">
        <f t="shared" si="38"/>
        <v>10</v>
      </c>
      <c r="J128" s="156">
        <v>10</v>
      </c>
      <c r="K128" s="156"/>
      <c r="L128" s="149">
        <f t="shared" si="39"/>
        <v>10</v>
      </c>
      <c r="M128" s="230">
        <v>10</v>
      </c>
      <c r="N128" s="156"/>
    </row>
    <row r="129" spans="1:14" s="226" customFormat="1" ht="110.25">
      <c r="A129" s="138" t="s">
        <v>958</v>
      </c>
      <c r="B129" s="167" t="s">
        <v>6</v>
      </c>
      <c r="C129" s="144"/>
      <c r="D129" s="144"/>
      <c r="E129" s="144"/>
      <c r="F129" s="143">
        <f>F130</f>
        <v>41308</v>
      </c>
      <c r="G129" s="143">
        <f aca="true" t="shared" si="41" ref="G129:N129">G130</f>
        <v>41148</v>
      </c>
      <c r="H129" s="143">
        <f t="shared" si="41"/>
        <v>160</v>
      </c>
      <c r="I129" s="143">
        <f t="shared" si="41"/>
        <v>41931</v>
      </c>
      <c r="J129" s="143">
        <f t="shared" si="41"/>
        <v>41771</v>
      </c>
      <c r="K129" s="143">
        <f t="shared" si="41"/>
        <v>160</v>
      </c>
      <c r="L129" s="143">
        <f t="shared" si="41"/>
        <v>43528</v>
      </c>
      <c r="M129" s="231">
        <f t="shared" si="41"/>
        <v>43368</v>
      </c>
      <c r="N129" s="143">
        <f t="shared" si="41"/>
        <v>160</v>
      </c>
    </row>
    <row r="130" spans="1:14" s="226" customFormat="1" ht="63">
      <c r="A130" s="150" t="s">
        <v>618</v>
      </c>
      <c r="B130" s="153" t="s">
        <v>120</v>
      </c>
      <c r="C130" s="144"/>
      <c r="D130" s="144"/>
      <c r="E130" s="144"/>
      <c r="F130" s="149">
        <f>SUM(F131:F137)</f>
        <v>41308</v>
      </c>
      <c r="G130" s="149">
        <f>SUM(G131:G137)</f>
        <v>41148</v>
      </c>
      <c r="H130" s="149">
        <f aca="true" t="shared" si="42" ref="H130:N130">SUM(H131:H137)</f>
        <v>160</v>
      </c>
      <c r="I130" s="149">
        <f t="shared" si="42"/>
        <v>41931</v>
      </c>
      <c r="J130" s="149">
        <f t="shared" si="42"/>
        <v>41771</v>
      </c>
      <c r="K130" s="149">
        <f t="shared" si="42"/>
        <v>160</v>
      </c>
      <c r="L130" s="149">
        <f t="shared" si="42"/>
        <v>43528</v>
      </c>
      <c r="M130" s="232">
        <f t="shared" si="42"/>
        <v>43368</v>
      </c>
      <c r="N130" s="149">
        <f t="shared" si="42"/>
        <v>160</v>
      </c>
    </row>
    <row r="131" spans="1:14" ht="189">
      <c r="A131" s="150" t="s">
        <v>959</v>
      </c>
      <c r="B131" s="155" t="s">
        <v>184</v>
      </c>
      <c r="C131" s="142" t="s">
        <v>756</v>
      </c>
      <c r="D131" s="142" t="s">
        <v>762</v>
      </c>
      <c r="E131" s="147" t="s">
        <v>317</v>
      </c>
      <c r="F131" s="149">
        <f aca="true" t="shared" si="43" ref="F131:F136">SUM(G131:H131)</f>
        <v>160</v>
      </c>
      <c r="G131" s="156"/>
      <c r="H131" s="156">
        <v>160</v>
      </c>
      <c r="I131" s="149">
        <f aca="true" t="shared" si="44" ref="I131:I136">SUM(J131:K131)</f>
        <v>160</v>
      </c>
      <c r="J131" s="156"/>
      <c r="K131" s="156">
        <v>160</v>
      </c>
      <c r="L131" s="149">
        <f aca="true" t="shared" si="45" ref="L131:L136">SUM(M131:N131)</f>
        <v>160</v>
      </c>
      <c r="M131" s="230"/>
      <c r="N131" s="156">
        <v>160</v>
      </c>
    </row>
    <row r="132" spans="1:14" ht="141.75">
      <c r="A132" s="154" t="s">
        <v>334</v>
      </c>
      <c r="B132" s="155" t="s">
        <v>185</v>
      </c>
      <c r="C132" s="142" t="s">
        <v>273</v>
      </c>
      <c r="D132" s="142" t="s">
        <v>762</v>
      </c>
      <c r="E132" s="147" t="s">
        <v>317</v>
      </c>
      <c r="F132" s="149">
        <f t="shared" si="43"/>
        <v>2053</v>
      </c>
      <c r="G132" s="156">
        <v>2053</v>
      </c>
      <c r="H132" s="156"/>
      <c r="I132" s="149">
        <f t="shared" si="44"/>
        <v>2074</v>
      </c>
      <c r="J132" s="156">
        <v>2074</v>
      </c>
      <c r="K132" s="156"/>
      <c r="L132" s="149">
        <f t="shared" si="45"/>
        <v>2094</v>
      </c>
      <c r="M132" s="230">
        <v>2094</v>
      </c>
      <c r="N132" s="156"/>
    </row>
    <row r="133" spans="1:14" ht="78.75">
      <c r="A133" s="154" t="s">
        <v>820</v>
      </c>
      <c r="B133" s="155" t="s">
        <v>185</v>
      </c>
      <c r="C133" s="142" t="s">
        <v>275</v>
      </c>
      <c r="D133" s="142" t="s">
        <v>762</v>
      </c>
      <c r="E133" s="147" t="s">
        <v>317</v>
      </c>
      <c r="F133" s="149">
        <f t="shared" si="43"/>
        <v>786</v>
      </c>
      <c r="G133" s="156">
        <v>786</v>
      </c>
      <c r="H133" s="156"/>
      <c r="I133" s="149">
        <f t="shared" si="44"/>
        <v>641</v>
      </c>
      <c r="J133" s="156">
        <v>641</v>
      </c>
      <c r="K133" s="156"/>
      <c r="L133" s="149">
        <f t="shared" si="45"/>
        <v>652</v>
      </c>
      <c r="M133" s="230">
        <v>652</v>
      </c>
      <c r="N133" s="156"/>
    </row>
    <row r="134" spans="1:14" ht="63">
      <c r="A134" s="154" t="s">
        <v>446</v>
      </c>
      <c r="B134" s="155" t="s">
        <v>185</v>
      </c>
      <c r="C134" s="142" t="s">
        <v>760</v>
      </c>
      <c r="D134" s="142" t="s">
        <v>762</v>
      </c>
      <c r="E134" s="147" t="s">
        <v>317</v>
      </c>
      <c r="F134" s="149">
        <f t="shared" si="43"/>
        <v>0</v>
      </c>
      <c r="G134" s="149"/>
      <c r="H134" s="156"/>
      <c r="I134" s="149">
        <f t="shared" si="44"/>
        <v>0</v>
      </c>
      <c r="J134" s="149"/>
      <c r="K134" s="156"/>
      <c r="L134" s="149">
        <f t="shared" si="45"/>
        <v>0</v>
      </c>
      <c r="M134" s="232"/>
      <c r="N134" s="156"/>
    </row>
    <row r="135" spans="1:14" ht="94.5">
      <c r="A135" s="154" t="s">
        <v>447</v>
      </c>
      <c r="B135" s="155" t="s">
        <v>185</v>
      </c>
      <c r="C135" s="142" t="s">
        <v>756</v>
      </c>
      <c r="D135" s="142" t="s">
        <v>762</v>
      </c>
      <c r="E135" s="147" t="s">
        <v>317</v>
      </c>
      <c r="F135" s="149">
        <f t="shared" si="43"/>
        <v>37969</v>
      </c>
      <c r="G135" s="156">
        <v>37969</v>
      </c>
      <c r="H135" s="156"/>
      <c r="I135" s="149">
        <f t="shared" si="44"/>
        <v>38709</v>
      </c>
      <c r="J135" s="156">
        <v>38709</v>
      </c>
      <c r="K135" s="156"/>
      <c r="L135" s="149">
        <f t="shared" si="45"/>
        <v>40275</v>
      </c>
      <c r="M135" s="230">
        <v>40275</v>
      </c>
      <c r="N135" s="156"/>
    </row>
    <row r="136" spans="1:14" ht="47.25">
      <c r="A136" s="154" t="s">
        <v>716</v>
      </c>
      <c r="B136" s="155" t="s">
        <v>185</v>
      </c>
      <c r="C136" s="142" t="s">
        <v>744</v>
      </c>
      <c r="D136" s="142" t="s">
        <v>762</v>
      </c>
      <c r="E136" s="147" t="s">
        <v>317</v>
      </c>
      <c r="F136" s="149">
        <f t="shared" si="43"/>
        <v>2</v>
      </c>
      <c r="G136" s="156">
        <v>2</v>
      </c>
      <c r="H136" s="156"/>
      <c r="I136" s="149">
        <f t="shared" si="44"/>
        <v>9</v>
      </c>
      <c r="J136" s="156">
        <v>9</v>
      </c>
      <c r="K136" s="156"/>
      <c r="L136" s="149">
        <f t="shared" si="45"/>
        <v>9</v>
      </c>
      <c r="M136" s="230">
        <v>9</v>
      </c>
      <c r="N136" s="156"/>
    </row>
    <row r="137" spans="1:14" ht="126">
      <c r="A137" s="235" t="s">
        <v>546</v>
      </c>
      <c r="B137" s="155" t="s">
        <v>560</v>
      </c>
      <c r="C137" s="142" t="s">
        <v>760</v>
      </c>
      <c r="D137" s="142" t="s">
        <v>762</v>
      </c>
      <c r="E137" s="142" t="s">
        <v>113</v>
      </c>
      <c r="F137" s="149">
        <f>SUM(G137:H137)</f>
        <v>338</v>
      </c>
      <c r="G137" s="156">
        <v>338</v>
      </c>
      <c r="H137" s="156"/>
      <c r="I137" s="149">
        <f>SUM(J137:K137)</f>
        <v>338</v>
      </c>
      <c r="J137" s="156">
        <v>338</v>
      </c>
      <c r="K137" s="156"/>
      <c r="L137" s="149">
        <f>SUM(M137:N137)</f>
        <v>338</v>
      </c>
      <c r="M137" s="230">
        <v>338</v>
      </c>
      <c r="N137" s="156"/>
    </row>
    <row r="138" spans="1:14" s="226" customFormat="1" ht="94.5">
      <c r="A138" s="138" t="s">
        <v>984</v>
      </c>
      <c r="B138" s="167" t="s">
        <v>60</v>
      </c>
      <c r="C138" s="144"/>
      <c r="D138" s="144"/>
      <c r="E138" s="147"/>
      <c r="F138" s="143">
        <f aca="true" t="shared" si="46" ref="F138:N138">SUM(F139,F147,F150)</f>
        <v>38098.9</v>
      </c>
      <c r="G138" s="143">
        <f t="shared" si="46"/>
        <v>38085.9</v>
      </c>
      <c r="H138" s="143">
        <f t="shared" si="46"/>
        <v>13</v>
      </c>
      <c r="I138" s="143">
        <f t="shared" si="46"/>
        <v>32061.3</v>
      </c>
      <c r="J138" s="143">
        <f t="shared" si="46"/>
        <v>32061.3</v>
      </c>
      <c r="K138" s="143">
        <f t="shared" si="46"/>
        <v>0</v>
      </c>
      <c r="L138" s="143">
        <f t="shared" si="46"/>
        <v>34095.7</v>
      </c>
      <c r="M138" s="231">
        <f t="shared" si="46"/>
        <v>34095.7</v>
      </c>
      <c r="N138" s="143">
        <f t="shared" si="46"/>
        <v>0</v>
      </c>
    </row>
    <row r="139" spans="1:14" s="226" customFormat="1" ht="47.25">
      <c r="A139" s="150" t="s">
        <v>266</v>
      </c>
      <c r="B139" s="153" t="s">
        <v>733</v>
      </c>
      <c r="C139" s="144"/>
      <c r="D139" s="144"/>
      <c r="E139" s="144"/>
      <c r="F139" s="149">
        <f>SUM(F140:F146)</f>
        <v>20656</v>
      </c>
      <c r="G139" s="149">
        <f aca="true" t="shared" si="47" ref="G139:N139">SUM(G140:G146)</f>
        <v>20643</v>
      </c>
      <c r="H139" s="149">
        <f t="shared" si="47"/>
        <v>13</v>
      </c>
      <c r="I139" s="149">
        <f t="shared" si="47"/>
        <v>21987</v>
      </c>
      <c r="J139" s="149">
        <f t="shared" si="47"/>
        <v>21987</v>
      </c>
      <c r="K139" s="149">
        <f t="shared" si="47"/>
        <v>0</v>
      </c>
      <c r="L139" s="149">
        <f t="shared" si="47"/>
        <v>23041</v>
      </c>
      <c r="M139" s="232">
        <f t="shared" si="47"/>
        <v>23041</v>
      </c>
      <c r="N139" s="149">
        <f t="shared" si="47"/>
        <v>0</v>
      </c>
    </row>
    <row r="140" spans="1:14" s="226" customFormat="1" ht="47.25">
      <c r="A140" s="145" t="s">
        <v>128</v>
      </c>
      <c r="B140" s="155" t="s">
        <v>129</v>
      </c>
      <c r="C140" s="142" t="s">
        <v>760</v>
      </c>
      <c r="D140" s="142">
        <v>10</v>
      </c>
      <c r="E140" s="147" t="s">
        <v>113</v>
      </c>
      <c r="F140" s="149">
        <f>SUM(G140:H140)</f>
        <v>13</v>
      </c>
      <c r="G140" s="149"/>
      <c r="H140" s="149">
        <v>13</v>
      </c>
      <c r="I140" s="149">
        <f>SUM(J140:K140)</f>
        <v>0</v>
      </c>
      <c r="J140" s="149"/>
      <c r="K140" s="149"/>
      <c r="L140" s="149">
        <f>SUM(M140:N140)</f>
        <v>0</v>
      </c>
      <c r="M140" s="232"/>
      <c r="N140" s="149"/>
    </row>
    <row r="141" spans="1:14" ht="126">
      <c r="A141" s="150" t="s">
        <v>478</v>
      </c>
      <c r="B141" s="155" t="s">
        <v>816</v>
      </c>
      <c r="C141" s="142" t="s">
        <v>760</v>
      </c>
      <c r="D141" s="142">
        <v>10</v>
      </c>
      <c r="E141" s="147" t="s">
        <v>113</v>
      </c>
      <c r="F141" s="149">
        <f aca="true" t="shared" si="48" ref="F141:F146">SUM(G141:H141)</f>
        <v>6987</v>
      </c>
      <c r="G141" s="156">
        <v>6987</v>
      </c>
      <c r="H141" s="156"/>
      <c r="I141" s="149">
        <f aca="true" t="shared" si="49" ref="I141:I146">SUM(J141:K141)</f>
        <v>7203</v>
      </c>
      <c r="J141" s="156">
        <v>7203</v>
      </c>
      <c r="K141" s="156"/>
      <c r="L141" s="149">
        <f aca="true" t="shared" si="50" ref="L141:L146">SUM(M141:N141)</f>
        <v>7540</v>
      </c>
      <c r="M141" s="230">
        <v>7540</v>
      </c>
      <c r="N141" s="156"/>
    </row>
    <row r="142" spans="1:14" ht="78.75">
      <c r="A142" s="150" t="s">
        <v>144</v>
      </c>
      <c r="B142" s="155" t="s">
        <v>675</v>
      </c>
      <c r="C142" s="142" t="s">
        <v>275</v>
      </c>
      <c r="D142" s="142" t="s">
        <v>762</v>
      </c>
      <c r="E142" s="147" t="s">
        <v>113</v>
      </c>
      <c r="F142" s="149">
        <f t="shared" si="48"/>
        <v>62</v>
      </c>
      <c r="G142" s="149">
        <v>62</v>
      </c>
      <c r="H142" s="149"/>
      <c r="I142" s="149">
        <f t="shared" si="49"/>
        <v>68</v>
      </c>
      <c r="J142" s="149">
        <v>68</v>
      </c>
      <c r="K142" s="149"/>
      <c r="L142" s="149">
        <f t="shared" si="50"/>
        <v>70</v>
      </c>
      <c r="M142" s="232">
        <v>70</v>
      </c>
      <c r="N142" s="149"/>
    </row>
    <row r="143" spans="1:14" ht="63">
      <c r="A143" s="150" t="s">
        <v>61</v>
      </c>
      <c r="B143" s="155" t="s">
        <v>675</v>
      </c>
      <c r="C143" s="142" t="s">
        <v>760</v>
      </c>
      <c r="D143" s="142" t="s">
        <v>762</v>
      </c>
      <c r="E143" s="147" t="s">
        <v>113</v>
      </c>
      <c r="F143" s="149">
        <f t="shared" si="48"/>
        <v>7645</v>
      </c>
      <c r="G143" s="156">
        <v>7645</v>
      </c>
      <c r="H143" s="156"/>
      <c r="I143" s="149">
        <f t="shared" si="49"/>
        <v>8502</v>
      </c>
      <c r="J143" s="156">
        <v>8502</v>
      </c>
      <c r="K143" s="156"/>
      <c r="L143" s="149">
        <f t="shared" si="50"/>
        <v>8848</v>
      </c>
      <c r="M143" s="230">
        <v>8848</v>
      </c>
      <c r="N143" s="156"/>
    </row>
    <row r="144" spans="1:14" ht="78.75">
      <c r="A144" s="150" t="s">
        <v>143</v>
      </c>
      <c r="B144" s="155" t="s">
        <v>659</v>
      </c>
      <c r="C144" s="142" t="s">
        <v>275</v>
      </c>
      <c r="D144" s="142">
        <v>10</v>
      </c>
      <c r="E144" s="147" t="s">
        <v>113</v>
      </c>
      <c r="F144" s="149">
        <f t="shared" si="48"/>
        <v>1</v>
      </c>
      <c r="G144" s="149">
        <v>1</v>
      </c>
      <c r="H144" s="149"/>
      <c r="I144" s="149">
        <f t="shared" si="49"/>
        <v>1</v>
      </c>
      <c r="J144" s="149">
        <v>1</v>
      </c>
      <c r="K144" s="149"/>
      <c r="L144" s="149">
        <f t="shared" si="50"/>
        <v>1</v>
      </c>
      <c r="M144" s="232">
        <v>1</v>
      </c>
      <c r="N144" s="149"/>
    </row>
    <row r="145" spans="1:14" ht="63">
      <c r="A145" s="150" t="s">
        <v>62</v>
      </c>
      <c r="B145" s="155" t="s">
        <v>659</v>
      </c>
      <c r="C145" s="142">
        <v>300</v>
      </c>
      <c r="D145" s="142">
        <v>10</v>
      </c>
      <c r="E145" s="147" t="s">
        <v>113</v>
      </c>
      <c r="F145" s="149">
        <f t="shared" si="48"/>
        <v>5857</v>
      </c>
      <c r="G145" s="149">
        <v>5857</v>
      </c>
      <c r="H145" s="156"/>
      <c r="I145" s="149">
        <f t="shared" si="49"/>
        <v>6213</v>
      </c>
      <c r="J145" s="149">
        <v>6213</v>
      </c>
      <c r="K145" s="156"/>
      <c r="L145" s="149">
        <f t="shared" si="50"/>
        <v>6582</v>
      </c>
      <c r="M145" s="232">
        <v>6582</v>
      </c>
      <c r="N145" s="156"/>
    </row>
    <row r="146" spans="1:14" ht="110.25">
      <c r="A146" s="150" t="s">
        <v>328</v>
      </c>
      <c r="B146" s="155" t="s">
        <v>327</v>
      </c>
      <c r="C146" s="142">
        <v>300</v>
      </c>
      <c r="D146" s="142" t="s">
        <v>762</v>
      </c>
      <c r="E146" s="147" t="s">
        <v>306</v>
      </c>
      <c r="F146" s="149">
        <f t="shared" si="48"/>
        <v>91</v>
      </c>
      <c r="G146" s="156">
        <v>91</v>
      </c>
      <c r="H146" s="156"/>
      <c r="I146" s="149">
        <f t="shared" si="49"/>
        <v>0</v>
      </c>
      <c r="J146" s="156"/>
      <c r="K146" s="156"/>
      <c r="L146" s="149">
        <f t="shared" si="50"/>
        <v>0</v>
      </c>
      <c r="M146" s="230"/>
      <c r="N146" s="156"/>
    </row>
    <row r="147" spans="1:14" ht="31.5">
      <c r="A147" s="165" t="s">
        <v>1010</v>
      </c>
      <c r="B147" s="153" t="s">
        <v>1011</v>
      </c>
      <c r="C147" s="142"/>
      <c r="D147" s="142"/>
      <c r="E147" s="147"/>
      <c r="F147" s="149">
        <f>SUM(F148:F149)</f>
        <v>11923</v>
      </c>
      <c r="G147" s="149">
        <f aca="true" t="shared" si="51" ref="G147:N147">SUM(G148:G149)</f>
        <v>11923</v>
      </c>
      <c r="H147" s="149">
        <f t="shared" si="51"/>
        <v>0</v>
      </c>
      <c r="I147" s="149">
        <f t="shared" si="51"/>
        <v>2749</v>
      </c>
      <c r="J147" s="149">
        <f t="shared" si="51"/>
        <v>2749</v>
      </c>
      <c r="K147" s="149">
        <f t="shared" si="51"/>
        <v>0</v>
      </c>
      <c r="L147" s="149">
        <f t="shared" si="51"/>
        <v>2859</v>
      </c>
      <c r="M147" s="232">
        <f t="shared" si="51"/>
        <v>2859</v>
      </c>
      <c r="N147" s="149">
        <f t="shared" si="51"/>
        <v>0</v>
      </c>
    </row>
    <row r="148" spans="1:14" ht="126">
      <c r="A148" s="150" t="s">
        <v>323</v>
      </c>
      <c r="B148" s="155" t="s">
        <v>480</v>
      </c>
      <c r="C148" s="142" t="s">
        <v>275</v>
      </c>
      <c r="D148" s="142" t="s">
        <v>762</v>
      </c>
      <c r="E148" s="147" t="s">
        <v>306</v>
      </c>
      <c r="F148" s="149">
        <f>SUM(G148:H148)</f>
        <v>176</v>
      </c>
      <c r="G148" s="149">
        <v>176</v>
      </c>
      <c r="H148" s="149"/>
      <c r="I148" s="149">
        <f>SUM(J148:K148)</f>
        <v>183</v>
      </c>
      <c r="J148" s="149">
        <v>183</v>
      </c>
      <c r="K148" s="149"/>
      <c r="L148" s="149">
        <f>SUM(M148:N148)</f>
        <v>191</v>
      </c>
      <c r="M148" s="232">
        <v>191</v>
      </c>
      <c r="N148" s="149"/>
    </row>
    <row r="149" spans="1:14" ht="110.25">
      <c r="A149" s="150" t="s">
        <v>134</v>
      </c>
      <c r="B149" s="155" t="s">
        <v>480</v>
      </c>
      <c r="C149" s="142" t="s">
        <v>760</v>
      </c>
      <c r="D149" s="142" t="s">
        <v>762</v>
      </c>
      <c r="E149" s="147" t="s">
        <v>306</v>
      </c>
      <c r="F149" s="149">
        <f>SUM(G149:H149)</f>
        <v>11747</v>
      </c>
      <c r="G149" s="156">
        <v>11747</v>
      </c>
      <c r="H149" s="156"/>
      <c r="I149" s="149">
        <f>SUM(J149:K149)</f>
        <v>2566</v>
      </c>
      <c r="J149" s="156">
        <v>2566</v>
      </c>
      <c r="K149" s="156"/>
      <c r="L149" s="149">
        <f>SUM(M149:N149)</f>
        <v>2668</v>
      </c>
      <c r="M149" s="230">
        <v>2668</v>
      </c>
      <c r="N149" s="156"/>
    </row>
    <row r="150" spans="1:14" ht="78.75">
      <c r="A150" s="150" t="s">
        <v>493</v>
      </c>
      <c r="B150" s="153" t="s">
        <v>492</v>
      </c>
      <c r="C150" s="142"/>
      <c r="D150" s="142"/>
      <c r="E150" s="142"/>
      <c r="F150" s="149">
        <f aca="true" t="shared" si="52" ref="F150:N150">SUM(F151:F159)</f>
        <v>5519.9</v>
      </c>
      <c r="G150" s="149">
        <f t="shared" si="52"/>
        <v>5519.9</v>
      </c>
      <c r="H150" s="149">
        <f t="shared" si="52"/>
        <v>0</v>
      </c>
      <c r="I150" s="149">
        <f t="shared" si="52"/>
        <v>7325.3</v>
      </c>
      <c r="J150" s="149">
        <f t="shared" si="52"/>
        <v>7325.3</v>
      </c>
      <c r="K150" s="149">
        <f t="shared" si="52"/>
        <v>0</v>
      </c>
      <c r="L150" s="149">
        <f t="shared" si="52"/>
        <v>8195.7</v>
      </c>
      <c r="M150" s="232">
        <f t="shared" si="52"/>
        <v>8195.7</v>
      </c>
      <c r="N150" s="149">
        <f t="shared" si="52"/>
        <v>0</v>
      </c>
    </row>
    <row r="151" spans="1:14" ht="78.75">
      <c r="A151" s="150" t="s">
        <v>639</v>
      </c>
      <c r="B151" s="155" t="s">
        <v>676</v>
      </c>
      <c r="C151" s="142" t="s">
        <v>760</v>
      </c>
      <c r="D151" s="142" t="s">
        <v>762</v>
      </c>
      <c r="E151" s="147" t="s">
        <v>306</v>
      </c>
      <c r="F151" s="149">
        <f aca="true" t="shared" si="53" ref="F151:F159">SUM(G151:H151)</f>
        <v>67.9</v>
      </c>
      <c r="G151" s="156">
        <v>67.9</v>
      </c>
      <c r="H151" s="156"/>
      <c r="I151" s="149">
        <f aca="true" t="shared" si="54" ref="I151:I159">SUM(J151:K151)</f>
        <v>36.3</v>
      </c>
      <c r="J151" s="156">
        <v>36.3</v>
      </c>
      <c r="K151" s="156"/>
      <c r="L151" s="149">
        <f aca="true" t="shared" si="55" ref="L151:L159">SUM(M151:N151)</f>
        <v>37.7</v>
      </c>
      <c r="M151" s="230">
        <v>37.7</v>
      </c>
      <c r="N151" s="156"/>
    </row>
    <row r="152" spans="1:14" ht="126">
      <c r="A152" s="150" t="s">
        <v>135</v>
      </c>
      <c r="B152" s="155" t="s">
        <v>677</v>
      </c>
      <c r="C152" s="142" t="s">
        <v>760</v>
      </c>
      <c r="D152" s="142" t="s">
        <v>762</v>
      </c>
      <c r="E152" s="147" t="s">
        <v>306</v>
      </c>
      <c r="F152" s="149">
        <f t="shared" si="53"/>
        <v>30</v>
      </c>
      <c r="G152" s="156">
        <v>30</v>
      </c>
      <c r="H152" s="156"/>
      <c r="I152" s="149">
        <f t="shared" si="54"/>
        <v>36</v>
      </c>
      <c r="J152" s="156">
        <v>36</v>
      </c>
      <c r="K152" s="156"/>
      <c r="L152" s="149">
        <f t="shared" si="55"/>
        <v>42</v>
      </c>
      <c r="M152" s="230">
        <v>42</v>
      </c>
      <c r="N152" s="156"/>
    </row>
    <row r="153" spans="1:14" ht="78.75">
      <c r="A153" s="150" t="s">
        <v>179</v>
      </c>
      <c r="B153" s="155" t="s">
        <v>678</v>
      </c>
      <c r="C153" s="142" t="s">
        <v>275</v>
      </c>
      <c r="D153" s="142" t="s">
        <v>212</v>
      </c>
      <c r="E153" s="147" t="s">
        <v>306</v>
      </c>
      <c r="F153" s="149">
        <f t="shared" si="53"/>
        <v>12</v>
      </c>
      <c r="G153" s="156">
        <v>12</v>
      </c>
      <c r="H153" s="156"/>
      <c r="I153" s="149">
        <f t="shared" si="54"/>
        <v>18</v>
      </c>
      <c r="J153" s="156">
        <v>18</v>
      </c>
      <c r="K153" s="156"/>
      <c r="L153" s="149">
        <f t="shared" si="55"/>
        <v>19</v>
      </c>
      <c r="M153" s="230">
        <v>19</v>
      </c>
      <c r="N153" s="156"/>
    </row>
    <row r="154" spans="1:14" ht="78.75">
      <c r="A154" s="150" t="s">
        <v>76</v>
      </c>
      <c r="B154" s="155" t="s">
        <v>678</v>
      </c>
      <c r="C154" s="142" t="s">
        <v>760</v>
      </c>
      <c r="D154" s="142" t="s">
        <v>212</v>
      </c>
      <c r="E154" s="147" t="s">
        <v>306</v>
      </c>
      <c r="F154" s="149">
        <f t="shared" si="53"/>
        <v>1475</v>
      </c>
      <c r="G154" s="156">
        <v>1475</v>
      </c>
      <c r="H154" s="156"/>
      <c r="I154" s="149">
        <f t="shared" si="54"/>
        <v>2120</v>
      </c>
      <c r="J154" s="156">
        <v>2120</v>
      </c>
      <c r="K154" s="156"/>
      <c r="L154" s="149">
        <f t="shared" si="55"/>
        <v>2204</v>
      </c>
      <c r="M154" s="230">
        <v>2204</v>
      </c>
      <c r="N154" s="156"/>
    </row>
    <row r="155" spans="1:14" ht="110.25">
      <c r="A155" s="150" t="s">
        <v>178</v>
      </c>
      <c r="B155" s="142" t="s">
        <v>679</v>
      </c>
      <c r="C155" s="142" t="s">
        <v>275</v>
      </c>
      <c r="D155" s="142" t="s">
        <v>762</v>
      </c>
      <c r="E155" s="147" t="s">
        <v>306</v>
      </c>
      <c r="F155" s="149">
        <f t="shared" si="53"/>
        <v>17</v>
      </c>
      <c r="G155" s="156">
        <v>17</v>
      </c>
      <c r="H155" s="156"/>
      <c r="I155" s="149">
        <f t="shared" si="54"/>
        <v>18</v>
      </c>
      <c r="J155" s="156">
        <v>18</v>
      </c>
      <c r="K155" s="156"/>
      <c r="L155" s="149">
        <f t="shared" si="55"/>
        <v>20</v>
      </c>
      <c r="M155" s="230">
        <v>20</v>
      </c>
      <c r="N155" s="156"/>
    </row>
    <row r="156" spans="1:14" ht="94.5">
      <c r="A156" s="150" t="s">
        <v>589</v>
      </c>
      <c r="B156" s="142" t="s">
        <v>679</v>
      </c>
      <c r="C156" s="142" t="s">
        <v>760</v>
      </c>
      <c r="D156" s="142" t="s">
        <v>762</v>
      </c>
      <c r="E156" s="147" t="s">
        <v>306</v>
      </c>
      <c r="F156" s="149">
        <f t="shared" si="53"/>
        <v>2131</v>
      </c>
      <c r="G156" s="156">
        <v>2131</v>
      </c>
      <c r="H156" s="156"/>
      <c r="I156" s="149">
        <f t="shared" si="54"/>
        <v>2244</v>
      </c>
      <c r="J156" s="156">
        <v>2244</v>
      </c>
      <c r="K156" s="156"/>
      <c r="L156" s="149">
        <f t="shared" si="55"/>
        <v>2448</v>
      </c>
      <c r="M156" s="230">
        <v>2448</v>
      </c>
      <c r="N156" s="156"/>
    </row>
    <row r="157" spans="1:14" ht="63">
      <c r="A157" s="145" t="s">
        <v>866</v>
      </c>
      <c r="B157" s="142" t="s">
        <v>867</v>
      </c>
      <c r="C157" s="142" t="s">
        <v>760</v>
      </c>
      <c r="D157" s="142" t="s">
        <v>762</v>
      </c>
      <c r="E157" s="147" t="s">
        <v>306</v>
      </c>
      <c r="F157" s="149">
        <f>SUM(G157:H157)</f>
        <v>1281</v>
      </c>
      <c r="G157" s="156">
        <v>1281</v>
      </c>
      <c r="H157" s="156"/>
      <c r="I157" s="149">
        <f t="shared" si="54"/>
        <v>1166</v>
      </c>
      <c r="J157" s="156">
        <v>1166</v>
      </c>
      <c r="K157" s="156"/>
      <c r="L157" s="149">
        <f t="shared" si="55"/>
        <v>1457</v>
      </c>
      <c r="M157" s="230">
        <v>1457</v>
      </c>
      <c r="N157" s="156"/>
    </row>
    <row r="158" spans="1:14" ht="126">
      <c r="A158" s="154" t="s">
        <v>543</v>
      </c>
      <c r="B158" s="142" t="s">
        <v>680</v>
      </c>
      <c r="C158" s="142" t="s">
        <v>275</v>
      </c>
      <c r="D158" s="142" t="s">
        <v>762</v>
      </c>
      <c r="E158" s="147" t="s">
        <v>306</v>
      </c>
      <c r="F158" s="149">
        <f t="shared" si="53"/>
        <v>5</v>
      </c>
      <c r="G158" s="156">
        <v>5</v>
      </c>
      <c r="H158" s="156"/>
      <c r="I158" s="149">
        <f t="shared" si="54"/>
        <v>14</v>
      </c>
      <c r="J158" s="156">
        <v>14</v>
      </c>
      <c r="K158" s="156"/>
      <c r="L158" s="149">
        <f t="shared" si="55"/>
        <v>16</v>
      </c>
      <c r="M158" s="230">
        <v>16</v>
      </c>
      <c r="N158" s="156"/>
    </row>
    <row r="159" spans="1:14" ht="110.25">
      <c r="A159" s="154" t="s">
        <v>394</v>
      </c>
      <c r="B159" s="142" t="s">
        <v>680</v>
      </c>
      <c r="C159" s="142" t="s">
        <v>760</v>
      </c>
      <c r="D159" s="142" t="s">
        <v>762</v>
      </c>
      <c r="E159" s="147" t="s">
        <v>306</v>
      </c>
      <c r="F159" s="149">
        <f t="shared" si="53"/>
        <v>501</v>
      </c>
      <c r="G159" s="156">
        <v>501</v>
      </c>
      <c r="H159" s="156"/>
      <c r="I159" s="149">
        <f t="shared" si="54"/>
        <v>1673</v>
      </c>
      <c r="J159" s="156">
        <v>1673</v>
      </c>
      <c r="K159" s="156"/>
      <c r="L159" s="149">
        <f t="shared" si="55"/>
        <v>1952</v>
      </c>
      <c r="M159" s="230">
        <v>1952</v>
      </c>
      <c r="N159" s="156"/>
    </row>
    <row r="160" spans="1:14" s="226" customFormat="1" ht="141.75">
      <c r="A160" s="138" t="s">
        <v>960</v>
      </c>
      <c r="B160" s="144" t="s">
        <v>395</v>
      </c>
      <c r="C160" s="144"/>
      <c r="D160" s="144"/>
      <c r="E160" s="144"/>
      <c r="F160" s="143">
        <f aca="true" t="shared" si="56" ref="F160:N160">F162</f>
        <v>1089</v>
      </c>
      <c r="G160" s="143">
        <f t="shared" si="56"/>
        <v>0</v>
      </c>
      <c r="H160" s="143">
        <f t="shared" si="56"/>
        <v>1089</v>
      </c>
      <c r="I160" s="143">
        <f t="shared" si="56"/>
        <v>930</v>
      </c>
      <c r="J160" s="143">
        <f t="shared" si="56"/>
        <v>0</v>
      </c>
      <c r="K160" s="143">
        <f t="shared" si="56"/>
        <v>930</v>
      </c>
      <c r="L160" s="143">
        <f t="shared" si="56"/>
        <v>956</v>
      </c>
      <c r="M160" s="231">
        <f t="shared" si="56"/>
        <v>0</v>
      </c>
      <c r="N160" s="143">
        <f t="shared" si="56"/>
        <v>956</v>
      </c>
    </row>
    <row r="161" spans="1:14" s="226" customFormat="1" ht="47.25">
      <c r="A161" s="150" t="s">
        <v>370</v>
      </c>
      <c r="B161" s="148" t="s">
        <v>369</v>
      </c>
      <c r="C161" s="144"/>
      <c r="D161" s="144"/>
      <c r="E161" s="144"/>
      <c r="F161" s="149">
        <f aca="true" t="shared" si="57" ref="F161:N161">F162</f>
        <v>1089</v>
      </c>
      <c r="G161" s="149">
        <f t="shared" si="57"/>
        <v>0</v>
      </c>
      <c r="H161" s="149">
        <f t="shared" si="57"/>
        <v>1089</v>
      </c>
      <c r="I161" s="149">
        <f t="shared" si="57"/>
        <v>930</v>
      </c>
      <c r="J161" s="149">
        <f t="shared" si="57"/>
        <v>0</v>
      </c>
      <c r="K161" s="149">
        <f t="shared" si="57"/>
        <v>930</v>
      </c>
      <c r="L161" s="149">
        <f t="shared" si="57"/>
        <v>956</v>
      </c>
      <c r="M161" s="232">
        <f t="shared" si="57"/>
        <v>0</v>
      </c>
      <c r="N161" s="149">
        <f t="shared" si="57"/>
        <v>956</v>
      </c>
    </row>
    <row r="162" spans="1:14" ht="94.5">
      <c r="A162" s="150" t="s">
        <v>532</v>
      </c>
      <c r="B162" s="142" t="s">
        <v>682</v>
      </c>
      <c r="C162" s="142">
        <v>600</v>
      </c>
      <c r="D162" s="142" t="s">
        <v>762</v>
      </c>
      <c r="E162" s="147" t="s">
        <v>116</v>
      </c>
      <c r="F162" s="149">
        <f>SUM(G162:H162)</f>
        <v>1089</v>
      </c>
      <c r="G162" s="156"/>
      <c r="H162" s="156">
        <v>1089</v>
      </c>
      <c r="I162" s="149">
        <f>SUM(J162:K162)</f>
        <v>930</v>
      </c>
      <c r="J162" s="156"/>
      <c r="K162" s="156">
        <v>930</v>
      </c>
      <c r="L162" s="149">
        <f>SUM(M162:N162)</f>
        <v>956</v>
      </c>
      <c r="M162" s="230"/>
      <c r="N162" s="156">
        <v>956</v>
      </c>
    </row>
    <row r="163" spans="1:14" ht="141.75">
      <c r="A163" s="138" t="s">
        <v>983</v>
      </c>
      <c r="B163" s="144" t="s">
        <v>533</v>
      </c>
      <c r="C163" s="144"/>
      <c r="D163" s="144"/>
      <c r="E163" s="144"/>
      <c r="F163" s="143">
        <f aca="true" t="shared" si="58" ref="F163:N163">SUM(F165:F166)</f>
        <v>1213</v>
      </c>
      <c r="G163" s="143">
        <f t="shared" si="58"/>
        <v>1213</v>
      </c>
      <c r="H163" s="143">
        <f t="shared" si="58"/>
        <v>0</v>
      </c>
      <c r="I163" s="143">
        <f t="shared" si="58"/>
        <v>962</v>
      </c>
      <c r="J163" s="143">
        <f t="shared" si="58"/>
        <v>962</v>
      </c>
      <c r="K163" s="143">
        <f t="shared" si="58"/>
        <v>0</v>
      </c>
      <c r="L163" s="143">
        <f t="shared" si="58"/>
        <v>971</v>
      </c>
      <c r="M163" s="231">
        <f t="shared" si="58"/>
        <v>971</v>
      </c>
      <c r="N163" s="143">
        <f t="shared" si="58"/>
        <v>0</v>
      </c>
    </row>
    <row r="164" spans="1:14" ht="78.75">
      <c r="A164" s="150" t="s">
        <v>500</v>
      </c>
      <c r="B164" s="153" t="s">
        <v>531</v>
      </c>
      <c r="C164" s="144"/>
      <c r="D164" s="144"/>
      <c r="E164" s="144"/>
      <c r="F164" s="149">
        <f aca="true" t="shared" si="59" ref="F164:N164">SUM(F165:F166)</f>
        <v>1213</v>
      </c>
      <c r="G164" s="149">
        <f t="shared" si="59"/>
        <v>1213</v>
      </c>
      <c r="H164" s="149">
        <f t="shared" si="59"/>
        <v>0</v>
      </c>
      <c r="I164" s="149">
        <f t="shared" si="59"/>
        <v>962</v>
      </c>
      <c r="J164" s="149">
        <f t="shared" si="59"/>
        <v>962</v>
      </c>
      <c r="K164" s="149">
        <f t="shared" si="59"/>
        <v>0</v>
      </c>
      <c r="L164" s="149">
        <f t="shared" si="59"/>
        <v>971</v>
      </c>
      <c r="M164" s="232">
        <f t="shared" si="59"/>
        <v>971</v>
      </c>
      <c r="N164" s="149">
        <f t="shared" si="59"/>
        <v>0</v>
      </c>
    </row>
    <row r="165" spans="1:14" ht="173.25">
      <c r="A165" s="154" t="s">
        <v>501</v>
      </c>
      <c r="B165" s="155" t="s">
        <v>227</v>
      </c>
      <c r="C165" s="142" t="s">
        <v>273</v>
      </c>
      <c r="D165" s="142" t="s">
        <v>113</v>
      </c>
      <c r="E165" s="142" t="s">
        <v>306</v>
      </c>
      <c r="F165" s="149">
        <f>SUM(G165:H165)</f>
        <v>1213</v>
      </c>
      <c r="G165" s="156">
        <v>1213</v>
      </c>
      <c r="H165" s="156"/>
      <c r="I165" s="149">
        <f>SUM(J165:K165)</f>
        <v>962</v>
      </c>
      <c r="J165" s="156">
        <v>962</v>
      </c>
      <c r="K165" s="156"/>
      <c r="L165" s="149">
        <f>SUM(M165:N165)</f>
        <v>971</v>
      </c>
      <c r="M165" s="230">
        <v>971</v>
      </c>
      <c r="N165" s="156"/>
    </row>
    <row r="166" spans="1:14" ht="110.25">
      <c r="A166" s="154" t="s">
        <v>324</v>
      </c>
      <c r="B166" s="155" t="s">
        <v>227</v>
      </c>
      <c r="C166" s="142" t="s">
        <v>275</v>
      </c>
      <c r="D166" s="142" t="s">
        <v>113</v>
      </c>
      <c r="E166" s="142" t="s">
        <v>306</v>
      </c>
      <c r="F166" s="149">
        <f>SUM(G166:H166)</f>
        <v>0</v>
      </c>
      <c r="G166" s="156"/>
      <c r="H166" s="156"/>
      <c r="I166" s="149">
        <f>SUM(J166:K166)</f>
        <v>0</v>
      </c>
      <c r="J166" s="156"/>
      <c r="K166" s="156"/>
      <c r="L166" s="149">
        <f>SUM(M166:N166)</f>
        <v>0</v>
      </c>
      <c r="M166" s="230"/>
      <c r="N166" s="156"/>
    </row>
    <row r="167" spans="1:14" s="226" customFormat="1" ht="110.25">
      <c r="A167" s="138" t="s">
        <v>961</v>
      </c>
      <c r="B167" s="144" t="s">
        <v>325</v>
      </c>
      <c r="C167" s="144"/>
      <c r="D167" s="144"/>
      <c r="E167" s="144"/>
      <c r="F167" s="143">
        <f aca="true" t="shared" si="60" ref="F167:N167">SUM(F168,F171,F175,F178,F181)</f>
        <v>8672.9</v>
      </c>
      <c r="G167" s="143">
        <f t="shared" si="60"/>
        <v>8175.9</v>
      </c>
      <c r="H167" s="143">
        <f t="shared" si="60"/>
        <v>497</v>
      </c>
      <c r="I167" s="143">
        <f t="shared" si="60"/>
        <v>9025.9</v>
      </c>
      <c r="J167" s="143">
        <f t="shared" si="60"/>
        <v>8507.9</v>
      </c>
      <c r="K167" s="143">
        <f t="shared" si="60"/>
        <v>518</v>
      </c>
      <c r="L167" s="143">
        <f t="shared" si="60"/>
        <v>9365.9</v>
      </c>
      <c r="M167" s="231">
        <f t="shared" si="60"/>
        <v>8827.9</v>
      </c>
      <c r="N167" s="143">
        <f t="shared" si="60"/>
        <v>538</v>
      </c>
    </row>
    <row r="168" spans="1:14" s="226" customFormat="1" ht="47.25">
      <c r="A168" s="150" t="s">
        <v>731</v>
      </c>
      <c r="B168" s="153" t="s">
        <v>488</v>
      </c>
      <c r="C168" s="144"/>
      <c r="D168" s="144"/>
      <c r="E168" s="144"/>
      <c r="F168" s="149">
        <f aca="true" t="shared" si="61" ref="F168:N168">SUM(F169:F170)</f>
        <v>6201</v>
      </c>
      <c r="G168" s="149">
        <f t="shared" si="61"/>
        <v>6201</v>
      </c>
      <c r="H168" s="149">
        <f t="shared" si="61"/>
        <v>0</v>
      </c>
      <c r="I168" s="149">
        <f t="shared" si="61"/>
        <v>6458</v>
      </c>
      <c r="J168" s="149">
        <f t="shared" si="61"/>
        <v>6458</v>
      </c>
      <c r="K168" s="149">
        <f t="shared" si="61"/>
        <v>0</v>
      </c>
      <c r="L168" s="149">
        <f t="shared" si="61"/>
        <v>6705</v>
      </c>
      <c r="M168" s="232">
        <f t="shared" si="61"/>
        <v>6705</v>
      </c>
      <c r="N168" s="149">
        <f t="shared" si="61"/>
        <v>0</v>
      </c>
    </row>
    <row r="169" spans="1:14" ht="157.5">
      <c r="A169" s="150" t="s">
        <v>142</v>
      </c>
      <c r="B169" s="155" t="s">
        <v>685</v>
      </c>
      <c r="C169" s="142" t="s">
        <v>273</v>
      </c>
      <c r="D169" s="142">
        <v>10</v>
      </c>
      <c r="E169" s="147" t="s">
        <v>116</v>
      </c>
      <c r="F169" s="149">
        <f>SUM(G169:H169)</f>
        <v>6091</v>
      </c>
      <c r="G169" s="156">
        <v>6091</v>
      </c>
      <c r="H169" s="156"/>
      <c r="I169" s="149">
        <f>SUM(J169:K169)</f>
        <v>6298</v>
      </c>
      <c r="J169" s="156">
        <v>6298</v>
      </c>
      <c r="K169" s="156"/>
      <c r="L169" s="149">
        <f>SUM(M169:N169)</f>
        <v>6550</v>
      </c>
      <c r="M169" s="230">
        <v>6550</v>
      </c>
      <c r="N169" s="156"/>
    </row>
    <row r="170" spans="1:14" ht="78.75">
      <c r="A170" s="150" t="s">
        <v>177</v>
      </c>
      <c r="B170" s="155" t="s">
        <v>685</v>
      </c>
      <c r="C170" s="142" t="s">
        <v>275</v>
      </c>
      <c r="D170" s="142">
        <v>10</v>
      </c>
      <c r="E170" s="147" t="s">
        <v>116</v>
      </c>
      <c r="F170" s="149">
        <f>SUM(G170:H170)</f>
        <v>110</v>
      </c>
      <c r="G170" s="156">
        <v>110</v>
      </c>
      <c r="H170" s="156"/>
      <c r="I170" s="149">
        <f>SUM(J170:K170)</f>
        <v>160</v>
      </c>
      <c r="J170" s="156">
        <v>160</v>
      </c>
      <c r="K170" s="156"/>
      <c r="L170" s="149">
        <f>SUM(M170:N170)</f>
        <v>155</v>
      </c>
      <c r="M170" s="230">
        <v>155</v>
      </c>
      <c r="N170" s="156"/>
    </row>
    <row r="171" spans="1:14" ht="110.25">
      <c r="A171" s="157" t="s">
        <v>367</v>
      </c>
      <c r="B171" s="148" t="s">
        <v>294</v>
      </c>
      <c r="C171" s="142"/>
      <c r="D171" s="142"/>
      <c r="E171" s="142"/>
      <c r="F171" s="149">
        <f aca="true" t="shared" si="62" ref="F171:N171">SUM(F172:F174)</f>
        <v>843</v>
      </c>
      <c r="G171" s="149">
        <f t="shared" si="62"/>
        <v>346</v>
      </c>
      <c r="H171" s="149">
        <f t="shared" si="62"/>
        <v>497</v>
      </c>
      <c r="I171" s="149">
        <f t="shared" si="62"/>
        <v>878</v>
      </c>
      <c r="J171" s="149">
        <f t="shared" si="62"/>
        <v>360</v>
      </c>
      <c r="K171" s="149">
        <f t="shared" si="62"/>
        <v>518</v>
      </c>
      <c r="L171" s="149">
        <f t="shared" si="62"/>
        <v>912</v>
      </c>
      <c r="M171" s="232">
        <f t="shared" si="62"/>
        <v>374</v>
      </c>
      <c r="N171" s="149">
        <f t="shared" si="62"/>
        <v>538</v>
      </c>
    </row>
    <row r="172" spans="1:14" ht="141.75">
      <c r="A172" s="154" t="s">
        <v>326</v>
      </c>
      <c r="B172" s="142" t="s">
        <v>681</v>
      </c>
      <c r="C172" s="142">
        <v>100</v>
      </c>
      <c r="D172" s="142">
        <v>10</v>
      </c>
      <c r="E172" s="147" t="s">
        <v>116</v>
      </c>
      <c r="F172" s="149">
        <f>SUM(G172:H172)</f>
        <v>497</v>
      </c>
      <c r="G172" s="156"/>
      <c r="H172" s="156">
        <v>497</v>
      </c>
      <c r="I172" s="149">
        <f>SUM(J172:K172)</f>
        <v>518</v>
      </c>
      <c r="J172" s="156"/>
      <c r="K172" s="156">
        <v>518</v>
      </c>
      <c r="L172" s="149">
        <f>SUM(M172:N172)</f>
        <v>538</v>
      </c>
      <c r="M172" s="230"/>
      <c r="N172" s="156">
        <v>538</v>
      </c>
    </row>
    <row r="173" spans="1:14" ht="189">
      <c r="A173" s="150" t="s">
        <v>373</v>
      </c>
      <c r="B173" s="155" t="s">
        <v>686</v>
      </c>
      <c r="C173" s="142" t="s">
        <v>273</v>
      </c>
      <c r="D173" s="142">
        <v>10</v>
      </c>
      <c r="E173" s="147" t="s">
        <v>116</v>
      </c>
      <c r="F173" s="149">
        <f>SUM(G173:H173)</f>
        <v>340</v>
      </c>
      <c r="G173" s="156">
        <v>340</v>
      </c>
      <c r="H173" s="156"/>
      <c r="I173" s="149">
        <f>SUM(J173:K173)</f>
        <v>342</v>
      </c>
      <c r="J173" s="156">
        <v>342</v>
      </c>
      <c r="K173" s="156"/>
      <c r="L173" s="149">
        <f>SUM(M173:N173)</f>
        <v>344</v>
      </c>
      <c r="M173" s="230">
        <v>344</v>
      </c>
      <c r="N173" s="156"/>
    </row>
    <row r="174" spans="1:14" ht="126">
      <c r="A174" s="150" t="s">
        <v>158</v>
      </c>
      <c r="B174" s="155" t="s">
        <v>686</v>
      </c>
      <c r="C174" s="142" t="s">
        <v>275</v>
      </c>
      <c r="D174" s="142">
        <v>10</v>
      </c>
      <c r="E174" s="147" t="s">
        <v>116</v>
      </c>
      <c r="F174" s="149">
        <f>SUM(G174:H174)</f>
        <v>6</v>
      </c>
      <c r="G174" s="156">
        <v>6</v>
      </c>
      <c r="H174" s="156"/>
      <c r="I174" s="149">
        <f>SUM(J174:K174)</f>
        <v>18</v>
      </c>
      <c r="J174" s="156">
        <v>18</v>
      </c>
      <c r="K174" s="156"/>
      <c r="L174" s="149">
        <f>SUM(M174:N174)</f>
        <v>30</v>
      </c>
      <c r="M174" s="230">
        <v>30</v>
      </c>
      <c r="N174" s="156"/>
    </row>
    <row r="175" spans="1:14" ht="63">
      <c r="A175" s="157" t="s">
        <v>257</v>
      </c>
      <c r="B175" s="153" t="s">
        <v>256</v>
      </c>
      <c r="C175" s="142"/>
      <c r="D175" s="142"/>
      <c r="E175" s="142"/>
      <c r="F175" s="149">
        <f aca="true" t="shared" si="63" ref="F175:N175">SUM(F176:F177)</f>
        <v>500</v>
      </c>
      <c r="G175" s="149">
        <f t="shared" si="63"/>
        <v>500</v>
      </c>
      <c r="H175" s="149">
        <f t="shared" si="63"/>
        <v>0</v>
      </c>
      <c r="I175" s="149">
        <f t="shared" si="63"/>
        <v>518</v>
      </c>
      <c r="J175" s="149">
        <f t="shared" si="63"/>
        <v>518</v>
      </c>
      <c r="K175" s="149">
        <f t="shared" si="63"/>
        <v>0</v>
      </c>
      <c r="L175" s="149">
        <f t="shared" si="63"/>
        <v>536</v>
      </c>
      <c r="M175" s="232">
        <f t="shared" si="63"/>
        <v>536</v>
      </c>
      <c r="N175" s="149">
        <f t="shared" si="63"/>
        <v>0</v>
      </c>
    </row>
    <row r="176" spans="1:14" ht="157.5">
      <c r="A176" s="150" t="s">
        <v>55</v>
      </c>
      <c r="B176" s="155" t="s">
        <v>687</v>
      </c>
      <c r="C176" s="142" t="s">
        <v>273</v>
      </c>
      <c r="D176" s="142">
        <v>10</v>
      </c>
      <c r="E176" s="147" t="s">
        <v>116</v>
      </c>
      <c r="F176" s="149">
        <f>SUM(G176:H176)</f>
        <v>438</v>
      </c>
      <c r="G176" s="156">
        <v>438</v>
      </c>
      <c r="H176" s="156"/>
      <c r="I176" s="149">
        <f>SUM(J176:K176)</f>
        <v>440</v>
      </c>
      <c r="J176" s="156">
        <v>440</v>
      </c>
      <c r="K176" s="156"/>
      <c r="L176" s="149">
        <f>SUM(M176:N176)</f>
        <v>442</v>
      </c>
      <c r="M176" s="230">
        <v>442</v>
      </c>
      <c r="N176" s="156"/>
    </row>
    <row r="177" spans="1:14" ht="94.5">
      <c r="A177" s="150" t="s">
        <v>157</v>
      </c>
      <c r="B177" s="155" t="s">
        <v>687</v>
      </c>
      <c r="C177" s="142" t="s">
        <v>275</v>
      </c>
      <c r="D177" s="142">
        <v>10</v>
      </c>
      <c r="E177" s="147" t="s">
        <v>116</v>
      </c>
      <c r="F177" s="149">
        <f>SUM(G177:H177)</f>
        <v>62</v>
      </c>
      <c r="G177" s="156">
        <v>62</v>
      </c>
      <c r="H177" s="156"/>
      <c r="I177" s="149">
        <f>SUM(J177:K177)</f>
        <v>78</v>
      </c>
      <c r="J177" s="156">
        <v>78</v>
      </c>
      <c r="K177" s="156"/>
      <c r="L177" s="149">
        <f>SUM(M177:N177)</f>
        <v>94</v>
      </c>
      <c r="M177" s="230">
        <v>94</v>
      </c>
      <c r="N177" s="156"/>
    </row>
    <row r="178" spans="1:14" ht="78.75">
      <c r="A178" s="157" t="s">
        <v>782</v>
      </c>
      <c r="B178" s="153" t="s">
        <v>260</v>
      </c>
      <c r="C178" s="142"/>
      <c r="D178" s="142"/>
      <c r="E178" s="142"/>
      <c r="F178" s="149">
        <f aca="true" t="shared" si="64" ref="F178:N178">SUM(F179:F180)</f>
        <v>1128</v>
      </c>
      <c r="G178" s="149">
        <f t="shared" si="64"/>
        <v>1128</v>
      </c>
      <c r="H178" s="149">
        <f t="shared" si="64"/>
        <v>0</v>
      </c>
      <c r="I178" s="149">
        <f t="shared" si="64"/>
        <v>1171</v>
      </c>
      <c r="J178" s="149">
        <f t="shared" si="64"/>
        <v>1171</v>
      </c>
      <c r="K178" s="149">
        <f t="shared" si="64"/>
        <v>0</v>
      </c>
      <c r="L178" s="149">
        <f t="shared" si="64"/>
        <v>1212</v>
      </c>
      <c r="M178" s="232">
        <f t="shared" si="64"/>
        <v>1212</v>
      </c>
      <c r="N178" s="149">
        <f t="shared" si="64"/>
        <v>0</v>
      </c>
    </row>
    <row r="179" spans="1:14" ht="173.25">
      <c r="A179" s="154" t="s">
        <v>56</v>
      </c>
      <c r="B179" s="155" t="s">
        <v>688</v>
      </c>
      <c r="C179" s="142" t="s">
        <v>273</v>
      </c>
      <c r="D179" s="142">
        <v>10</v>
      </c>
      <c r="E179" s="147" t="s">
        <v>116</v>
      </c>
      <c r="F179" s="149">
        <f>SUM(G179:H179)</f>
        <v>1027</v>
      </c>
      <c r="G179" s="156">
        <v>1027</v>
      </c>
      <c r="H179" s="156"/>
      <c r="I179" s="149">
        <f>SUM(J179:K179)</f>
        <v>1038</v>
      </c>
      <c r="J179" s="156">
        <v>1038</v>
      </c>
      <c r="K179" s="156"/>
      <c r="L179" s="149">
        <f>SUM(M179:N179)</f>
        <v>1048</v>
      </c>
      <c r="M179" s="230">
        <v>1048</v>
      </c>
      <c r="N179" s="156"/>
    </row>
    <row r="180" spans="1:14" ht="110.25">
      <c r="A180" s="154" t="s">
        <v>723</v>
      </c>
      <c r="B180" s="155" t="s">
        <v>688</v>
      </c>
      <c r="C180" s="142" t="s">
        <v>275</v>
      </c>
      <c r="D180" s="142">
        <v>10</v>
      </c>
      <c r="E180" s="147" t="s">
        <v>116</v>
      </c>
      <c r="F180" s="149">
        <f>SUM(G180:H180)</f>
        <v>101</v>
      </c>
      <c r="G180" s="156">
        <v>101</v>
      </c>
      <c r="H180" s="156"/>
      <c r="I180" s="149">
        <f>SUM(J180:K180)</f>
        <v>133</v>
      </c>
      <c r="J180" s="156">
        <v>133</v>
      </c>
      <c r="K180" s="156"/>
      <c r="L180" s="149">
        <f>SUM(M180:N180)</f>
        <v>164</v>
      </c>
      <c r="M180" s="230">
        <v>164</v>
      </c>
      <c r="N180" s="156"/>
    </row>
    <row r="181" spans="1:14" ht="47.25">
      <c r="A181" s="157" t="s">
        <v>784</v>
      </c>
      <c r="B181" s="153" t="s">
        <v>783</v>
      </c>
      <c r="C181" s="142"/>
      <c r="D181" s="142"/>
      <c r="E181" s="142"/>
      <c r="F181" s="149">
        <f aca="true" t="shared" si="65" ref="F181:N181">F182</f>
        <v>0.9</v>
      </c>
      <c r="G181" s="149">
        <f t="shared" si="65"/>
        <v>0.9</v>
      </c>
      <c r="H181" s="149">
        <f t="shared" si="65"/>
        <v>0</v>
      </c>
      <c r="I181" s="149">
        <f t="shared" si="65"/>
        <v>0.9</v>
      </c>
      <c r="J181" s="149">
        <f t="shared" si="65"/>
        <v>0.9</v>
      </c>
      <c r="K181" s="149">
        <f t="shared" si="65"/>
        <v>0</v>
      </c>
      <c r="L181" s="149">
        <f t="shared" si="65"/>
        <v>0.9</v>
      </c>
      <c r="M181" s="232">
        <f t="shared" si="65"/>
        <v>0.9</v>
      </c>
      <c r="N181" s="149">
        <f t="shared" si="65"/>
        <v>0</v>
      </c>
    </row>
    <row r="182" spans="1:14" ht="78.75">
      <c r="A182" s="154" t="s">
        <v>590</v>
      </c>
      <c r="B182" s="155" t="s">
        <v>689</v>
      </c>
      <c r="C182" s="142" t="s">
        <v>275</v>
      </c>
      <c r="D182" s="142">
        <v>10</v>
      </c>
      <c r="E182" s="147" t="s">
        <v>116</v>
      </c>
      <c r="F182" s="149">
        <f>SUM(G182:H182)</f>
        <v>0.9</v>
      </c>
      <c r="G182" s="156">
        <v>0.9</v>
      </c>
      <c r="H182" s="156"/>
      <c r="I182" s="149">
        <f>SUM(J182:K182)</f>
        <v>0.9</v>
      </c>
      <c r="J182" s="156">
        <v>0.9</v>
      </c>
      <c r="K182" s="156"/>
      <c r="L182" s="149">
        <f>SUM(M182:N182)</f>
        <v>0.9</v>
      </c>
      <c r="M182" s="230">
        <v>0.9</v>
      </c>
      <c r="N182" s="156"/>
    </row>
    <row r="183" spans="1:14" s="226" customFormat="1" ht="63">
      <c r="A183" s="138" t="s">
        <v>962</v>
      </c>
      <c r="B183" s="167" t="s">
        <v>58</v>
      </c>
      <c r="C183" s="144"/>
      <c r="D183" s="144"/>
      <c r="E183" s="144"/>
      <c r="F183" s="143">
        <f>SUM(F184,F195,F202,F217,F221)</f>
        <v>94442.1</v>
      </c>
      <c r="G183" s="143">
        <f aca="true" t="shared" si="66" ref="G183:N183">SUM(G184,G195,G202,G217,G221)</f>
        <v>27497.1</v>
      </c>
      <c r="H183" s="143">
        <f t="shared" si="66"/>
        <v>66945</v>
      </c>
      <c r="I183" s="143">
        <f t="shared" si="66"/>
        <v>98190</v>
      </c>
      <c r="J183" s="143">
        <f t="shared" si="66"/>
        <v>20594</v>
      </c>
      <c r="K183" s="143">
        <f t="shared" si="66"/>
        <v>77596</v>
      </c>
      <c r="L183" s="143">
        <f t="shared" si="66"/>
        <v>112104</v>
      </c>
      <c r="M183" s="143">
        <f t="shared" si="66"/>
        <v>34794</v>
      </c>
      <c r="N183" s="143">
        <f t="shared" si="66"/>
        <v>77310</v>
      </c>
    </row>
    <row r="184" spans="1:14" s="226" customFormat="1" ht="94.5">
      <c r="A184" s="138" t="s">
        <v>963</v>
      </c>
      <c r="B184" s="167" t="s">
        <v>59</v>
      </c>
      <c r="C184" s="144"/>
      <c r="D184" s="144"/>
      <c r="E184" s="144"/>
      <c r="F184" s="143">
        <f aca="true" t="shared" si="67" ref="F184:N184">SUM(F185,F189,F193)</f>
        <v>12382.5</v>
      </c>
      <c r="G184" s="143">
        <f t="shared" si="67"/>
        <v>5.5</v>
      </c>
      <c r="H184" s="143">
        <f t="shared" si="67"/>
        <v>12377</v>
      </c>
      <c r="I184" s="143">
        <f t="shared" si="67"/>
        <v>12681</v>
      </c>
      <c r="J184" s="143">
        <f t="shared" si="67"/>
        <v>0</v>
      </c>
      <c r="K184" s="143">
        <f t="shared" si="67"/>
        <v>12681</v>
      </c>
      <c r="L184" s="143">
        <f t="shared" si="67"/>
        <v>13359</v>
      </c>
      <c r="M184" s="231">
        <f t="shared" si="67"/>
        <v>0</v>
      </c>
      <c r="N184" s="143">
        <f t="shared" si="67"/>
        <v>13359</v>
      </c>
    </row>
    <row r="185" spans="1:14" s="226" customFormat="1" ht="78.75">
      <c r="A185" s="150" t="s">
        <v>389</v>
      </c>
      <c r="B185" s="148" t="s">
        <v>4</v>
      </c>
      <c r="C185" s="144"/>
      <c r="D185" s="144"/>
      <c r="E185" s="144"/>
      <c r="F185" s="149">
        <f aca="true" t="shared" si="68" ref="F185:N185">SUM(F186:F188)</f>
        <v>12376</v>
      </c>
      <c r="G185" s="149">
        <f t="shared" si="68"/>
        <v>0</v>
      </c>
      <c r="H185" s="149">
        <f t="shared" si="68"/>
        <v>12376</v>
      </c>
      <c r="I185" s="149">
        <f t="shared" si="68"/>
        <v>12681</v>
      </c>
      <c r="J185" s="149">
        <f t="shared" si="68"/>
        <v>0</v>
      </c>
      <c r="K185" s="149">
        <f t="shared" si="68"/>
        <v>12681</v>
      </c>
      <c r="L185" s="149">
        <f t="shared" si="68"/>
        <v>13359</v>
      </c>
      <c r="M185" s="232">
        <f t="shared" si="68"/>
        <v>0</v>
      </c>
      <c r="N185" s="149">
        <f t="shared" si="68"/>
        <v>13359</v>
      </c>
    </row>
    <row r="186" spans="1:14" ht="173.25">
      <c r="A186" s="154" t="s">
        <v>506</v>
      </c>
      <c r="B186" s="142" t="s">
        <v>661</v>
      </c>
      <c r="C186" s="142">
        <v>100</v>
      </c>
      <c r="D186" s="147" t="s">
        <v>115</v>
      </c>
      <c r="E186" s="147" t="s">
        <v>305</v>
      </c>
      <c r="F186" s="149">
        <f>SUM(G186:H186)</f>
        <v>10776</v>
      </c>
      <c r="G186" s="156"/>
      <c r="H186" s="156">
        <v>10776</v>
      </c>
      <c r="I186" s="149">
        <f>SUM(J186:K186)</f>
        <v>11454</v>
      </c>
      <c r="J186" s="156"/>
      <c r="K186" s="156">
        <v>11454</v>
      </c>
      <c r="L186" s="149">
        <f>SUM(M186:N186)</f>
        <v>12111</v>
      </c>
      <c r="M186" s="230"/>
      <c r="N186" s="156">
        <v>12111</v>
      </c>
    </row>
    <row r="187" spans="1:14" ht="94.5">
      <c r="A187" s="154" t="s">
        <v>47</v>
      </c>
      <c r="B187" s="142" t="s">
        <v>661</v>
      </c>
      <c r="C187" s="142">
        <v>200</v>
      </c>
      <c r="D187" s="147" t="s">
        <v>115</v>
      </c>
      <c r="E187" s="147" t="s">
        <v>305</v>
      </c>
      <c r="F187" s="149">
        <f>SUM(G187:H187)</f>
        <v>1281</v>
      </c>
      <c r="G187" s="156"/>
      <c r="H187" s="156">
        <v>1281</v>
      </c>
      <c r="I187" s="149">
        <f>SUM(J187:K187)</f>
        <v>953</v>
      </c>
      <c r="J187" s="156"/>
      <c r="K187" s="156">
        <v>953</v>
      </c>
      <c r="L187" s="149">
        <f>SUM(M187:N187)</f>
        <v>990</v>
      </c>
      <c r="M187" s="230"/>
      <c r="N187" s="156">
        <v>990</v>
      </c>
    </row>
    <row r="188" spans="1:14" ht="78.75">
      <c r="A188" s="154" t="s">
        <v>48</v>
      </c>
      <c r="B188" s="142" t="s">
        <v>661</v>
      </c>
      <c r="C188" s="142">
        <v>800</v>
      </c>
      <c r="D188" s="147" t="s">
        <v>115</v>
      </c>
      <c r="E188" s="147" t="s">
        <v>305</v>
      </c>
      <c r="F188" s="149">
        <f>SUM(G188:H188)</f>
        <v>319</v>
      </c>
      <c r="G188" s="156"/>
      <c r="H188" s="156">
        <v>319</v>
      </c>
      <c r="I188" s="149">
        <f>SUM(J188:K188)</f>
        <v>274</v>
      </c>
      <c r="J188" s="156"/>
      <c r="K188" s="156">
        <v>274</v>
      </c>
      <c r="L188" s="149">
        <f>SUM(M188:N188)</f>
        <v>258</v>
      </c>
      <c r="M188" s="230"/>
      <c r="N188" s="156">
        <v>258</v>
      </c>
    </row>
    <row r="189" spans="1:14" ht="47.25">
      <c r="A189" s="157" t="s">
        <v>734</v>
      </c>
      <c r="B189" s="148" t="s">
        <v>331</v>
      </c>
      <c r="C189" s="142"/>
      <c r="D189" s="142"/>
      <c r="E189" s="142"/>
      <c r="F189" s="149">
        <f aca="true" t="shared" si="69" ref="F189:N189">SUM(F190:F192)</f>
        <v>6.5</v>
      </c>
      <c r="G189" s="149">
        <f t="shared" si="69"/>
        <v>5.5</v>
      </c>
      <c r="H189" s="149">
        <f t="shared" si="69"/>
        <v>1</v>
      </c>
      <c r="I189" s="149">
        <f t="shared" si="69"/>
        <v>0</v>
      </c>
      <c r="J189" s="149">
        <f t="shared" si="69"/>
        <v>0</v>
      </c>
      <c r="K189" s="149">
        <f t="shared" si="69"/>
        <v>0</v>
      </c>
      <c r="L189" s="149">
        <f t="shared" si="69"/>
        <v>0</v>
      </c>
      <c r="M189" s="232">
        <f t="shared" si="69"/>
        <v>0</v>
      </c>
      <c r="N189" s="149">
        <f t="shared" si="69"/>
        <v>0</v>
      </c>
    </row>
    <row r="190" spans="1:14" ht="63">
      <c r="A190" s="166" t="s">
        <v>321</v>
      </c>
      <c r="B190" s="148" t="s">
        <v>884</v>
      </c>
      <c r="C190" s="142" t="s">
        <v>275</v>
      </c>
      <c r="D190" s="147" t="s">
        <v>115</v>
      </c>
      <c r="E190" s="147" t="s">
        <v>305</v>
      </c>
      <c r="F190" s="149">
        <f>SUM(G190:H190)</f>
        <v>1</v>
      </c>
      <c r="G190" s="156"/>
      <c r="H190" s="156">
        <v>1</v>
      </c>
      <c r="I190" s="149">
        <f>SUM(J190:K190)</f>
        <v>0</v>
      </c>
      <c r="J190" s="156"/>
      <c r="K190" s="156">
        <v>0</v>
      </c>
      <c r="L190" s="149">
        <f>SUM(M190:N190)</f>
        <v>0</v>
      </c>
      <c r="M190" s="230"/>
      <c r="N190" s="156">
        <v>0</v>
      </c>
    </row>
    <row r="191" spans="1:14" ht="110.25">
      <c r="A191" s="235" t="s">
        <v>49</v>
      </c>
      <c r="B191" s="142" t="s">
        <v>153</v>
      </c>
      <c r="C191" s="142" t="s">
        <v>275</v>
      </c>
      <c r="D191" s="147" t="s">
        <v>115</v>
      </c>
      <c r="E191" s="147" t="s">
        <v>305</v>
      </c>
      <c r="F191" s="149">
        <f>SUM(G191:H191)</f>
        <v>5.5</v>
      </c>
      <c r="G191" s="156">
        <v>5.5</v>
      </c>
      <c r="H191" s="156"/>
      <c r="I191" s="149">
        <f>SUM(J191:K191)</f>
        <v>0</v>
      </c>
      <c r="J191" s="156"/>
      <c r="K191" s="156"/>
      <c r="L191" s="149">
        <f>SUM(M191:N191)</f>
        <v>0</v>
      </c>
      <c r="M191" s="230"/>
      <c r="N191" s="156"/>
    </row>
    <row r="192" spans="1:14" ht="110.25">
      <c r="A192" s="235" t="s">
        <v>49</v>
      </c>
      <c r="B192" s="142" t="s">
        <v>561</v>
      </c>
      <c r="C192" s="142" t="s">
        <v>275</v>
      </c>
      <c r="D192" s="147" t="s">
        <v>115</v>
      </c>
      <c r="E192" s="147" t="s">
        <v>305</v>
      </c>
      <c r="F192" s="149">
        <f>SUM(G192:H192)</f>
        <v>0</v>
      </c>
      <c r="G192" s="156">
        <v>0</v>
      </c>
      <c r="H192" s="156"/>
      <c r="I192" s="149">
        <f>SUM(J192:K192)</f>
        <v>0</v>
      </c>
      <c r="J192" s="156"/>
      <c r="K192" s="156"/>
      <c r="L192" s="149">
        <f>SUM(M192:N192)</f>
        <v>0</v>
      </c>
      <c r="M192" s="230"/>
      <c r="N192" s="156"/>
    </row>
    <row r="193" spans="1:14" ht="63">
      <c r="A193" s="235" t="s">
        <v>169</v>
      </c>
      <c r="B193" s="148" t="s">
        <v>170</v>
      </c>
      <c r="C193" s="142"/>
      <c r="D193" s="147"/>
      <c r="E193" s="147"/>
      <c r="F193" s="149">
        <f aca="true" t="shared" si="70" ref="F193:N193">F194</f>
        <v>0</v>
      </c>
      <c r="G193" s="149">
        <f t="shared" si="70"/>
        <v>0</v>
      </c>
      <c r="H193" s="149">
        <f t="shared" si="70"/>
        <v>0</v>
      </c>
      <c r="I193" s="149">
        <f t="shared" si="70"/>
        <v>0</v>
      </c>
      <c r="J193" s="149">
        <f t="shared" si="70"/>
        <v>0</v>
      </c>
      <c r="K193" s="149">
        <f t="shared" si="70"/>
        <v>0</v>
      </c>
      <c r="L193" s="149">
        <f t="shared" si="70"/>
        <v>0</v>
      </c>
      <c r="M193" s="232">
        <f t="shared" si="70"/>
        <v>0</v>
      </c>
      <c r="N193" s="149">
        <f t="shared" si="70"/>
        <v>0</v>
      </c>
    </row>
    <row r="194" spans="1:14" ht="47.25">
      <c r="A194" s="235" t="s">
        <v>380</v>
      </c>
      <c r="B194" s="142" t="s">
        <v>171</v>
      </c>
      <c r="C194" s="142" t="s">
        <v>275</v>
      </c>
      <c r="D194" s="142" t="s">
        <v>115</v>
      </c>
      <c r="E194" s="142" t="s">
        <v>305</v>
      </c>
      <c r="F194" s="149">
        <f>SUM(G194:H194)</f>
        <v>0</v>
      </c>
      <c r="G194" s="156"/>
      <c r="H194" s="156"/>
      <c r="I194" s="149">
        <f>SUM(J194:K194)</f>
        <v>0</v>
      </c>
      <c r="J194" s="156"/>
      <c r="K194" s="156"/>
      <c r="L194" s="149">
        <f>SUM(M194:N194)</f>
        <v>0</v>
      </c>
      <c r="M194" s="230"/>
      <c r="N194" s="156"/>
    </row>
    <row r="195" spans="1:14" s="226" customFormat="1" ht="94.5">
      <c r="A195" s="138" t="s">
        <v>964</v>
      </c>
      <c r="B195" s="167" t="s">
        <v>50</v>
      </c>
      <c r="C195" s="144"/>
      <c r="D195" s="144"/>
      <c r="E195" s="144"/>
      <c r="F195" s="143">
        <f aca="true" t="shared" si="71" ref="F195:N195">SUM(F196,F200)</f>
        <v>1519</v>
      </c>
      <c r="G195" s="143">
        <f t="shared" si="71"/>
        <v>0</v>
      </c>
      <c r="H195" s="143">
        <f t="shared" si="71"/>
        <v>1519</v>
      </c>
      <c r="I195" s="143">
        <f t="shared" si="71"/>
        <v>1568</v>
      </c>
      <c r="J195" s="143">
        <f t="shared" si="71"/>
        <v>0</v>
      </c>
      <c r="K195" s="143">
        <f t="shared" si="71"/>
        <v>1568</v>
      </c>
      <c r="L195" s="143">
        <f t="shared" si="71"/>
        <v>1657</v>
      </c>
      <c r="M195" s="231">
        <f t="shared" si="71"/>
        <v>0</v>
      </c>
      <c r="N195" s="143">
        <f t="shared" si="71"/>
        <v>1657</v>
      </c>
    </row>
    <row r="196" spans="1:14" s="226" customFormat="1" ht="78.75">
      <c r="A196" s="150" t="s">
        <v>389</v>
      </c>
      <c r="B196" s="148" t="s">
        <v>736</v>
      </c>
      <c r="C196" s="144"/>
      <c r="D196" s="144"/>
      <c r="E196" s="144"/>
      <c r="F196" s="149">
        <f aca="true" t="shared" si="72" ref="F196:N196">SUM(F197:F199)</f>
        <v>1519</v>
      </c>
      <c r="G196" s="149">
        <f t="shared" si="72"/>
        <v>0</v>
      </c>
      <c r="H196" s="149">
        <f t="shared" si="72"/>
        <v>1519</v>
      </c>
      <c r="I196" s="149">
        <f t="shared" si="72"/>
        <v>1568</v>
      </c>
      <c r="J196" s="149">
        <f t="shared" si="72"/>
        <v>0</v>
      </c>
      <c r="K196" s="149">
        <f t="shared" si="72"/>
        <v>1568</v>
      </c>
      <c r="L196" s="149">
        <f t="shared" si="72"/>
        <v>1657</v>
      </c>
      <c r="M196" s="232">
        <f t="shared" si="72"/>
        <v>0</v>
      </c>
      <c r="N196" s="149">
        <f t="shared" si="72"/>
        <v>1657</v>
      </c>
    </row>
    <row r="197" spans="1:14" ht="173.25">
      <c r="A197" s="154" t="s">
        <v>402</v>
      </c>
      <c r="B197" s="142" t="s">
        <v>662</v>
      </c>
      <c r="C197" s="152" t="s">
        <v>273</v>
      </c>
      <c r="D197" s="147" t="s">
        <v>115</v>
      </c>
      <c r="E197" s="147" t="s">
        <v>305</v>
      </c>
      <c r="F197" s="149">
        <f>SUM(G197:H197)</f>
        <v>1480</v>
      </c>
      <c r="G197" s="156"/>
      <c r="H197" s="156">
        <v>1480</v>
      </c>
      <c r="I197" s="149">
        <f>SUM(J197:K197)</f>
        <v>1565</v>
      </c>
      <c r="J197" s="156"/>
      <c r="K197" s="156">
        <v>1565</v>
      </c>
      <c r="L197" s="149">
        <f>SUM(M197:N197)</f>
        <v>1654</v>
      </c>
      <c r="M197" s="230"/>
      <c r="N197" s="156">
        <v>1654</v>
      </c>
    </row>
    <row r="198" spans="1:14" ht="94.5">
      <c r="A198" s="154" t="s">
        <v>47</v>
      </c>
      <c r="B198" s="142" t="s">
        <v>662</v>
      </c>
      <c r="C198" s="152" t="s">
        <v>275</v>
      </c>
      <c r="D198" s="147" t="s">
        <v>115</v>
      </c>
      <c r="E198" s="147" t="s">
        <v>305</v>
      </c>
      <c r="F198" s="149">
        <f>SUM(G198:H198)</f>
        <v>36</v>
      </c>
      <c r="G198" s="156"/>
      <c r="H198" s="156">
        <v>36</v>
      </c>
      <c r="I198" s="149">
        <f>SUM(J198:K198)</f>
        <v>0</v>
      </c>
      <c r="J198" s="156"/>
      <c r="K198" s="156"/>
      <c r="L198" s="149">
        <f>SUM(M198:N198)</f>
        <v>0</v>
      </c>
      <c r="M198" s="230"/>
      <c r="N198" s="156"/>
    </row>
    <row r="199" spans="1:14" ht="78.75">
      <c r="A199" s="154" t="s">
        <v>508</v>
      </c>
      <c r="B199" s="142" t="s">
        <v>662</v>
      </c>
      <c r="C199" s="152" t="s">
        <v>744</v>
      </c>
      <c r="D199" s="147" t="s">
        <v>115</v>
      </c>
      <c r="E199" s="147" t="s">
        <v>305</v>
      </c>
      <c r="F199" s="149">
        <f>SUM(G199:H199)</f>
        <v>3</v>
      </c>
      <c r="G199" s="156"/>
      <c r="H199" s="156">
        <v>3</v>
      </c>
      <c r="I199" s="149">
        <f>SUM(J199:K199)</f>
        <v>3</v>
      </c>
      <c r="J199" s="156"/>
      <c r="K199" s="156">
        <v>3</v>
      </c>
      <c r="L199" s="149">
        <f>SUM(M199:N199)</f>
        <v>3</v>
      </c>
      <c r="M199" s="230"/>
      <c r="N199" s="156">
        <v>3</v>
      </c>
    </row>
    <row r="200" spans="1:14" ht="63">
      <c r="A200" s="145" t="s">
        <v>169</v>
      </c>
      <c r="B200" s="148" t="s">
        <v>172</v>
      </c>
      <c r="C200" s="152"/>
      <c r="D200" s="147"/>
      <c r="E200" s="147"/>
      <c r="F200" s="149">
        <f aca="true" t="shared" si="73" ref="F200:N200">F201</f>
        <v>0</v>
      </c>
      <c r="G200" s="149">
        <f t="shared" si="73"/>
        <v>0</v>
      </c>
      <c r="H200" s="149">
        <f t="shared" si="73"/>
        <v>0</v>
      </c>
      <c r="I200" s="149">
        <f t="shared" si="73"/>
        <v>0</v>
      </c>
      <c r="J200" s="149">
        <f t="shared" si="73"/>
        <v>0</v>
      </c>
      <c r="K200" s="149">
        <f t="shared" si="73"/>
        <v>0</v>
      </c>
      <c r="L200" s="149">
        <f t="shared" si="73"/>
        <v>0</v>
      </c>
      <c r="M200" s="232">
        <f t="shared" si="73"/>
        <v>0</v>
      </c>
      <c r="N200" s="149">
        <f t="shared" si="73"/>
        <v>0</v>
      </c>
    </row>
    <row r="201" spans="1:14" ht="47.25">
      <c r="A201" s="145" t="s">
        <v>729</v>
      </c>
      <c r="B201" s="142" t="s">
        <v>173</v>
      </c>
      <c r="C201" s="152" t="s">
        <v>275</v>
      </c>
      <c r="D201" s="147" t="s">
        <v>115</v>
      </c>
      <c r="E201" s="147" t="s">
        <v>305</v>
      </c>
      <c r="F201" s="149">
        <f>SUM(G201:H201)</f>
        <v>0</v>
      </c>
      <c r="G201" s="156"/>
      <c r="H201" s="156"/>
      <c r="I201" s="149">
        <f>SUM(J201:K201)</f>
        <v>0</v>
      </c>
      <c r="J201" s="156"/>
      <c r="K201" s="156"/>
      <c r="L201" s="149">
        <f>SUM(M201:N201)</f>
        <v>0</v>
      </c>
      <c r="M201" s="230"/>
      <c r="N201" s="156"/>
    </row>
    <row r="202" spans="1:14" s="226" customFormat="1" ht="110.25">
      <c r="A202" s="239" t="s">
        <v>965</v>
      </c>
      <c r="B202" s="167" t="s">
        <v>51</v>
      </c>
      <c r="C202" s="144"/>
      <c r="D202" s="144"/>
      <c r="E202" s="144"/>
      <c r="F202" s="143">
        <f>SUM(F203,F210,F213)</f>
        <v>36278</v>
      </c>
      <c r="G202" s="143">
        <f aca="true" t="shared" si="74" ref="G202:N202">SUM(G203,G210,G213)</f>
        <v>750</v>
      </c>
      <c r="H202" s="143">
        <f>SUM(H203,H210,H213)</f>
        <v>35528</v>
      </c>
      <c r="I202" s="143">
        <f t="shared" si="74"/>
        <v>69137</v>
      </c>
      <c r="J202" s="143">
        <f t="shared" si="74"/>
        <v>20594</v>
      </c>
      <c r="K202" s="143">
        <f t="shared" si="74"/>
        <v>48543</v>
      </c>
      <c r="L202" s="143">
        <f t="shared" si="74"/>
        <v>81712</v>
      </c>
      <c r="M202" s="231">
        <f t="shared" si="74"/>
        <v>34794</v>
      </c>
      <c r="N202" s="143">
        <f t="shared" si="74"/>
        <v>46918</v>
      </c>
    </row>
    <row r="203" spans="1:14" s="226" customFormat="1" ht="78.75">
      <c r="A203" s="150" t="s">
        <v>389</v>
      </c>
      <c r="B203" s="148" t="s">
        <v>578</v>
      </c>
      <c r="C203" s="144"/>
      <c r="D203" s="144"/>
      <c r="E203" s="144"/>
      <c r="F203" s="149">
        <f>SUM(F204:F209)</f>
        <v>35220</v>
      </c>
      <c r="G203" s="149">
        <f aca="true" t="shared" si="75" ref="G203:N203">SUM(G204:G209)</f>
        <v>750</v>
      </c>
      <c r="H203" s="149">
        <f>SUM(H204:H209)</f>
        <v>34470</v>
      </c>
      <c r="I203" s="149">
        <f t="shared" si="75"/>
        <v>45865</v>
      </c>
      <c r="J203" s="149">
        <f t="shared" si="75"/>
        <v>0</v>
      </c>
      <c r="K203" s="149">
        <f t="shared" si="75"/>
        <v>45865</v>
      </c>
      <c r="L203" s="149">
        <f t="shared" si="75"/>
        <v>43052</v>
      </c>
      <c r="M203" s="232">
        <f t="shared" si="75"/>
        <v>0</v>
      </c>
      <c r="N203" s="149">
        <f t="shared" si="75"/>
        <v>43052</v>
      </c>
    </row>
    <row r="204" spans="1:14" ht="173.25">
      <c r="A204" s="154" t="s">
        <v>402</v>
      </c>
      <c r="B204" s="142" t="s">
        <v>663</v>
      </c>
      <c r="C204" s="142" t="s">
        <v>273</v>
      </c>
      <c r="D204" s="147" t="s">
        <v>115</v>
      </c>
      <c r="E204" s="147" t="s">
        <v>305</v>
      </c>
      <c r="F204" s="181">
        <f aca="true" t="shared" si="76" ref="F204:F209">SUM(G204:H204)</f>
        <v>6048</v>
      </c>
      <c r="G204" s="156"/>
      <c r="H204" s="156">
        <v>6048</v>
      </c>
      <c r="I204" s="181">
        <f aca="true" t="shared" si="77" ref="I204:I209">SUM(J204:K204)</f>
        <v>12786</v>
      </c>
      <c r="J204" s="156"/>
      <c r="K204" s="156">
        <v>12786</v>
      </c>
      <c r="L204" s="181">
        <f aca="true" t="shared" si="78" ref="L204:L209">SUM(M204:N204)</f>
        <v>13505</v>
      </c>
      <c r="M204" s="230"/>
      <c r="N204" s="156">
        <v>13505</v>
      </c>
    </row>
    <row r="205" spans="1:14" ht="94.5">
      <c r="A205" s="242" t="s">
        <v>507</v>
      </c>
      <c r="B205" s="142" t="s">
        <v>663</v>
      </c>
      <c r="C205" s="142" t="s">
        <v>275</v>
      </c>
      <c r="D205" s="147" t="s">
        <v>115</v>
      </c>
      <c r="E205" s="147" t="s">
        <v>305</v>
      </c>
      <c r="F205" s="181">
        <f t="shared" si="76"/>
        <v>2014</v>
      </c>
      <c r="G205" s="156"/>
      <c r="H205" s="156">
        <v>2014</v>
      </c>
      <c r="I205" s="181">
        <f t="shared" si="77"/>
        <v>4835</v>
      </c>
      <c r="J205" s="156"/>
      <c r="K205" s="156">
        <v>4835</v>
      </c>
      <c r="L205" s="181">
        <f t="shared" si="78"/>
        <v>0</v>
      </c>
      <c r="M205" s="230"/>
      <c r="N205" s="156"/>
    </row>
    <row r="206" spans="1:14" ht="110.25">
      <c r="A206" s="154" t="s">
        <v>52</v>
      </c>
      <c r="B206" s="142" t="s">
        <v>663</v>
      </c>
      <c r="C206" s="142">
        <v>600</v>
      </c>
      <c r="D206" s="147" t="s">
        <v>115</v>
      </c>
      <c r="E206" s="147" t="s">
        <v>305</v>
      </c>
      <c r="F206" s="181">
        <f t="shared" si="76"/>
        <v>24555</v>
      </c>
      <c r="G206" s="156"/>
      <c r="H206" s="156">
        <v>24555</v>
      </c>
      <c r="I206" s="181">
        <f t="shared" si="77"/>
        <v>28038</v>
      </c>
      <c r="J206" s="156"/>
      <c r="K206" s="156">
        <v>28038</v>
      </c>
      <c r="L206" s="181">
        <f t="shared" si="78"/>
        <v>29547</v>
      </c>
      <c r="M206" s="230"/>
      <c r="N206" s="156">
        <v>29547</v>
      </c>
    </row>
    <row r="207" spans="1:14" ht="78.75">
      <c r="A207" s="145" t="s">
        <v>576</v>
      </c>
      <c r="B207" s="142" t="s">
        <v>663</v>
      </c>
      <c r="C207" s="142" t="s">
        <v>744</v>
      </c>
      <c r="D207" s="147" t="s">
        <v>115</v>
      </c>
      <c r="E207" s="147" t="s">
        <v>305</v>
      </c>
      <c r="F207" s="181">
        <f t="shared" si="76"/>
        <v>103</v>
      </c>
      <c r="G207" s="156"/>
      <c r="H207" s="156">
        <v>103</v>
      </c>
      <c r="I207" s="181">
        <f t="shared" si="77"/>
        <v>206</v>
      </c>
      <c r="J207" s="156"/>
      <c r="K207" s="156">
        <v>206</v>
      </c>
      <c r="L207" s="181">
        <f t="shared" si="78"/>
        <v>0</v>
      </c>
      <c r="M207" s="230"/>
      <c r="N207" s="156"/>
    </row>
    <row r="208" spans="1:14" ht="110.25">
      <c r="A208" s="145" t="s">
        <v>628</v>
      </c>
      <c r="B208" s="142" t="s">
        <v>625</v>
      </c>
      <c r="C208" s="152" t="s">
        <v>756</v>
      </c>
      <c r="D208" s="147" t="s">
        <v>115</v>
      </c>
      <c r="E208" s="147" t="s">
        <v>305</v>
      </c>
      <c r="F208" s="181">
        <f t="shared" si="76"/>
        <v>1750</v>
      </c>
      <c r="G208" s="156"/>
      <c r="H208" s="156">
        <v>1750</v>
      </c>
      <c r="I208" s="181">
        <f t="shared" si="77"/>
        <v>0</v>
      </c>
      <c r="J208" s="156"/>
      <c r="K208" s="156"/>
      <c r="L208" s="181">
        <f t="shared" si="78"/>
        <v>0</v>
      </c>
      <c r="M208" s="230"/>
      <c r="N208" s="156"/>
    </row>
    <row r="209" spans="1:14" ht="94.5">
      <c r="A209" s="145" t="s">
        <v>510</v>
      </c>
      <c r="B209" s="142" t="s">
        <v>155</v>
      </c>
      <c r="C209" s="152" t="s">
        <v>756</v>
      </c>
      <c r="D209" s="147" t="s">
        <v>115</v>
      </c>
      <c r="E209" s="147" t="s">
        <v>305</v>
      </c>
      <c r="F209" s="149">
        <f t="shared" si="76"/>
        <v>750</v>
      </c>
      <c r="G209" s="156">
        <v>750</v>
      </c>
      <c r="H209" s="156"/>
      <c r="I209" s="149">
        <f t="shared" si="77"/>
        <v>0</v>
      </c>
      <c r="J209" s="156"/>
      <c r="K209" s="156"/>
      <c r="L209" s="149">
        <f t="shared" si="78"/>
        <v>0</v>
      </c>
      <c r="M209" s="230"/>
      <c r="N209" s="156"/>
    </row>
    <row r="210" spans="1:14" ht="63">
      <c r="A210" s="145" t="s">
        <v>169</v>
      </c>
      <c r="B210" s="148" t="s">
        <v>174</v>
      </c>
      <c r="C210" s="142"/>
      <c r="D210" s="147"/>
      <c r="E210" s="147"/>
      <c r="F210" s="149">
        <f>SUM(F211:F212)</f>
        <v>541</v>
      </c>
      <c r="G210" s="149">
        <f aca="true" t="shared" si="79" ref="G210:N210">SUM(G211:G212)</f>
        <v>0</v>
      </c>
      <c r="H210" s="149">
        <f t="shared" si="79"/>
        <v>541</v>
      </c>
      <c r="I210" s="149">
        <f t="shared" si="79"/>
        <v>390</v>
      </c>
      <c r="J210" s="149">
        <f t="shared" si="79"/>
        <v>0</v>
      </c>
      <c r="K210" s="149">
        <f t="shared" si="79"/>
        <v>390</v>
      </c>
      <c r="L210" s="149">
        <f t="shared" si="79"/>
        <v>0</v>
      </c>
      <c r="M210" s="232">
        <f t="shared" si="79"/>
        <v>0</v>
      </c>
      <c r="N210" s="149">
        <f t="shared" si="79"/>
        <v>0</v>
      </c>
    </row>
    <row r="211" spans="1:14" ht="47.25">
      <c r="A211" s="145" t="s">
        <v>729</v>
      </c>
      <c r="B211" s="142" t="s">
        <v>175</v>
      </c>
      <c r="C211" s="142" t="s">
        <v>275</v>
      </c>
      <c r="D211" s="147" t="s">
        <v>115</v>
      </c>
      <c r="E211" s="147" t="s">
        <v>305</v>
      </c>
      <c r="F211" s="149">
        <f>SUM(G211:H211)</f>
        <v>195</v>
      </c>
      <c r="G211" s="156"/>
      <c r="H211" s="156">
        <v>195</v>
      </c>
      <c r="I211" s="149">
        <f>SUM(J211:K211)</f>
        <v>390</v>
      </c>
      <c r="J211" s="156"/>
      <c r="K211" s="156">
        <v>390</v>
      </c>
      <c r="L211" s="149">
        <f>SUM(M211:N211)</f>
        <v>0</v>
      </c>
      <c r="M211" s="230"/>
      <c r="N211" s="156"/>
    </row>
    <row r="212" spans="1:14" ht="63">
      <c r="A212" s="145" t="s">
        <v>105</v>
      </c>
      <c r="B212" s="142" t="s">
        <v>175</v>
      </c>
      <c r="C212" s="142" t="s">
        <v>756</v>
      </c>
      <c r="D212" s="147" t="s">
        <v>115</v>
      </c>
      <c r="E212" s="147" t="s">
        <v>305</v>
      </c>
      <c r="F212" s="149">
        <f>SUM(G212:H212)</f>
        <v>346</v>
      </c>
      <c r="G212" s="156"/>
      <c r="H212" s="156">
        <v>346</v>
      </c>
      <c r="I212" s="149">
        <f>SUM(J212:K212)</f>
        <v>0</v>
      </c>
      <c r="J212" s="156"/>
      <c r="K212" s="156"/>
      <c r="L212" s="149">
        <f>SUM(M212:N212)</f>
        <v>0</v>
      </c>
      <c r="M212" s="230"/>
      <c r="N212" s="156"/>
    </row>
    <row r="213" spans="1:14" ht="31.5">
      <c r="A213" s="150" t="s">
        <v>298</v>
      </c>
      <c r="B213" s="215" t="s">
        <v>299</v>
      </c>
      <c r="C213" s="142"/>
      <c r="D213" s="147" t="s">
        <v>115</v>
      </c>
      <c r="E213" s="147" t="s">
        <v>305</v>
      </c>
      <c r="F213" s="181">
        <f>SUM(F214:F216)</f>
        <v>517</v>
      </c>
      <c r="G213" s="181">
        <f aca="true" t="shared" si="80" ref="G213:N213">SUM(G214:G216)</f>
        <v>0</v>
      </c>
      <c r="H213" s="181">
        <f t="shared" si="80"/>
        <v>517</v>
      </c>
      <c r="I213" s="181">
        <f t="shared" si="80"/>
        <v>22882</v>
      </c>
      <c r="J213" s="181">
        <f t="shared" si="80"/>
        <v>20594</v>
      </c>
      <c r="K213" s="181">
        <f t="shared" si="80"/>
        <v>2288</v>
      </c>
      <c r="L213" s="181">
        <f t="shared" si="80"/>
        <v>38660</v>
      </c>
      <c r="M213" s="237">
        <f t="shared" si="80"/>
        <v>34794</v>
      </c>
      <c r="N213" s="181">
        <f t="shared" si="80"/>
        <v>3866</v>
      </c>
    </row>
    <row r="214" spans="1:14" ht="78.75">
      <c r="A214" s="165" t="s">
        <v>301</v>
      </c>
      <c r="B214" s="147" t="s">
        <v>854</v>
      </c>
      <c r="C214" s="142" t="s">
        <v>275</v>
      </c>
      <c r="D214" s="147" t="s">
        <v>115</v>
      </c>
      <c r="E214" s="147" t="s">
        <v>305</v>
      </c>
      <c r="F214" s="181">
        <f>SUM(G214:H214)</f>
        <v>490</v>
      </c>
      <c r="G214" s="181"/>
      <c r="H214" s="181">
        <v>490</v>
      </c>
      <c r="I214" s="181">
        <f>SUM(J214:K214)</f>
        <v>2288</v>
      </c>
      <c r="J214" s="181"/>
      <c r="K214" s="181">
        <v>2288</v>
      </c>
      <c r="L214" s="181">
        <f>SUM(M214:N214)</f>
        <v>3866</v>
      </c>
      <c r="M214" s="237"/>
      <c r="N214" s="181">
        <v>3866</v>
      </c>
    </row>
    <row r="215" spans="1:14" ht="31.5">
      <c r="A215" s="165" t="s">
        <v>827</v>
      </c>
      <c r="B215" s="147" t="s">
        <v>854</v>
      </c>
      <c r="C215" s="142" t="s">
        <v>744</v>
      </c>
      <c r="D215" s="147" t="s">
        <v>115</v>
      </c>
      <c r="E215" s="147" t="s">
        <v>305</v>
      </c>
      <c r="F215" s="181">
        <f>SUM(G215:H215)</f>
        <v>27</v>
      </c>
      <c r="G215" s="181"/>
      <c r="H215" s="181">
        <v>27</v>
      </c>
      <c r="I215" s="181"/>
      <c r="J215" s="181"/>
      <c r="K215" s="181"/>
      <c r="L215" s="181"/>
      <c r="M215" s="237"/>
      <c r="N215" s="181"/>
    </row>
    <row r="216" spans="1:14" ht="78.75">
      <c r="A216" s="150" t="s">
        <v>301</v>
      </c>
      <c r="B216" s="215" t="s">
        <v>880</v>
      </c>
      <c r="C216" s="142" t="s">
        <v>275</v>
      </c>
      <c r="D216" s="147" t="s">
        <v>115</v>
      </c>
      <c r="E216" s="147" t="s">
        <v>305</v>
      </c>
      <c r="F216" s="181">
        <f>SUM(G216:H216)</f>
        <v>0</v>
      </c>
      <c r="G216" s="156"/>
      <c r="H216" s="156"/>
      <c r="I216" s="181">
        <f>SUM(J216:K216)</f>
        <v>20594</v>
      </c>
      <c r="J216" s="156">
        <v>20594</v>
      </c>
      <c r="K216" s="156"/>
      <c r="L216" s="181">
        <f>SUM(M216:N216)</f>
        <v>34794</v>
      </c>
      <c r="M216" s="230">
        <v>34794</v>
      </c>
      <c r="N216" s="156"/>
    </row>
    <row r="217" spans="1:14" s="226" customFormat="1" ht="141.75">
      <c r="A217" s="138" t="s">
        <v>459</v>
      </c>
      <c r="B217" s="169" t="s">
        <v>452</v>
      </c>
      <c r="C217" s="144"/>
      <c r="D217" s="141"/>
      <c r="E217" s="141"/>
      <c r="F217" s="143">
        <f>F218</f>
        <v>29369</v>
      </c>
      <c r="G217" s="143">
        <f aca="true" t="shared" si="81" ref="G217:N217">G218</f>
        <v>26615</v>
      </c>
      <c r="H217" s="143">
        <f t="shared" si="81"/>
        <v>2754</v>
      </c>
      <c r="I217" s="143">
        <f t="shared" si="81"/>
        <v>0</v>
      </c>
      <c r="J217" s="143">
        <f t="shared" si="81"/>
        <v>0</v>
      </c>
      <c r="K217" s="143">
        <f t="shared" si="81"/>
        <v>0</v>
      </c>
      <c r="L217" s="143">
        <f t="shared" si="81"/>
        <v>0</v>
      </c>
      <c r="M217" s="143">
        <f t="shared" si="81"/>
        <v>0</v>
      </c>
      <c r="N217" s="143">
        <f t="shared" si="81"/>
        <v>0</v>
      </c>
    </row>
    <row r="218" spans="1:14" ht="47.25">
      <c r="A218" s="150" t="s">
        <v>458</v>
      </c>
      <c r="B218" s="148" t="s">
        <v>453</v>
      </c>
      <c r="C218" s="142"/>
      <c r="D218" s="147"/>
      <c r="E218" s="147"/>
      <c r="F218" s="149">
        <f>SUM(F219:F220)</f>
        <v>29369</v>
      </c>
      <c r="G218" s="149">
        <f aca="true" t="shared" si="82" ref="G218:N218">SUM(G219:G220)</f>
        <v>26615</v>
      </c>
      <c r="H218" s="149">
        <f t="shared" si="82"/>
        <v>2754</v>
      </c>
      <c r="I218" s="149">
        <f t="shared" si="82"/>
        <v>0</v>
      </c>
      <c r="J218" s="149">
        <f t="shared" si="82"/>
        <v>0</v>
      </c>
      <c r="K218" s="149">
        <f t="shared" si="82"/>
        <v>0</v>
      </c>
      <c r="L218" s="149">
        <f t="shared" si="82"/>
        <v>0</v>
      </c>
      <c r="M218" s="149">
        <f t="shared" si="82"/>
        <v>0</v>
      </c>
      <c r="N218" s="149">
        <f t="shared" si="82"/>
        <v>0</v>
      </c>
    </row>
    <row r="219" spans="1:14" ht="78.75">
      <c r="A219" s="150" t="s">
        <v>456</v>
      </c>
      <c r="B219" s="147" t="s">
        <v>455</v>
      </c>
      <c r="C219" s="142" t="s">
        <v>275</v>
      </c>
      <c r="D219" s="147" t="s">
        <v>115</v>
      </c>
      <c r="E219" s="147" t="s">
        <v>306</v>
      </c>
      <c r="F219" s="149">
        <f>SUM(G219:H219)</f>
        <v>2754</v>
      </c>
      <c r="G219" s="149"/>
      <c r="H219" s="149">
        <v>2754</v>
      </c>
      <c r="I219" s="149">
        <f>SUM(J219:K219)</f>
        <v>0</v>
      </c>
      <c r="J219" s="149"/>
      <c r="K219" s="149"/>
      <c r="L219" s="149">
        <f>SUM(M219:N219)</f>
        <v>0</v>
      </c>
      <c r="M219" s="149"/>
      <c r="N219" s="149"/>
    </row>
    <row r="220" spans="1:14" ht="94.5">
      <c r="A220" s="150" t="s">
        <v>457</v>
      </c>
      <c r="B220" s="147" t="s">
        <v>454</v>
      </c>
      <c r="C220" s="142" t="s">
        <v>275</v>
      </c>
      <c r="D220" s="147" t="s">
        <v>115</v>
      </c>
      <c r="E220" s="147" t="s">
        <v>306</v>
      </c>
      <c r="F220" s="149">
        <f>SUM(G220:H220)</f>
        <v>26615</v>
      </c>
      <c r="G220" s="149">
        <v>26615</v>
      </c>
      <c r="H220" s="149"/>
      <c r="I220" s="149">
        <f>SUM(J220:K220)</f>
        <v>0</v>
      </c>
      <c r="J220" s="149"/>
      <c r="K220" s="149"/>
      <c r="L220" s="149">
        <f>SUM(M220:N220)</f>
        <v>0</v>
      </c>
      <c r="M220" s="149"/>
      <c r="N220" s="149"/>
    </row>
    <row r="221" spans="1:14" ht="110.25">
      <c r="A221" s="138" t="s">
        <v>966</v>
      </c>
      <c r="B221" s="167" t="s">
        <v>53</v>
      </c>
      <c r="C221" s="142"/>
      <c r="D221" s="142"/>
      <c r="E221" s="142"/>
      <c r="F221" s="143">
        <f>SUM(F222,F224,F231,F233)</f>
        <v>14893.6</v>
      </c>
      <c r="G221" s="143">
        <f aca="true" t="shared" si="83" ref="G221:N221">SUM(G222,G224,G231,G233)</f>
        <v>126.6</v>
      </c>
      <c r="H221" s="143">
        <f t="shared" si="83"/>
        <v>14767</v>
      </c>
      <c r="I221" s="143">
        <f t="shared" si="83"/>
        <v>14804</v>
      </c>
      <c r="J221" s="143">
        <f t="shared" si="83"/>
        <v>0</v>
      </c>
      <c r="K221" s="143">
        <f t="shared" si="83"/>
        <v>14804</v>
      </c>
      <c r="L221" s="143">
        <f t="shared" si="83"/>
        <v>15376</v>
      </c>
      <c r="M221" s="143">
        <f t="shared" si="83"/>
        <v>0</v>
      </c>
      <c r="N221" s="143">
        <f t="shared" si="83"/>
        <v>15376</v>
      </c>
    </row>
    <row r="222" spans="1:14" ht="47.25">
      <c r="A222" s="150" t="s">
        <v>731</v>
      </c>
      <c r="B222" s="148" t="s">
        <v>282</v>
      </c>
      <c r="C222" s="142"/>
      <c r="D222" s="142"/>
      <c r="E222" s="142"/>
      <c r="F222" s="149">
        <f aca="true" t="shared" si="84" ref="F222:N222">F223</f>
        <v>2323</v>
      </c>
      <c r="G222" s="149">
        <f t="shared" si="84"/>
        <v>0</v>
      </c>
      <c r="H222" s="149">
        <f t="shared" si="84"/>
        <v>2323</v>
      </c>
      <c r="I222" s="149">
        <f t="shared" si="84"/>
        <v>2420</v>
      </c>
      <c r="J222" s="149">
        <f t="shared" si="84"/>
        <v>0</v>
      </c>
      <c r="K222" s="149">
        <f t="shared" si="84"/>
        <v>2420</v>
      </c>
      <c r="L222" s="149">
        <f t="shared" si="84"/>
        <v>2514</v>
      </c>
      <c r="M222" s="232">
        <f t="shared" si="84"/>
        <v>0</v>
      </c>
      <c r="N222" s="149">
        <f t="shared" si="84"/>
        <v>2514</v>
      </c>
    </row>
    <row r="223" spans="1:14" ht="141.75">
      <c r="A223" s="154" t="s">
        <v>817</v>
      </c>
      <c r="B223" s="142" t="s">
        <v>665</v>
      </c>
      <c r="C223" s="142">
        <v>100</v>
      </c>
      <c r="D223" s="147" t="s">
        <v>115</v>
      </c>
      <c r="E223" s="147" t="s">
        <v>306</v>
      </c>
      <c r="F223" s="149">
        <f>SUM(G223:H223)</f>
        <v>2323</v>
      </c>
      <c r="G223" s="156"/>
      <c r="H223" s="156">
        <v>2323</v>
      </c>
      <c r="I223" s="149">
        <f>SUM(J223:K223)</f>
        <v>2420</v>
      </c>
      <c r="J223" s="156"/>
      <c r="K223" s="156">
        <v>2420</v>
      </c>
      <c r="L223" s="149">
        <f>SUM(M223:N223)</f>
        <v>2514</v>
      </c>
      <c r="M223" s="230"/>
      <c r="N223" s="156">
        <v>2514</v>
      </c>
    </row>
    <row r="224" spans="1:14" ht="78.75">
      <c r="A224" s="150" t="s">
        <v>389</v>
      </c>
      <c r="B224" s="148" t="s">
        <v>283</v>
      </c>
      <c r="C224" s="142"/>
      <c r="D224" s="142"/>
      <c r="E224" s="142"/>
      <c r="F224" s="149">
        <f aca="true" t="shared" si="85" ref="F224:N224">SUM(F225:F230)</f>
        <v>12158</v>
      </c>
      <c r="G224" s="149">
        <f t="shared" si="85"/>
        <v>0</v>
      </c>
      <c r="H224" s="149">
        <f t="shared" si="85"/>
        <v>12158</v>
      </c>
      <c r="I224" s="149">
        <f t="shared" si="85"/>
        <v>12025</v>
      </c>
      <c r="J224" s="149">
        <f t="shared" si="85"/>
        <v>0</v>
      </c>
      <c r="K224" s="149">
        <f t="shared" si="85"/>
        <v>12025</v>
      </c>
      <c r="L224" s="149">
        <f t="shared" si="85"/>
        <v>12494</v>
      </c>
      <c r="M224" s="232">
        <f t="shared" si="85"/>
        <v>0</v>
      </c>
      <c r="N224" s="149">
        <f t="shared" si="85"/>
        <v>12494</v>
      </c>
    </row>
    <row r="225" spans="1:14" ht="173.25">
      <c r="A225" s="154" t="s">
        <v>402</v>
      </c>
      <c r="B225" s="142" t="s">
        <v>666</v>
      </c>
      <c r="C225" s="142">
        <v>100</v>
      </c>
      <c r="D225" s="147" t="s">
        <v>115</v>
      </c>
      <c r="E225" s="147" t="s">
        <v>306</v>
      </c>
      <c r="F225" s="149">
        <f aca="true" t="shared" si="86" ref="F225:F230">SUM(G225:H225)</f>
        <v>8633</v>
      </c>
      <c r="G225" s="156"/>
      <c r="H225" s="156">
        <v>8633</v>
      </c>
      <c r="I225" s="149">
        <f aca="true" t="shared" si="87" ref="I225:I230">SUM(J225:K225)</f>
        <v>8995</v>
      </c>
      <c r="J225" s="156"/>
      <c r="K225" s="156">
        <v>8995</v>
      </c>
      <c r="L225" s="149">
        <f aca="true" t="shared" si="88" ref="L225:L230">SUM(M225:N225)</f>
        <v>9346</v>
      </c>
      <c r="M225" s="230"/>
      <c r="N225" s="156">
        <v>9346</v>
      </c>
    </row>
    <row r="226" spans="1:14" ht="94.5">
      <c r="A226" s="154" t="s">
        <v>507</v>
      </c>
      <c r="B226" s="142" t="s">
        <v>666</v>
      </c>
      <c r="C226" s="142">
        <v>200</v>
      </c>
      <c r="D226" s="147" t="s">
        <v>115</v>
      </c>
      <c r="E226" s="147" t="s">
        <v>306</v>
      </c>
      <c r="F226" s="149">
        <f t="shared" si="86"/>
        <v>602</v>
      </c>
      <c r="G226" s="156"/>
      <c r="H226" s="156">
        <v>602</v>
      </c>
      <c r="I226" s="149">
        <f t="shared" si="87"/>
        <v>0</v>
      </c>
      <c r="J226" s="156"/>
      <c r="K226" s="156"/>
      <c r="L226" s="149">
        <f t="shared" si="88"/>
        <v>0</v>
      </c>
      <c r="M226" s="230"/>
      <c r="N226" s="156"/>
    </row>
    <row r="227" spans="1:14" ht="94.5">
      <c r="A227" s="145" t="s">
        <v>322</v>
      </c>
      <c r="B227" s="142" t="s">
        <v>666</v>
      </c>
      <c r="C227" s="142" t="s">
        <v>760</v>
      </c>
      <c r="D227" s="147" t="s">
        <v>115</v>
      </c>
      <c r="E227" s="147" t="s">
        <v>306</v>
      </c>
      <c r="F227" s="149">
        <f t="shared" si="86"/>
        <v>0</v>
      </c>
      <c r="G227" s="156"/>
      <c r="H227" s="156"/>
      <c r="I227" s="149">
        <f t="shared" si="87"/>
        <v>0</v>
      </c>
      <c r="J227" s="156"/>
      <c r="K227" s="156"/>
      <c r="L227" s="149">
        <f t="shared" si="88"/>
        <v>0</v>
      </c>
      <c r="M227" s="243"/>
      <c r="N227" s="244"/>
    </row>
    <row r="228" spans="1:14" ht="78.75">
      <c r="A228" s="154" t="s">
        <v>508</v>
      </c>
      <c r="B228" s="142" t="s">
        <v>666</v>
      </c>
      <c r="C228" s="142" t="s">
        <v>744</v>
      </c>
      <c r="D228" s="147" t="s">
        <v>115</v>
      </c>
      <c r="E228" s="147" t="s">
        <v>306</v>
      </c>
      <c r="F228" s="149">
        <f t="shared" si="86"/>
        <v>16</v>
      </c>
      <c r="G228" s="156"/>
      <c r="H228" s="156">
        <v>16</v>
      </c>
      <c r="I228" s="149">
        <f t="shared" si="87"/>
        <v>0</v>
      </c>
      <c r="J228" s="156"/>
      <c r="K228" s="156"/>
      <c r="L228" s="149">
        <f t="shared" si="88"/>
        <v>0</v>
      </c>
      <c r="M228" s="243"/>
      <c r="N228" s="244"/>
    </row>
    <row r="229" spans="1:14" ht="220.5">
      <c r="A229" s="154" t="s">
        <v>81</v>
      </c>
      <c r="B229" s="142" t="s">
        <v>667</v>
      </c>
      <c r="C229" s="142" t="s">
        <v>273</v>
      </c>
      <c r="D229" s="147" t="s">
        <v>115</v>
      </c>
      <c r="E229" s="147" t="s">
        <v>306</v>
      </c>
      <c r="F229" s="149">
        <f t="shared" si="86"/>
        <v>2907</v>
      </c>
      <c r="G229" s="156"/>
      <c r="H229" s="156">
        <v>2907</v>
      </c>
      <c r="I229" s="149">
        <f t="shared" si="87"/>
        <v>3030</v>
      </c>
      <c r="J229" s="156"/>
      <c r="K229" s="156">
        <v>3030</v>
      </c>
      <c r="L229" s="149">
        <f t="shared" si="88"/>
        <v>3148</v>
      </c>
      <c r="M229" s="243"/>
      <c r="N229" s="244">
        <v>3148</v>
      </c>
    </row>
    <row r="230" spans="1:14" ht="157.5">
      <c r="A230" s="154" t="s">
        <v>553</v>
      </c>
      <c r="B230" s="142" t="s">
        <v>667</v>
      </c>
      <c r="C230" s="142" t="s">
        <v>275</v>
      </c>
      <c r="D230" s="147" t="s">
        <v>115</v>
      </c>
      <c r="E230" s="147" t="s">
        <v>306</v>
      </c>
      <c r="F230" s="149">
        <f t="shared" si="86"/>
        <v>0</v>
      </c>
      <c r="G230" s="156"/>
      <c r="H230" s="156">
        <v>0</v>
      </c>
      <c r="I230" s="149">
        <f t="shared" si="87"/>
        <v>0</v>
      </c>
      <c r="J230" s="156"/>
      <c r="K230" s="156"/>
      <c r="L230" s="149">
        <f t="shared" si="88"/>
        <v>0</v>
      </c>
      <c r="M230" s="243"/>
      <c r="N230" s="244">
        <v>0</v>
      </c>
    </row>
    <row r="231" spans="1:14" ht="78.75">
      <c r="A231" s="157" t="s">
        <v>285</v>
      </c>
      <c r="B231" s="148" t="s">
        <v>332</v>
      </c>
      <c r="C231" s="142"/>
      <c r="D231" s="142"/>
      <c r="E231" s="142"/>
      <c r="F231" s="149">
        <f aca="true" t="shared" si="89" ref="F231:N231">F232</f>
        <v>279</v>
      </c>
      <c r="G231" s="149">
        <f t="shared" si="89"/>
        <v>0</v>
      </c>
      <c r="H231" s="149">
        <f t="shared" si="89"/>
        <v>279</v>
      </c>
      <c r="I231" s="149">
        <f t="shared" si="89"/>
        <v>359</v>
      </c>
      <c r="J231" s="149">
        <f t="shared" si="89"/>
        <v>0</v>
      </c>
      <c r="K231" s="149">
        <f t="shared" si="89"/>
        <v>359</v>
      </c>
      <c r="L231" s="149">
        <f t="shared" si="89"/>
        <v>368</v>
      </c>
      <c r="M231" s="232">
        <f t="shared" si="89"/>
        <v>0</v>
      </c>
      <c r="N231" s="149">
        <f t="shared" si="89"/>
        <v>368</v>
      </c>
    </row>
    <row r="232" spans="1:14" ht="157.5">
      <c r="A232" s="154" t="s">
        <v>54</v>
      </c>
      <c r="B232" s="142" t="s">
        <v>664</v>
      </c>
      <c r="C232" s="152" t="s">
        <v>760</v>
      </c>
      <c r="D232" s="142" t="s">
        <v>762</v>
      </c>
      <c r="E232" s="142" t="s">
        <v>113</v>
      </c>
      <c r="F232" s="149">
        <f>SUM(G232:H232)</f>
        <v>279</v>
      </c>
      <c r="G232" s="156"/>
      <c r="H232" s="156">
        <v>279</v>
      </c>
      <c r="I232" s="149">
        <f>SUM(J232:K232)</f>
        <v>359</v>
      </c>
      <c r="J232" s="156"/>
      <c r="K232" s="156">
        <v>359</v>
      </c>
      <c r="L232" s="149">
        <f>SUM(M232:N232)</f>
        <v>368</v>
      </c>
      <c r="M232" s="230"/>
      <c r="N232" s="156">
        <v>368</v>
      </c>
    </row>
    <row r="233" spans="1:14" ht="47.25">
      <c r="A233" s="145" t="s">
        <v>461</v>
      </c>
      <c r="B233" s="148" t="s">
        <v>460</v>
      </c>
      <c r="C233" s="152"/>
      <c r="D233" s="142"/>
      <c r="E233" s="142"/>
      <c r="F233" s="181">
        <f>F234</f>
        <v>133.6</v>
      </c>
      <c r="G233" s="181">
        <f aca="true" t="shared" si="90" ref="G233:N233">G234</f>
        <v>126.6</v>
      </c>
      <c r="H233" s="181">
        <f t="shared" si="90"/>
        <v>7</v>
      </c>
      <c r="I233" s="181">
        <f t="shared" si="90"/>
        <v>0</v>
      </c>
      <c r="J233" s="181">
        <f t="shared" si="90"/>
        <v>0</v>
      </c>
      <c r="K233" s="181">
        <f t="shared" si="90"/>
        <v>0</v>
      </c>
      <c r="L233" s="181">
        <f t="shared" si="90"/>
        <v>0</v>
      </c>
      <c r="M233" s="181">
        <f t="shared" si="90"/>
        <v>0</v>
      </c>
      <c r="N233" s="181">
        <f t="shared" si="90"/>
        <v>0</v>
      </c>
    </row>
    <row r="234" spans="1:14" ht="110.25">
      <c r="A234" s="145" t="s">
        <v>462</v>
      </c>
      <c r="B234" s="142" t="s">
        <v>828</v>
      </c>
      <c r="C234" s="152" t="s">
        <v>275</v>
      </c>
      <c r="D234" s="142" t="s">
        <v>115</v>
      </c>
      <c r="E234" s="142" t="s">
        <v>305</v>
      </c>
      <c r="F234" s="181">
        <f>SUM(G234:H234)</f>
        <v>133.6</v>
      </c>
      <c r="G234" s="156">
        <v>126.6</v>
      </c>
      <c r="H234" s="156">
        <v>7</v>
      </c>
      <c r="I234" s="181">
        <f>SUM(J234:K234)</f>
        <v>0</v>
      </c>
      <c r="J234" s="156"/>
      <c r="K234" s="156"/>
      <c r="L234" s="181">
        <f>SUM(M234:N234)</f>
        <v>0</v>
      </c>
      <c r="M234" s="156"/>
      <c r="N234" s="156"/>
    </row>
    <row r="235" spans="1:14" ht="78.75">
      <c r="A235" s="138" t="s">
        <v>968</v>
      </c>
      <c r="B235" s="144" t="s">
        <v>333</v>
      </c>
      <c r="C235" s="144"/>
      <c r="D235" s="144"/>
      <c r="E235" s="144"/>
      <c r="F235" s="143">
        <f>SUM(F236,F245,F252,F256)</f>
        <v>35115</v>
      </c>
      <c r="G235" s="143">
        <f aca="true" t="shared" si="91" ref="G235:N235">SUM(G236,G245,G252,G256)</f>
        <v>0</v>
      </c>
      <c r="H235" s="143">
        <f t="shared" si="91"/>
        <v>35115</v>
      </c>
      <c r="I235" s="143">
        <f t="shared" si="91"/>
        <v>67031</v>
      </c>
      <c r="J235" s="143">
        <f t="shared" si="91"/>
        <v>31500</v>
      </c>
      <c r="K235" s="143">
        <f t="shared" si="91"/>
        <v>35531</v>
      </c>
      <c r="L235" s="143">
        <f t="shared" si="91"/>
        <v>33004</v>
      </c>
      <c r="M235" s="143">
        <f t="shared" si="91"/>
        <v>0</v>
      </c>
      <c r="N235" s="143">
        <f t="shared" si="91"/>
        <v>33004</v>
      </c>
    </row>
    <row r="236" spans="1:14" ht="126">
      <c r="A236" s="138" t="s">
        <v>967</v>
      </c>
      <c r="B236" s="144" t="s">
        <v>821</v>
      </c>
      <c r="C236" s="144"/>
      <c r="D236" s="144"/>
      <c r="E236" s="144"/>
      <c r="F236" s="143">
        <f>SUM(F237,F242)</f>
        <v>33550</v>
      </c>
      <c r="G236" s="143">
        <f aca="true" t="shared" si="92" ref="G236:N236">SUM(G237,G242)</f>
        <v>0</v>
      </c>
      <c r="H236" s="143">
        <f t="shared" si="92"/>
        <v>33550</v>
      </c>
      <c r="I236" s="143">
        <f t="shared" si="92"/>
        <v>65647</v>
      </c>
      <c r="J236" s="143">
        <f t="shared" si="92"/>
        <v>31500</v>
      </c>
      <c r="K236" s="143">
        <f t="shared" si="92"/>
        <v>34147</v>
      </c>
      <c r="L236" s="143">
        <f t="shared" si="92"/>
        <v>31567</v>
      </c>
      <c r="M236" s="231">
        <f t="shared" si="92"/>
        <v>0</v>
      </c>
      <c r="N236" s="143">
        <f t="shared" si="92"/>
        <v>31567</v>
      </c>
    </row>
    <row r="237" spans="1:14" ht="78.75">
      <c r="A237" s="150" t="s">
        <v>389</v>
      </c>
      <c r="B237" s="148" t="s">
        <v>335</v>
      </c>
      <c r="C237" s="144"/>
      <c r="D237" s="144"/>
      <c r="E237" s="144"/>
      <c r="F237" s="149">
        <f>SUM(F238:F241)</f>
        <v>33550</v>
      </c>
      <c r="G237" s="149">
        <f aca="true" t="shared" si="93" ref="G237:N237">SUM(G238:G241)</f>
        <v>0</v>
      </c>
      <c r="H237" s="149">
        <f t="shared" si="93"/>
        <v>33550</v>
      </c>
      <c r="I237" s="149">
        <f t="shared" si="93"/>
        <v>30647</v>
      </c>
      <c r="J237" s="149">
        <f t="shared" si="93"/>
        <v>0</v>
      </c>
      <c r="K237" s="149">
        <f t="shared" si="93"/>
        <v>30647</v>
      </c>
      <c r="L237" s="149">
        <f t="shared" si="93"/>
        <v>31567</v>
      </c>
      <c r="M237" s="232">
        <f t="shared" si="93"/>
        <v>0</v>
      </c>
      <c r="N237" s="149">
        <f t="shared" si="93"/>
        <v>31567</v>
      </c>
    </row>
    <row r="238" spans="1:14" ht="110.25">
      <c r="A238" s="154" t="s">
        <v>416</v>
      </c>
      <c r="B238" s="142" t="s">
        <v>238</v>
      </c>
      <c r="C238" s="142" t="s">
        <v>756</v>
      </c>
      <c r="D238" s="147" t="s">
        <v>375</v>
      </c>
      <c r="E238" s="147" t="s">
        <v>375</v>
      </c>
      <c r="F238" s="149">
        <f>SUM(G238:H238)</f>
        <v>0</v>
      </c>
      <c r="G238" s="156"/>
      <c r="H238" s="156"/>
      <c r="I238" s="149">
        <f>SUM(J238:K238)</f>
        <v>0</v>
      </c>
      <c r="J238" s="156"/>
      <c r="K238" s="156"/>
      <c r="L238" s="149">
        <f>SUM(M238:N238)</f>
        <v>0</v>
      </c>
      <c r="M238" s="230"/>
      <c r="N238" s="156"/>
    </row>
    <row r="239" spans="1:14" ht="110.25">
      <c r="A239" s="154" t="s">
        <v>416</v>
      </c>
      <c r="B239" s="142" t="s">
        <v>238</v>
      </c>
      <c r="C239" s="142">
        <v>600</v>
      </c>
      <c r="D239" s="142">
        <v>11</v>
      </c>
      <c r="E239" s="147" t="s">
        <v>305</v>
      </c>
      <c r="F239" s="149">
        <f>SUM(G239:H239)</f>
        <v>33550</v>
      </c>
      <c r="G239" s="156"/>
      <c r="H239" s="156">
        <v>33550</v>
      </c>
      <c r="I239" s="149">
        <f>SUM(J239:K239)</f>
        <v>30647</v>
      </c>
      <c r="J239" s="156"/>
      <c r="K239" s="156">
        <v>30647</v>
      </c>
      <c r="L239" s="149">
        <f>SUM(M239:N239)</f>
        <v>31567</v>
      </c>
      <c r="M239" s="230"/>
      <c r="N239" s="156">
        <v>31567</v>
      </c>
    </row>
    <row r="240" spans="1:14" ht="110.25">
      <c r="A240" s="187" t="s">
        <v>881</v>
      </c>
      <c r="B240" s="142" t="s">
        <v>238</v>
      </c>
      <c r="C240" s="142" t="s">
        <v>275</v>
      </c>
      <c r="D240" s="142">
        <v>11</v>
      </c>
      <c r="E240" s="147" t="s">
        <v>305</v>
      </c>
      <c r="F240" s="149">
        <f>SUM(G240:H240)</f>
        <v>0</v>
      </c>
      <c r="G240" s="156"/>
      <c r="H240" s="156"/>
      <c r="I240" s="149">
        <f>SUM(J240:K240)</f>
        <v>0</v>
      </c>
      <c r="J240" s="156"/>
      <c r="K240" s="156"/>
      <c r="L240" s="149">
        <f>SUM(M240:N240)</f>
        <v>0</v>
      </c>
      <c r="M240" s="230"/>
      <c r="N240" s="156"/>
    </row>
    <row r="241" spans="1:14" ht="106.5" customHeight="1">
      <c r="A241" s="187" t="s">
        <v>881</v>
      </c>
      <c r="B241" s="142" t="s">
        <v>238</v>
      </c>
      <c r="C241" s="142" t="s">
        <v>27</v>
      </c>
      <c r="D241" s="142">
        <v>11</v>
      </c>
      <c r="E241" s="147" t="s">
        <v>305</v>
      </c>
      <c r="F241" s="149">
        <f>SUM(G241:H241)</f>
        <v>0</v>
      </c>
      <c r="G241" s="156"/>
      <c r="H241" s="156"/>
      <c r="I241" s="149">
        <f>SUM(J241:K241)</f>
        <v>0</v>
      </c>
      <c r="J241" s="156"/>
      <c r="K241" s="156"/>
      <c r="L241" s="149">
        <f>SUM(M241:N241)</f>
        <v>0</v>
      </c>
      <c r="M241" s="230"/>
      <c r="N241" s="156"/>
    </row>
    <row r="242" spans="1:14" ht="47.25">
      <c r="A242" s="187" t="s">
        <v>1001</v>
      </c>
      <c r="B242" s="148" t="s">
        <v>998</v>
      </c>
      <c r="C242" s="142"/>
      <c r="D242" s="142" t="s">
        <v>765</v>
      </c>
      <c r="E242" s="142" t="s">
        <v>316</v>
      </c>
      <c r="F242" s="149">
        <f>SUM(F243:F244)</f>
        <v>0</v>
      </c>
      <c r="G242" s="149">
        <f aca="true" t="shared" si="94" ref="G242:N242">SUM(G243:G244)</f>
        <v>0</v>
      </c>
      <c r="H242" s="149">
        <f t="shared" si="94"/>
        <v>0</v>
      </c>
      <c r="I242" s="149">
        <f t="shared" si="94"/>
        <v>35000</v>
      </c>
      <c r="J242" s="149">
        <f t="shared" si="94"/>
        <v>31500</v>
      </c>
      <c r="K242" s="149">
        <f t="shared" si="94"/>
        <v>3500</v>
      </c>
      <c r="L242" s="149">
        <f t="shared" si="94"/>
        <v>0</v>
      </c>
      <c r="M242" s="232">
        <f t="shared" si="94"/>
        <v>0</v>
      </c>
      <c r="N242" s="149">
        <f t="shared" si="94"/>
        <v>0</v>
      </c>
    </row>
    <row r="243" spans="1:14" ht="78.75">
      <c r="A243" s="187" t="s">
        <v>1004</v>
      </c>
      <c r="B243" s="142" t="s">
        <v>997</v>
      </c>
      <c r="C243" s="142" t="s">
        <v>275</v>
      </c>
      <c r="D243" s="142" t="s">
        <v>765</v>
      </c>
      <c r="E243" s="142" t="s">
        <v>316</v>
      </c>
      <c r="F243" s="181">
        <f>SUM(G243:H243)</f>
        <v>0</v>
      </c>
      <c r="G243" s="191"/>
      <c r="H243" s="156"/>
      <c r="I243" s="181">
        <f>SUM(J243:K243)</f>
        <v>31500</v>
      </c>
      <c r="J243" s="156">
        <v>31500</v>
      </c>
      <c r="K243" s="156"/>
      <c r="L243" s="181">
        <f>SUM(M243:N243)</f>
        <v>0</v>
      </c>
      <c r="M243" s="234"/>
      <c r="N243" s="156"/>
    </row>
    <row r="244" spans="1:14" ht="78.75">
      <c r="A244" s="187" t="s">
        <v>301</v>
      </c>
      <c r="B244" s="142" t="s">
        <v>996</v>
      </c>
      <c r="C244" s="142" t="s">
        <v>275</v>
      </c>
      <c r="D244" s="142" t="s">
        <v>765</v>
      </c>
      <c r="E244" s="142" t="s">
        <v>316</v>
      </c>
      <c r="F244" s="181">
        <f>SUM(G244:H244)</f>
        <v>0</v>
      </c>
      <c r="G244" s="191"/>
      <c r="H244" s="156"/>
      <c r="I244" s="181">
        <f>SUM(J244:K244)</f>
        <v>3500</v>
      </c>
      <c r="J244" s="191"/>
      <c r="K244" s="156">
        <v>3500</v>
      </c>
      <c r="L244" s="181">
        <f>SUM(M244:N244)</f>
        <v>0</v>
      </c>
      <c r="M244" s="234"/>
      <c r="N244" s="156"/>
    </row>
    <row r="245" spans="1:14" s="226" customFormat="1" ht="105" customHeight="1">
      <c r="A245" s="138" t="s">
        <v>914</v>
      </c>
      <c r="B245" s="169" t="s">
        <v>300</v>
      </c>
      <c r="C245" s="144"/>
      <c r="D245" s="141" t="s">
        <v>375</v>
      </c>
      <c r="E245" s="141" t="s">
        <v>375</v>
      </c>
      <c r="F245" s="143">
        <f>SUM(F246,)</f>
        <v>1480</v>
      </c>
      <c r="G245" s="143">
        <f aca="true" t="shared" si="95" ref="G245:N245">SUM(G246,)</f>
        <v>0</v>
      </c>
      <c r="H245" s="143">
        <f t="shared" si="95"/>
        <v>1480</v>
      </c>
      <c r="I245" s="143">
        <f t="shared" si="95"/>
        <v>1384</v>
      </c>
      <c r="J245" s="143">
        <f t="shared" si="95"/>
        <v>0</v>
      </c>
      <c r="K245" s="143">
        <f t="shared" si="95"/>
        <v>1384</v>
      </c>
      <c r="L245" s="143">
        <f t="shared" si="95"/>
        <v>1437</v>
      </c>
      <c r="M245" s="143">
        <f t="shared" si="95"/>
        <v>0</v>
      </c>
      <c r="N245" s="143">
        <f t="shared" si="95"/>
        <v>1437</v>
      </c>
    </row>
    <row r="246" spans="1:14" ht="47.25">
      <c r="A246" s="150" t="s">
        <v>346</v>
      </c>
      <c r="B246" s="148" t="s">
        <v>344</v>
      </c>
      <c r="C246" s="142"/>
      <c r="D246" s="147" t="s">
        <v>375</v>
      </c>
      <c r="E246" s="147" t="s">
        <v>375</v>
      </c>
      <c r="F246" s="149">
        <f>SUM(F247:F251)</f>
        <v>1480</v>
      </c>
      <c r="G246" s="149">
        <f aca="true" t="shared" si="96" ref="G246:N246">SUM(G247:G251)</f>
        <v>0</v>
      </c>
      <c r="H246" s="149">
        <f t="shared" si="96"/>
        <v>1480</v>
      </c>
      <c r="I246" s="149">
        <f t="shared" si="96"/>
        <v>1384</v>
      </c>
      <c r="J246" s="149">
        <f t="shared" si="96"/>
        <v>0</v>
      </c>
      <c r="K246" s="149">
        <f t="shared" si="96"/>
        <v>1384</v>
      </c>
      <c r="L246" s="149">
        <f t="shared" si="96"/>
        <v>1437</v>
      </c>
      <c r="M246" s="232">
        <f t="shared" si="96"/>
        <v>0</v>
      </c>
      <c r="N246" s="149">
        <f t="shared" si="96"/>
        <v>1437</v>
      </c>
    </row>
    <row r="247" spans="1:14" ht="174" customHeight="1">
      <c r="A247" s="165" t="s">
        <v>402</v>
      </c>
      <c r="B247" s="148" t="s">
        <v>626</v>
      </c>
      <c r="C247" s="142" t="s">
        <v>273</v>
      </c>
      <c r="D247" s="147" t="s">
        <v>375</v>
      </c>
      <c r="E247" s="147" t="s">
        <v>375</v>
      </c>
      <c r="F247" s="149">
        <f>SUM(G247:H247)</f>
        <v>1329</v>
      </c>
      <c r="G247" s="149"/>
      <c r="H247" s="149">
        <v>1329</v>
      </c>
      <c r="I247" s="149">
        <f>SUM(J247:K247)</f>
        <v>1384</v>
      </c>
      <c r="J247" s="149"/>
      <c r="K247" s="149">
        <v>1384</v>
      </c>
      <c r="L247" s="149">
        <f>SUM(M247:N247)</f>
        <v>1437</v>
      </c>
      <c r="M247" s="232"/>
      <c r="N247" s="149">
        <v>1437</v>
      </c>
    </row>
    <row r="248" spans="1:14" ht="94.5">
      <c r="A248" s="165" t="s">
        <v>47</v>
      </c>
      <c r="B248" s="148" t="s">
        <v>626</v>
      </c>
      <c r="C248" s="142" t="s">
        <v>275</v>
      </c>
      <c r="D248" s="147" t="s">
        <v>375</v>
      </c>
      <c r="E248" s="147" t="s">
        <v>375</v>
      </c>
      <c r="F248" s="149">
        <f>SUM(G248:H248)</f>
        <v>52</v>
      </c>
      <c r="G248" s="149"/>
      <c r="H248" s="149">
        <v>52</v>
      </c>
      <c r="I248" s="149">
        <f>SUM(J248:K248)</f>
        <v>0</v>
      </c>
      <c r="J248" s="149"/>
      <c r="K248" s="149"/>
      <c r="L248" s="149">
        <f>SUM(M248:N248)</f>
        <v>0</v>
      </c>
      <c r="M248" s="232"/>
      <c r="N248" s="149"/>
    </row>
    <row r="249" spans="1:14" ht="78.75">
      <c r="A249" s="165" t="s">
        <v>508</v>
      </c>
      <c r="B249" s="148" t="s">
        <v>626</v>
      </c>
      <c r="C249" s="142" t="s">
        <v>744</v>
      </c>
      <c r="D249" s="147" t="s">
        <v>375</v>
      </c>
      <c r="E249" s="147" t="s">
        <v>375</v>
      </c>
      <c r="F249" s="149">
        <f>SUM(G249:H249)</f>
        <v>0</v>
      </c>
      <c r="G249" s="149"/>
      <c r="H249" s="149"/>
      <c r="I249" s="149">
        <f>SUM(J249:K249)</f>
        <v>0</v>
      </c>
      <c r="J249" s="149"/>
      <c r="K249" s="149"/>
      <c r="L249" s="149">
        <f>SUM(M249:N249)</f>
        <v>0</v>
      </c>
      <c r="M249" s="232"/>
      <c r="N249" s="149"/>
    </row>
    <row r="250" spans="1:14" ht="126">
      <c r="A250" s="165" t="s">
        <v>145</v>
      </c>
      <c r="B250" s="148" t="s">
        <v>345</v>
      </c>
      <c r="C250" s="142" t="s">
        <v>273</v>
      </c>
      <c r="D250" s="147" t="s">
        <v>375</v>
      </c>
      <c r="E250" s="147" t="s">
        <v>375</v>
      </c>
      <c r="F250" s="149">
        <f>SUM(G250:H250)</f>
        <v>20</v>
      </c>
      <c r="G250" s="149"/>
      <c r="H250" s="149">
        <v>20</v>
      </c>
      <c r="I250" s="149">
        <f>SUM(J250:K250)</f>
        <v>0</v>
      </c>
      <c r="J250" s="149"/>
      <c r="K250" s="149"/>
      <c r="L250" s="149">
        <f>SUM(M250:N250)</f>
        <v>0</v>
      </c>
      <c r="M250" s="232"/>
      <c r="N250" s="149"/>
    </row>
    <row r="251" spans="1:14" ht="47.25">
      <c r="A251" s="150" t="s">
        <v>729</v>
      </c>
      <c r="B251" s="148" t="s">
        <v>345</v>
      </c>
      <c r="C251" s="142" t="s">
        <v>275</v>
      </c>
      <c r="D251" s="147" t="s">
        <v>375</v>
      </c>
      <c r="E251" s="147" t="s">
        <v>375</v>
      </c>
      <c r="F251" s="149">
        <f>SUM(G251:H251)</f>
        <v>79</v>
      </c>
      <c r="G251" s="156"/>
      <c r="H251" s="156">
        <v>79</v>
      </c>
      <c r="I251" s="149">
        <f>SUM(J251:K251)</f>
        <v>0</v>
      </c>
      <c r="J251" s="156"/>
      <c r="K251" s="156"/>
      <c r="L251" s="149">
        <f>SUM(M251:N251)</f>
        <v>0</v>
      </c>
      <c r="M251" s="230"/>
      <c r="N251" s="156"/>
    </row>
    <row r="252" spans="1:14" s="226" customFormat="1" ht="110.25">
      <c r="A252" s="138" t="s">
        <v>421</v>
      </c>
      <c r="B252" s="169" t="s">
        <v>425</v>
      </c>
      <c r="C252" s="144"/>
      <c r="D252" s="141" t="s">
        <v>375</v>
      </c>
      <c r="E252" s="141" t="s">
        <v>375</v>
      </c>
      <c r="F252" s="143">
        <f>F253</f>
        <v>70</v>
      </c>
      <c r="G252" s="143">
        <f aca="true" t="shared" si="97" ref="G252:N252">G253</f>
        <v>0</v>
      </c>
      <c r="H252" s="143">
        <f t="shared" si="97"/>
        <v>70</v>
      </c>
      <c r="I252" s="143">
        <f t="shared" si="97"/>
        <v>0</v>
      </c>
      <c r="J252" s="143">
        <f t="shared" si="97"/>
        <v>0</v>
      </c>
      <c r="K252" s="143">
        <f t="shared" si="97"/>
        <v>0</v>
      </c>
      <c r="L252" s="143">
        <f t="shared" si="97"/>
        <v>0</v>
      </c>
      <c r="M252" s="143">
        <f t="shared" si="97"/>
        <v>0</v>
      </c>
      <c r="N252" s="143">
        <f t="shared" si="97"/>
        <v>0</v>
      </c>
    </row>
    <row r="253" spans="1:14" ht="47.25">
      <c r="A253" s="150" t="s">
        <v>423</v>
      </c>
      <c r="B253" s="148" t="s">
        <v>422</v>
      </c>
      <c r="C253" s="142"/>
      <c r="D253" s="147"/>
      <c r="E253" s="147"/>
      <c r="F253" s="149">
        <f>SUM(F254:F255)</f>
        <v>70</v>
      </c>
      <c r="G253" s="149">
        <f aca="true" t="shared" si="98" ref="G253:N253">SUM(G254:G255)</f>
        <v>0</v>
      </c>
      <c r="H253" s="149">
        <f t="shared" si="98"/>
        <v>70</v>
      </c>
      <c r="I253" s="149">
        <f t="shared" si="98"/>
        <v>0</v>
      </c>
      <c r="J253" s="149">
        <f t="shared" si="98"/>
        <v>0</v>
      </c>
      <c r="K253" s="149">
        <f t="shared" si="98"/>
        <v>0</v>
      </c>
      <c r="L253" s="149">
        <f t="shared" si="98"/>
        <v>0</v>
      </c>
      <c r="M253" s="149">
        <f t="shared" si="98"/>
        <v>0</v>
      </c>
      <c r="N253" s="149">
        <f t="shared" si="98"/>
        <v>0</v>
      </c>
    </row>
    <row r="254" spans="1:14" ht="47.25">
      <c r="A254" s="165" t="s">
        <v>729</v>
      </c>
      <c r="B254" s="148" t="s">
        <v>424</v>
      </c>
      <c r="C254" s="142" t="s">
        <v>273</v>
      </c>
      <c r="D254" s="147" t="s">
        <v>375</v>
      </c>
      <c r="E254" s="147" t="s">
        <v>375</v>
      </c>
      <c r="F254" s="149">
        <f>SUM(G254:H254)</f>
        <v>30</v>
      </c>
      <c r="G254" s="149"/>
      <c r="H254" s="149">
        <v>30</v>
      </c>
      <c r="I254" s="149">
        <f aca="true" t="shared" si="99" ref="I254:N254">SUM(J254:K254)</f>
        <v>0</v>
      </c>
      <c r="J254" s="149">
        <f t="shared" si="99"/>
        <v>0</v>
      </c>
      <c r="K254" s="149">
        <f t="shared" si="99"/>
        <v>0</v>
      </c>
      <c r="L254" s="149">
        <f t="shared" si="99"/>
        <v>0</v>
      </c>
      <c r="M254" s="149">
        <f t="shared" si="99"/>
        <v>0</v>
      </c>
      <c r="N254" s="149">
        <f t="shared" si="99"/>
        <v>0</v>
      </c>
    </row>
    <row r="255" spans="1:14" ht="47.25">
      <c r="A255" s="165" t="s">
        <v>729</v>
      </c>
      <c r="B255" s="148" t="s">
        <v>424</v>
      </c>
      <c r="C255" s="142" t="s">
        <v>275</v>
      </c>
      <c r="D255" s="147" t="s">
        <v>375</v>
      </c>
      <c r="E255" s="147" t="s">
        <v>375</v>
      </c>
      <c r="F255" s="149">
        <f>SUM(G255:H255)</f>
        <v>40</v>
      </c>
      <c r="G255" s="156"/>
      <c r="H255" s="156">
        <v>40</v>
      </c>
      <c r="I255" s="149">
        <f>SUM(J255:K255)</f>
        <v>0</v>
      </c>
      <c r="J255" s="156"/>
      <c r="K255" s="156"/>
      <c r="L255" s="149">
        <f>SUM(M255:N255)</f>
        <v>0</v>
      </c>
      <c r="M255" s="230"/>
      <c r="N255" s="156"/>
    </row>
    <row r="256" spans="1:14" s="226" customFormat="1" ht="126">
      <c r="A256" s="138" t="s">
        <v>429</v>
      </c>
      <c r="B256" s="169" t="s">
        <v>426</v>
      </c>
      <c r="C256" s="144"/>
      <c r="D256" s="141" t="s">
        <v>375</v>
      </c>
      <c r="E256" s="141" t="s">
        <v>375</v>
      </c>
      <c r="F256" s="143">
        <f>F257</f>
        <v>15</v>
      </c>
      <c r="G256" s="143">
        <f aca="true" t="shared" si="100" ref="G256:N257">G257</f>
        <v>0</v>
      </c>
      <c r="H256" s="143">
        <f t="shared" si="100"/>
        <v>15</v>
      </c>
      <c r="I256" s="143">
        <f t="shared" si="100"/>
        <v>0</v>
      </c>
      <c r="J256" s="143">
        <f t="shared" si="100"/>
        <v>0</v>
      </c>
      <c r="K256" s="143">
        <f t="shared" si="100"/>
        <v>0</v>
      </c>
      <c r="L256" s="143">
        <f t="shared" si="100"/>
        <v>0</v>
      </c>
      <c r="M256" s="143">
        <f t="shared" si="100"/>
        <v>0</v>
      </c>
      <c r="N256" s="143">
        <f t="shared" si="100"/>
        <v>0</v>
      </c>
    </row>
    <row r="257" spans="1:14" ht="47.25">
      <c r="A257" s="150" t="s">
        <v>430</v>
      </c>
      <c r="B257" s="148" t="s">
        <v>427</v>
      </c>
      <c r="C257" s="142"/>
      <c r="D257" s="147"/>
      <c r="E257" s="147"/>
      <c r="F257" s="149">
        <f>F258</f>
        <v>15</v>
      </c>
      <c r="G257" s="149">
        <f t="shared" si="100"/>
        <v>0</v>
      </c>
      <c r="H257" s="149">
        <f t="shared" si="100"/>
        <v>15</v>
      </c>
      <c r="I257" s="149">
        <f t="shared" si="100"/>
        <v>0</v>
      </c>
      <c r="J257" s="149">
        <f t="shared" si="100"/>
        <v>0</v>
      </c>
      <c r="K257" s="149">
        <f t="shared" si="100"/>
        <v>0</v>
      </c>
      <c r="L257" s="149">
        <f t="shared" si="100"/>
        <v>0</v>
      </c>
      <c r="M257" s="149">
        <f t="shared" si="100"/>
        <v>0</v>
      </c>
      <c r="N257" s="149">
        <f t="shared" si="100"/>
        <v>0</v>
      </c>
    </row>
    <row r="258" spans="1:14" ht="47.25">
      <c r="A258" s="165" t="s">
        <v>729</v>
      </c>
      <c r="B258" s="148" t="s">
        <v>428</v>
      </c>
      <c r="C258" s="142" t="s">
        <v>275</v>
      </c>
      <c r="D258" s="147" t="s">
        <v>375</v>
      </c>
      <c r="E258" s="147" t="s">
        <v>375</v>
      </c>
      <c r="F258" s="149">
        <f>SUM(G258:H258)</f>
        <v>15</v>
      </c>
      <c r="G258" s="156"/>
      <c r="H258" s="156">
        <v>15</v>
      </c>
      <c r="I258" s="149">
        <f>SUM(J258:K258)</f>
        <v>0</v>
      </c>
      <c r="J258" s="156"/>
      <c r="K258" s="156"/>
      <c r="L258" s="149">
        <f>SUM(M258:N258)</f>
        <v>0</v>
      </c>
      <c r="M258" s="230"/>
      <c r="N258" s="156"/>
    </row>
    <row r="259" spans="1:14" s="226" customFormat="1" ht="110.25">
      <c r="A259" s="138" t="s">
        <v>969</v>
      </c>
      <c r="B259" s="144" t="s">
        <v>818</v>
      </c>
      <c r="C259" s="144"/>
      <c r="D259" s="144"/>
      <c r="E259" s="144"/>
      <c r="F259" s="143">
        <f>SUM(F260,F268,F271)</f>
        <v>1528</v>
      </c>
      <c r="G259" s="143">
        <f>SUM(G260,G268,G271)</f>
        <v>1147.4</v>
      </c>
      <c r="H259" s="143">
        <f>SUM(H260,H268,H271)</f>
        <v>380.6</v>
      </c>
      <c r="I259" s="143">
        <f aca="true" t="shared" si="101" ref="I259:N259">SUM(I260,I271)</f>
        <v>1659</v>
      </c>
      <c r="J259" s="143">
        <f t="shared" si="101"/>
        <v>1659</v>
      </c>
      <c r="K259" s="143">
        <f t="shared" si="101"/>
        <v>0</v>
      </c>
      <c r="L259" s="143">
        <f t="shared" si="101"/>
        <v>1956</v>
      </c>
      <c r="M259" s="231">
        <f t="shared" si="101"/>
        <v>1956</v>
      </c>
      <c r="N259" s="143">
        <f t="shared" si="101"/>
        <v>0</v>
      </c>
    </row>
    <row r="260" spans="1:14" s="226" customFormat="1" ht="141.75">
      <c r="A260" s="133" t="s">
        <v>970</v>
      </c>
      <c r="B260" s="245" t="s">
        <v>885</v>
      </c>
      <c r="C260" s="144"/>
      <c r="D260" s="144"/>
      <c r="E260" s="144"/>
      <c r="F260" s="143">
        <f>SUM(F261,F263,F266)</f>
        <v>1074</v>
      </c>
      <c r="G260" s="143">
        <f aca="true" t="shared" si="102" ref="G260:N260">SUM(G261,G263,G266)</f>
        <v>707.4</v>
      </c>
      <c r="H260" s="143">
        <f t="shared" si="102"/>
        <v>366.6</v>
      </c>
      <c r="I260" s="143">
        <f t="shared" si="102"/>
        <v>1200</v>
      </c>
      <c r="J260" s="143">
        <f t="shared" si="102"/>
        <v>1200</v>
      </c>
      <c r="K260" s="143">
        <f t="shared" si="102"/>
        <v>0</v>
      </c>
      <c r="L260" s="143">
        <f t="shared" si="102"/>
        <v>1480</v>
      </c>
      <c r="M260" s="143">
        <f t="shared" si="102"/>
        <v>1480</v>
      </c>
      <c r="N260" s="143">
        <f t="shared" si="102"/>
        <v>0</v>
      </c>
    </row>
    <row r="261" spans="1:14" ht="94.5">
      <c r="A261" s="145" t="s">
        <v>824</v>
      </c>
      <c r="B261" s="153" t="s">
        <v>336</v>
      </c>
      <c r="C261" s="142"/>
      <c r="D261" s="142"/>
      <c r="E261" s="142"/>
      <c r="F261" s="149">
        <f>F262</f>
        <v>135</v>
      </c>
      <c r="G261" s="149">
        <f aca="true" t="shared" si="103" ref="G261:N261">G262</f>
        <v>0</v>
      </c>
      <c r="H261" s="149">
        <f t="shared" si="103"/>
        <v>135</v>
      </c>
      <c r="I261" s="149">
        <f t="shared" si="103"/>
        <v>0</v>
      </c>
      <c r="J261" s="149">
        <f t="shared" si="103"/>
        <v>0</v>
      </c>
      <c r="K261" s="149">
        <f t="shared" si="103"/>
        <v>0</v>
      </c>
      <c r="L261" s="149">
        <f t="shared" si="103"/>
        <v>0</v>
      </c>
      <c r="M261" s="232">
        <f t="shared" si="103"/>
        <v>0</v>
      </c>
      <c r="N261" s="149">
        <f t="shared" si="103"/>
        <v>0</v>
      </c>
    </row>
    <row r="262" spans="1:14" ht="126">
      <c r="A262" s="145" t="s">
        <v>819</v>
      </c>
      <c r="B262" s="155" t="s">
        <v>221</v>
      </c>
      <c r="C262" s="142" t="s">
        <v>275</v>
      </c>
      <c r="D262" s="142" t="s">
        <v>306</v>
      </c>
      <c r="E262" s="142" t="s">
        <v>23</v>
      </c>
      <c r="F262" s="149">
        <f>SUM(G262:H262)</f>
        <v>135</v>
      </c>
      <c r="G262" s="156"/>
      <c r="H262" s="156">
        <v>135</v>
      </c>
      <c r="I262" s="149">
        <f>SUM(J262:K262)</f>
        <v>0</v>
      </c>
      <c r="J262" s="156"/>
      <c r="K262" s="156"/>
      <c r="L262" s="149">
        <f>SUM(M262:N262)</f>
        <v>0</v>
      </c>
      <c r="M262" s="230"/>
      <c r="N262" s="156"/>
    </row>
    <row r="263" spans="1:14" ht="31.5">
      <c r="A263" s="145" t="s">
        <v>466</v>
      </c>
      <c r="B263" s="153" t="s">
        <v>40</v>
      </c>
      <c r="C263" s="142"/>
      <c r="D263" s="142"/>
      <c r="E263" s="142"/>
      <c r="F263" s="149">
        <f>SUM(F264:F265)</f>
        <v>786</v>
      </c>
      <c r="G263" s="149">
        <f aca="true" t="shared" si="104" ref="G263:N263">SUM(G264:G265)</f>
        <v>707.4</v>
      </c>
      <c r="H263" s="149">
        <f t="shared" si="104"/>
        <v>78.6</v>
      </c>
      <c r="I263" s="149">
        <f t="shared" si="104"/>
        <v>1200</v>
      </c>
      <c r="J263" s="149">
        <f t="shared" si="104"/>
        <v>1200</v>
      </c>
      <c r="K263" s="149">
        <f t="shared" si="104"/>
        <v>0</v>
      </c>
      <c r="L263" s="149">
        <f t="shared" si="104"/>
        <v>1480</v>
      </c>
      <c r="M263" s="149">
        <f t="shared" si="104"/>
        <v>1480</v>
      </c>
      <c r="N263" s="149">
        <f t="shared" si="104"/>
        <v>0</v>
      </c>
    </row>
    <row r="264" spans="1:14" ht="63">
      <c r="A264" s="154" t="s">
        <v>449</v>
      </c>
      <c r="B264" s="142" t="s">
        <v>41</v>
      </c>
      <c r="C264" s="142" t="s">
        <v>275</v>
      </c>
      <c r="D264" s="142" t="s">
        <v>306</v>
      </c>
      <c r="E264" s="142" t="s">
        <v>23</v>
      </c>
      <c r="F264" s="149">
        <f>SUM(G264:H264)</f>
        <v>78.6</v>
      </c>
      <c r="G264" s="149"/>
      <c r="H264" s="149">
        <v>78.6</v>
      </c>
      <c r="I264" s="149">
        <f>SUM(J264:K264)</f>
        <v>0</v>
      </c>
      <c r="J264" s="149"/>
      <c r="K264" s="149"/>
      <c r="L264" s="149">
        <f>SUM(M264:N264)</f>
        <v>0</v>
      </c>
      <c r="M264" s="149"/>
      <c r="N264" s="149"/>
    </row>
    <row r="265" spans="1:14" ht="78.75">
      <c r="A265" s="154" t="s">
        <v>597</v>
      </c>
      <c r="B265" s="142" t="s">
        <v>464</v>
      </c>
      <c r="C265" s="142" t="s">
        <v>275</v>
      </c>
      <c r="D265" s="142" t="s">
        <v>306</v>
      </c>
      <c r="E265" s="142" t="s">
        <v>23</v>
      </c>
      <c r="F265" s="149">
        <f>SUM(G265:H265)</f>
        <v>707.4</v>
      </c>
      <c r="G265" s="149">
        <v>707.4</v>
      </c>
      <c r="H265" s="149"/>
      <c r="I265" s="149">
        <f>SUM(J265:K265)</f>
        <v>1200</v>
      </c>
      <c r="J265" s="149">
        <v>1200</v>
      </c>
      <c r="K265" s="149"/>
      <c r="L265" s="149">
        <f>SUM(M265:N265)</f>
        <v>1480</v>
      </c>
      <c r="M265" s="149">
        <v>1480</v>
      </c>
      <c r="N265" s="149"/>
    </row>
    <row r="266" spans="1:14" ht="47.25">
      <c r="A266" s="145" t="s">
        <v>467</v>
      </c>
      <c r="B266" s="153" t="s">
        <v>465</v>
      </c>
      <c r="C266" s="142"/>
      <c r="D266" s="142"/>
      <c r="E266" s="142"/>
      <c r="F266" s="149">
        <f>F267</f>
        <v>153</v>
      </c>
      <c r="G266" s="149">
        <f aca="true" t="shared" si="105" ref="G266:N266">G267</f>
        <v>0</v>
      </c>
      <c r="H266" s="149">
        <f t="shared" si="105"/>
        <v>153</v>
      </c>
      <c r="I266" s="149">
        <f t="shared" si="105"/>
        <v>0</v>
      </c>
      <c r="J266" s="149">
        <f t="shared" si="105"/>
        <v>0</v>
      </c>
      <c r="K266" s="149">
        <f t="shared" si="105"/>
        <v>0</v>
      </c>
      <c r="L266" s="149">
        <f t="shared" si="105"/>
        <v>0</v>
      </c>
      <c r="M266" s="149">
        <f t="shared" si="105"/>
        <v>0</v>
      </c>
      <c r="N266" s="149">
        <f t="shared" si="105"/>
        <v>0</v>
      </c>
    </row>
    <row r="267" spans="1:14" ht="78.75">
      <c r="A267" s="145" t="s">
        <v>469</v>
      </c>
      <c r="B267" s="142" t="s">
        <v>468</v>
      </c>
      <c r="C267" s="142" t="s">
        <v>275</v>
      </c>
      <c r="D267" s="142" t="s">
        <v>306</v>
      </c>
      <c r="E267" s="142" t="s">
        <v>23</v>
      </c>
      <c r="F267" s="149">
        <f>SUM(G267:H267)</f>
        <v>153</v>
      </c>
      <c r="G267" s="149"/>
      <c r="H267" s="149">
        <v>153</v>
      </c>
      <c r="I267" s="149">
        <f>SUM(J267:K267)</f>
        <v>0</v>
      </c>
      <c r="J267" s="149"/>
      <c r="K267" s="149"/>
      <c r="L267" s="149">
        <f>SUM(M267:N267)</f>
        <v>0</v>
      </c>
      <c r="M267" s="149"/>
      <c r="N267" s="149"/>
    </row>
    <row r="268" spans="1:14" s="226" customFormat="1" ht="150.75" customHeight="1">
      <c r="A268" s="246" t="s">
        <v>808</v>
      </c>
      <c r="B268" s="245" t="s">
        <v>872</v>
      </c>
      <c r="C268" s="144"/>
      <c r="D268" s="144"/>
      <c r="E268" s="144"/>
      <c r="F268" s="143">
        <f aca="true" t="shared" si="106" ref="F268:H269">F269</f>
        <v>14</v>
      </c>
      <c r="G268" s="143">
        <f t="shared" si="106"/>
        <v>0</v>
      </c>
      <c r="H268" s="143">
        <f t="shared" si="106"/>
        <v>14</v>
      </c>
      <c r="I268" s="143"/>
      <c r="J268" s="191"/>
      <c r="K268" s="191"/>
      <c r="L268" s="143"/>
      <c r="M268" s="234"/>
      <c r="N268" s="191"/>
    </row>
    <row r="269" spans="1:14" ht="47.25">
      <c r="A269" s="145" t="s">
        <v>698</v>
      </c>
      <c r="B269" s="153" t="s">
        <v>337</v>
      </c>
      <c r="C269" s="142"/>
      <c r="D269" s="142"/>
      <c r="E269" s="142"/>
      <c r="F269" s="149">
        <f t="shared" si="106"/>
        <v>14</v>
      </c>
      <c r="G269" s="149">
        <f t="shared" si="106"/>
        <v>0</v>
      </c>
      <c r="H269" s="149">
        <f t="shared" si="106"/>
        <v>14</v>
      </c>
      <c r="I269" s="149"/>
      <c r="J269" s="156"/>
      <c r="K269" s="156"/>
      <c r="L269" s="149"/>
      <c r="M269" s="230"/>
      <c r="N269" s="156"/>
    </row>
    <row r="270" spans="1:14" ht="110.25">
      <c r="A270" s="145" t="s">
        <v>634</v>
      </c>
      <c r="B270" s="155" t="s">
        <v>222</v>
      </c>
      <c r="C270" s="142" t="s">
        <v>275</v>
      </c>
      <c r="D270" s="142" t="s">
        <v>305</v>
      </c>
      <c r="E270" s="142" t="s">
        <v>306</v>
      </c>
      <c r="F270" s="149">
        <f>SUM(G270:H270)</f>
        <v>14</v>
      </c>
      <c r="G270" s="156"/>
      <c r="H270" s="156">
        <v>14</v>
      </c>
      <c r="I270" s="149"/>
      <c r="J270" s="156"/>
      <c r="K270" s="156"/>
      <c r="L270" s="149"/>
      <c r="M270" s="230"/>
      <c r="N270" s="156"/>
    </row>
    <row r="271" spans="1:14" s="226" customFormat="1" ht="141.75">
      <c r="A271" s="138" t="s">
        <v>985</v>
      </c>
      <c r="B271" s="144" t="s">
        <v>636</v>
      </c>
      <c r="C271" s="144"/>
      <c r="D271" s="144"/>
      <c r="E271" s="144"/>
      <c r="F271" s="143">
        <f aca="true" t="shared" si="107" ref="F271:N272">F272</f>
        <v>440</v>
      </c>
      <c r="G271" s="143">
        <f t="shared" si="107"/>
        <v>440</v>
      </c>
      <c r="H271" s="143">
        <f t="shared" si="107"/>
        <v>0</v>
      </c>
      <c r="I271" s="143">
        <f t="shared" si="107"/>
        <v>459</v>
      </c>
      <c r="J271" s="143">
        <f t="shared" si="107"/>
        <v>459</v>
      </c>
      <c r="K271" s="143">
        <f t="shared" si="107"/>
        <v>0</v>
      </c>
      <c r="L271" s="143">
        <f t="shared" si="107"/>
        <v>476</v>
      </c>
      <c r="M271" s="231">
        <f t="shared" si="107"/>
        <v>476</v>
      </c>
      <c r="N271" s="143">
        <f t="shared" si="107"/>
        <v>0</v>
      </c>
    </row>
    <row r="272" spans="1:14" s="226" customFormat="1" ht="47.25">
      <c r="A272" s="150" t="s">
        <v>91</v>
      </c>
      <c r="B272" s="153" t="s">
        <v>338</v>
      </c>
      <c r="C272" s="144"/>
      <c r="D272" s="144"/>
      <c r="E272" s="144"/>
      <c r="F272" s="149">
        <f t="shared" si="107"/>
        <v>440</v>
      </c>
      <c r="G272" s="149">
        <f t="shared" si="107"/>
        <v>440</v>
      </c>
      <c r="H272" s="149">
        <f t="shared" si="107"/>
        <v>0</v>
      </c>
      <c r="I272" s="149">
        <f t="shared" si="107"/>
        <v>459</v>
      </c>
      <c r="J272" s="149">
        <f t="shared" si="107"/>
        <v>459</v>
      </c>
      <c r="K272" s="149">
        <f t="shared" si="107"/>
        <v>0</v>
      </c>
      <c r="L272" s="149">
        <f t="shared" si="107"/>
        <v>476</v>
      </c>
      <c r="M272" s="232">
        <f t="shared" si="107"/>
        <v>476</v>
      </c>
      <c r="N272" s="149">
        <f t="shared" si="107"/>
        <v>0</v>
      </c>
    </row>
    <row r="273" spans="1:14" ht="141.75">
      <c r="A273" s="154" t="s">
        <v>787</v>
      </c>
      <c r="B273" s="155" t="s">
        <v>230</v>
      </c>
      <c r="C273" s="142">
        <v>100</v>
      </c>
      <c r="D273" s="147" t="s">
        <v>306</v>
      </c>
      <c r="E273" s="147" t="s">
        <v>305</v>
      </c>
      <c r="F273" s="149">
        <f>SUM(G273:H273)</f>
        <v>440</v>
      </c>
      <c r="G273" s="156">
        <v>440</v>
      </c>
      <c r="H273" s="156"/>
      <c r="I273" s="149">
        <f>SUM(J273:K273)</f>
        <v>459</v>
      </c>
      <c r="J273" s="156">
        <v>459</v>
      </c>
      <c r="K273" s="156"/>
      <c r="L273" s="149">
        <f>SUM(M273:N273)</f>
        <v>476</v>
      </c>
      <c r="M273" s="230">
        <v>476</v>
      </c>
      <c r="N273" s="156"/>
    </row>
    <row r="274" spans="1:14" s="226" customFormat="1" ht="110.25">
      <c r="A274" s="138" t="s">
        <v>451</v>
      </c>
      <c r="B274" s="144" t="s">
        <v>635</v>
      </c>
      <c r="C274" s="144"/>
      <c r="D274" s="144"/>
      <c r="E274" s="144"/>
      <c r="F274" s="143">
        <f aca="true" t="shared" si="108" ref="F274:N274">SUM(F275,F288)</f>
        <v>25998.8</v>
      </c>
      <c r="G274" s="143">
        <f t="shared" si="108"/>
        <v>17724.8</v>
      </c>
      <c r="H274" s="143">
        <f t="shared" si="108"/>
        <v>8274</v>
      </c>
      <c r="I274" s="143">
        <f t="shared" si="108"/>
        <v>15310</v>
      </c>
      <c r="J274" s="143">
        <f t="shared" si="108"/>
        <v>10318</v>
      </c>
      <c r="K274" s="143">
        <f t="shared" si="108"/>
        <v>4992</v>
      </c>
      <c r="L274" s="143">
        <f t="shared" si="108"/>
        <v>15662</v>
      </c>
      <c r="M274" s="231">
        <f t="shared" si="108"/>
        <v>10515</v>
      </c>
      <c r="N274" s="143">
        <f t="shared" si="108"/>
        <v>5147</v>
      </c>
    </row>
    <row r="275" spans="1:14" s="226" customFormat="1" ht="173.25">
      <c r="A275" s="138" t="s">
        <v>971</v>
      </c>
      <c r="B275" s="144" t="s">
        <v>788</v>
      </c>
      <c r="C275" s="144"/>
      <c r="D275" s="144"/>
      <c r="E275" s="144"/>
      <c r="F275" s="143">
        <f>SUM(F276,F279,F282,F286)</f>
        <v>19227</v>
      </c>
      <c r="G275" s="143">
        <f aca="true" t="shared" si="109" ref="G275:N275">SUM(G276,G279,G282,G286)</f>
        <v>11569</v>
      </c>
      <c r="H275" s="143">
        <f t="shared" si="109"/>
        <v>7658</v>
      </c>
      <c r="I275" s="143">
        <f t="shared" si="109"/>
        <v>9906</v>
      </c>
      <c r="J275" s="143">
        <f t="shared" si="109"/>
        <v>4956</v>
      </c>
      <c r="K275" s="143">
        <f t="shared" si="109"/>
        <v>4950</v>
      </c>
      <c r="L275" s="143">
        <f t="shared" si="109"/>
        <v>10300</v>
      </c>
      <c r="M275" s="231">
        <f t="shared" si="109"/>
        <v>5153</v>
      </c>
      <c r="N275" s="143">
        <f t="shared" si="109"/>
        <v>5147</v>
      </c>
    </row>
    <row r="276" spans="1:14" ht="47.25">
      <c r="A276" s="166" t="s">
        <v>839</v>
      </c>
      <c r="B276" s="148" t="s">
        <v>840</v>
      </c>
      <c r="C276" s="142"/>
      <c r="D276" s="142"/>
      <c r="E276" s="142"/>
      <c r="F276" s="149">
        <f>SUM(F277:F278)</f>
        <v>0</v>
      </c>
      <c r="G276" s="149">
        <f aca="true" t="shared" si="110" ref="G276:N276">SUM(G277:G278)</f>
        <v>0</v>
      </c>
      <c r="H276" s="149">
        <f t="shared" si="110"/>
        <v>0</v>
      </c>
      <c r="I276" s="149">
        <f t="shared" si="110"/>
        <v>0</v>
      </c>
      <c r="J276" s="149">
        <f t="shared" si="110"/>
        <v>0</v>
      </c>
      <c r="K276" s="149">
        <f t="shared" si="110"/>
        <v>0</v>
      </c>
      <c r="L276" s="149">
        <f t="shared" si="110"/>
        <v>0</v>
      </c>
      <c r="M276" s="232">
        <f t="shared" si="110"/>
        <v>0</v>
      </c>
      <c r="N276" s="149">
        <f t="shared" si="110"/>
        <v>0</v>
      </c>
    </row>
    <row r="277" spans="1:14" ht="47.25">
      <c r="A277" s="166" t="s">
        <v>841</v>
      </c>
      <c r="B277" s="142" t="s">
        <v>842</v>
      </c>
      <c r="C277" s="142" t="s">
        <v>275</v>
      </c>
      <c r="D277" s="142" t="s">
        <v>886</v>
      </c>
      <c r="E277" s="142" t="s">
        <v>113</v>
      </c>
      <c r="F277" s="149">
        <f>SUM(G277:H277)</f>
        <v>0</v>
      </c>
      <c r="G277" s="149"/>
      <c r="H277" s="149"/>
      <c r="I277" s="149">
        <f>SUM(J277:K277)</f>
        <v>0</v>
      </c>
      <c r="J277" s="149"/>
      <c r="K277" s="149"/>
      <c r="L277" s="149">
        <f>SUM(M277:N277)</f>
        <v>0</v>
      </c>
      <c r="M277" s="232"/>
      <c r="N277" s="149"/>
    </row>
    <row r="278" spans="1:14" ht="78.75">
      <c r="A278" s="166" t="s">
        <v>843</v>
      </c>
      <c r="B278" s="142" t="s">
        <v>887</v>
      </c>
      <c r="C278" s="142" t="s">
        <v>21</v>
      </c>
      <c r="D278" s="147" t="s">
        <v>316</v>
      </c>
      <c r="E278" s="147" t="s">
        <v>113</v>
      </c>
      <c r="F278" s="149">
        <f>SUM(G278:H278)</f>
        <v>0</v>
      </c>
      <c r="G278" s="149"/>
      <c r="H278" s="149"/>
      <c r="I278" s="149">
        <f>SUM(J278:K278)</f>
        <v>0</v>
      </c>
      <c r="J278" s="149"/>
      <c r="K278" s="149"/>
      <c r="L278" s="149">
        <f>SUM(M278:N278)</f>
        <v>0</v>
      </c>
      <c r="M278" s="232"/>
      <c r="N278" s="149"/>
    </row>
    <row r="279" spans="1:14" s="226" customFormat="1" ht="47.25">
      <c r="A279" s="157" t="s">
        <v>14</v>
      </c>
      <c r="B279" s="171" t="s">
        <v>15</v>
      </c>
      <c r="C279" s="144"/>
      <c r="D279" s="144"/>
      <c r="E279" s="144"/>
      <c r="F279" s="149">
        <f aca="true" t="shared" si="111" ref="F279:N279">SUM(F280:F281)</f>
        <v>9537</v>
      </c>
      <c r="G279" s="149">
        <f t="shared" si="111"/>
        <v>4768</v>
      </c>
      <c r="H279" s="149">
        <f t="shared" si="111"/>
        <v>4769</v>
      </c>
      <c r="I279" s="149">
        <f t="shared" si="111"/>
        <v>9900</v>
      </c>
      <c r="J279" s="149">
        <f t="shared" si="111"/>
        <v>4950</v>
      </c>
      <c r="K279" s="149">
        <f t="shared" si="111"/>
        <v>4950</v>
      </c>
      <c r="L279" s="149">
        <f t="shared" si="111"/>
        <v>10294</v>
      </c>
      <c r="M279" s="232">
        <f t="shared" si="111"/>
        <v>5147</v>
      </c>
      <c r="N279" s="149">
        <f t="shared" si="111"/>
        <v>5147</v>
      </c>
    </row>
    <row r="280" spans="1:14" ht="78.75">
      <c r="A280" s="150" t="s">
        <v>396</v>
      </c>
      <c r="B280" s="172" t="s">
        <v>552</v>
      </c>
      <c r="C280" s="142" t="s">
        <v>275</v>
      </c>
      <c r="D280" s="147" t="s">
        <v>316</v>
      </c>
      <c r="E280" s="147" t="s">
        <v>113</v>
      </c>
      <c r="F280" s="149">
        <f>SUM(G280:H280)</f>
        <v>4769</v>
      </c>
      <c r="G280" s="156"/>
      <c r="H280" s="156">
        <v>4769</v>
      </c>
      <c r="I280" s="149">
        <f>SUM(J280:K280)</f>
        <v>4950</v>
      </c>
      <c r="J280" s="156"/>
      <c r="K280" s="156">
        <v>4950</v>
      </c>
      <c r="L280" s="149">
        <f>SUM(M280:N280)</f>
        <v>5147</v>
      </c>
      <c r="M280" s="230"/>
      <c r="N280" s="156">
        <v>5147</v>
      </c>
    </row>
    <row r="281" spans="1:14" ht="78.75">
      <c r="A281" s="150" t="s">
        <v>443</v>
      </c>
      <c r="B281" s="172" t="s">
        <v>235</v>
      </c>
      <c r="C281" s="142" t="s">
        <v>275</v>
      </c>
      <c r="D281" s="147" t="s">
        <v>316</v>
      </c>
      <c r="E281" s="147" t="s">
        <v>113</v>
      </c>
      <c r="F281" s="149">
        <f>SUM(G281:H281)</f>
        <v>4768</v>
      </c>
      <c r="G281" s="156">
        <v>4768</v>
      </c>
      <c r="H281" s="156"/>
      <c r="I281" s="149">
        <f>SUM(J281:K281)</f>
        <v>4950</v>
      </c>
      <c r="J281" s="156">
        <v>4950</v>
      </c>
      <c r="K281" s="156"/>
      <c r="L281" s="149">
        <f>SUM(M281:N281)</f>
        <v>5147</v>
      </c>
      <c r="M281" s="230">
        <v>5147</v>
      </c>
      <c r="N281" s="156"/>
    </row>
    <row r="282" spans="1:14" s="226" customFormat="1" ht="47.25">
      <c r="A282" s="157" t="s">
        <v>13</v>
      </c>
      <c r="B282" s="148" t="s">
        <v>388</v>
      </c>
      <c r="C282" s="144"/>
      <c r="D282" s="144"/>
      <c r="E282" s="144"/>
      <c r="F282" s="149">
        <f>SUM(F283:F285)</f>
        <v>9684</v>
      </c>
      <c r="G282" s="149">
        <f aca="true" t="shared" si="112" ref="G282:N282">SUM(G283:G285)</f>
        <v>6795</v>
      </c>
      <c r="H282" s="149">
        <f t="shared" si="112"/>
        <v>2889</v>
      </c>
      <c r="I282" s="149">
        <f t="shared" si="112"/>
        <v>0</v>
      </c>
      <c r="J282" s="149">
        <f t="shared" si="112"/>
        <v>0</v>
      </c>
      <c r="K282" s="149">
        <f t="shared" si="112"/>
        <v>0</v>
      </c>
      <c r="L282" s="149">
        <f t="shared" si="112"/>
        <v>0</v>
      </c>
      <c r="M282" s="232">
        <f t="shared" si="112"/>
        <v>0</v>
      </c>
      <c r="N282" s="149">
        <f t="shared" si="112"/>
        <v>0</v>
      </c>
    </row>
    <row r="283" spans="1:14" ht="47.25">
      <c r="A283" s="166" t="s">
        <v>541</v>
      </c>
      <c r="B283" s="142" t="s">
        <v>540</v>
      </c>
      <c r="C283" s="142" t="s">
        <v>27</v>
      </c>
      <c r="D283" s="142" t="s">
        <v>316</v>
      </c>
      <c r="E283" s="142" t="s">
        <v>317</v>
      </c>
      <c r="F283" s="149">
        <f>SUM(G283:H283)</f>
        <v>6795</v>
      </c>
      <c r="G283" s="149">
        <v>6795</v>
      </c>
      <c r="H283" s="149"/>
      <c r="I283" s="149">
        <f>SUM(J283:K283)</f>
        <v>0</v>
      </c>
      <c r="J283" s="149"/>
      <c r="K283" s="149"/>
      <c r="L283" s="149">
        <f>SUM(M283:N283)</f>
        <v>0</v>
      </c>
      <c r="M283" s="232"/>
      <c r="N283" s="149"/>
    </row>
    <row r="284" spans="1:14" ht="78.75">
      <c r="A284" s="166" t="s">
        <v>70</v>
      </c>
      <c r="B284" s="142" t="s">
        <v>568</v>
      </c>
      <c r="C284" s="142" t="s">
        <v>275</v>
      </c>
      <c r="D284" s="142" t="s">
        <v>316</v>
      </c>
      <c r="E284" s="142" t="s">
        <v>317</v>
      </c>
      <c r="F284" s="149">
        <f>SUM(G284:H284)</f>
        <v>0</v>
      </c>
      <c r="G284" s="149"/>
      <c r="H284" s="149"/>
      <c r="I284" s="149">
        <f>SUM(J284:K284)</f>
        <v>0</v>
      </c>
      <c r="J284" s="149"/>
      <c r="K284" s="149"/>
      <c r="L284" s="149">
        <f>SUM(M284:N284)</f>
        <v>0</v>
      </c>
      <c r="M284" s="232"/>
      <c r="N284" s="149"/>
    </row>
    <row r="285" spans="1:14" ht="94.5">
      <c r="A285" s="166" t="s">
        <v>606</v>
      </c>
      <c r="B285" s="142" t="s">
        <v>568</v>
      </c>
      <c r="C285" s="142" t="s">
        <v>27</v>
      </c>
      <c r="D285" s="147" t="s">
        <v>316</v>
      </c>
      <c r="E285" s="147" t="s">
        <v>317</v>
      </c>
      <c r="F285" s="149">
        <f>SUM(G285:H285)</f>
        <v>2889</v>
      </c>
      <c r="G285" s="149"/>
      <c r="H285" s="149">
        <v>2889</v>
      </c>
      <c r="I285" s="149">
        <f>SUM(J285:K285)</f>
        <v>0</v>
      </c>
      <c r="J285" s="149"/>
      <c r="K285" s="149"/>
      <c r="L285" s="149">
        <f>SUM(M285:N285)</f>
        <v>0</v>
      </c>
      <c r="M285" s="232"/>
      <c r="N285" s="149"/>
    </row>
    <row r="286" spans="1:14" s="226" customFormat="1" ht="78.75">
      <c r="A286" s="157" t="s">
        <v>111</v>
      </c>
      <c r="B286" s="203" t="s">
        <v>110</v>
      </c>
      <c r="C286" s="144"/>
      <c r="D286" s="144"/>
      <c r="E286" s="144"/>
      <c r="F286" s="149">
        <f aca="true" t="shared" si="113" ref="F286:N286">F287</f>
        <v>6</v>
      </c>
      <c r="G286" s="149">
        <f t="shared" si="113"/>
        <v>6</v>
      </c>
      <c r="H286" s="149">
        <f t="shared" si="113"/>
        <v>0</v>
      </c>
      <c r="I286" s="149">
        <f t="shared" si="113"/>
        <v>6</v>
      </c>
      <c r="J286" s="149">
        <f t="shared" si="113"/>
        <v>6</v>
      </c>
      <c r="K286" s="149">
        <f t="shared" si="113"/>
        <v>0</v>
      </c>
      <c r="L286" s="149">
        <f t="shared" si="113"/>
        <v>6</v>
      </c>
      <c r="M286" s="232">
        <f t="shared" si="113"/>
        <v>6</v>
      </c>
      <c r="N286" s="149">
        <f t="shared" si="113"/>
        <v>0</v>
      </c>
    </row>
    <row r="287" spans="1:14" ht="94.5">
      <c r="A287" s="150" t="s">
        <v>180</v>
      </c>
      <c r="B287" s="174" t="s">
        <v>182</v>
      </c>
      <c r="C287" s="142" t="s">
        <v>275</v>
      </c>
      <c r="D287" s="147" t="s">
        <v>316</v>
      </c>
      <c r="E287" s="147" t="s">
        <v>113</v>
      </c>
      <c r="F287" s="149">
        <f>SUM(G287:H287)</f>
        <v>6</v>
      </c>
      <c r="G287" s="149">
        <v>6</v>
      </c>
      <c r="H287" s="149"/>
      <c r="I287" s="149">
        <f>SUM(J287:K287)</f>
        <v>6</v>
      </c>
      <c r="J287" s="149">
        <v>6</v>
      </c>
      <c r="K287" s="149"/>
      <c r="L287" s="149">
        <f>SUM(M287:N287)</f>
        <v>6</v>
      </c>
      <c r="M287" s="232">
        <v>6</v>
      </c>
      <c r="N287" s="149"/>
    </row>
    <row r="288" spans="1:14" ht="141.75">
      <c r="A288" s="138" t="s">
        <v>972</v>
      </c>
      <c r="B288" s="144" t="s">
        <v>397</v>
      </c>
      <c r="C288" s="144"/>
      <c r="D288" s="144"/>
      <c r="E288" s="144"/>
      <c r="F288" s="143">
        <f>SUM(F289,F292,F296,F294)</f>
        <v>6771.8</v>
      </c>
      <c r="G288" s="143">
        <f aca="true" t="shared" si="114" ref="G288:N288">SUM(G289,G292,G296,G294)</f>
        <v>6155.8</v>
      </c>
      <c r="H288" s="143">
        <f t="shared" si="114"/>
        <v>616</v>
      </c>
      <c r="I288" s="143">
        <f t="shared" si="114"/>
        <v>5404</v>
      </c>
      <c r="J288" s="143">
        <f t="shared" si="114"/>
        <v>5362</v>
      </c>
      <c r="K288" s="143">
        <f t="shared" si="114"/>
        <v>42</v>
      </c>
      <c r="L288" s="143">
        <f t="shared" si="114"/>
        <v>5362</v>
      </c>
      <c r="M288" s="231">
        <f t="shared" si="114"/>
        <v>5362</v>
      </c>
      <c r="N288" s="143">
        <f t="shared" si="114"/>
        <v>0</v>
      </c>
    </row>
    <row r="289" spans="1:14" ht="47.25">
      <c r="A289" s="150" t="s">
        <v>643</v>
      </c>
      <c r="B289" s="171" t="s">
        <v>339</v>
      </c>
      <c r="C289" s="144"/>
      <c r="D289" s="144"/>
      <c r="E289" s="144"/>
      <c r="F289" s="149">
        <f>SUM(F290:F291)</f>
        <v>1250.8</v>
      </c>
      <c r="G289" s="149">
        <f aca="true" t="shared" si="115" ref="G289:N289">SUM(G290:G291)</f>
        <v>655.8</v>
      </c>
      <c r="H289" s="149">
        <f t="shared" si="115"/>
        <v>595</v>
      </c>
      <c r="I289" s="149">
        <f t="shared" si="115"/>
        <v>97</v>
      </c>
      <c r="J289" s="149">
        <f t="shared" si="115"/>
        <v>55</v>
      </c>
      <c r="K289" s="149">
        <f t="shared" si="115"/>
        <v>42</v>
      </c>
      <c r="L289" s="149">
        <f t="shared" si="115"/>
        <v>55</v>
      </c>
      <c r="M289" s="232">
        <f t="shared" si="115"/>
        <v>55</v>
      </c>
      <c r="N289" s="149">
        <f t="shared" si="115"/>
        <v>0</v>
      </c>
    </row>
    <row r="290" spans="1:14" ht="126">
      <c r="A290" s="165" t="s">
        <v>973</v>
      </c>
      <c r="B290" s="172" t="s">
        <v>857</v>
      </c>
      <c r="C290" s="142" t="s">
        <v>760</v>
      </c>
      <c r="D290" s="198">
        <v>10</v>
      </c>
      <c r="E290" s="147" t="s">
        <v>113</v>
      </c>
      <c r="F290" s="149">
        <f>SUM(G290:H290)</f>
        <v>655.8</v>
      </c>
      <c r="G290" s="149">
        <v>655.8</v>
      </c>
      <c r="H290" s="149"/>
      <c r="I290" s="149">
        <f>SUM(J290:K290)</f>
        <v>55</v>
      </c>
      <c r="J290" s="149">
        <v>55</v>
      </c>
      <c r="K290" s="149"/>
      <c r="L290" s="149">
        <f>SUM(M290:N290)</f>
        <v>55</v>
      </c>
      <c r="M290" s="232">
        <v>55</v>
      </c>
      <c r="N290" s="149"/>
    </row>
    <row r="291" spans="1:14" ht="47.25">
      <c r="A291" s="235" t="s">
        <v>858</v>
      </c>
      <c r="B291" s="172" t="s">
        <v>859</v>
      </c>
      <c r="C291" s="142" t="s">
        <v>760</v>
      </c>
      <c r="D291" s="198">
        <v>10</v>
      </c>
      <c r="E291" s="147" t="s">
        <v>113</v>
      </c>
      <c r="F291" s="149">
        <f>SUM(G291:H291)</f>
        <v>595</v>
      </c>
      <c r="G291" s="156"/>
      <c r="H291" s="156">
        <v>595</v>
      </c>
      <c r="I291" s="149">
        <f>SUM(J291:K291)</f>
        <v>42</v>
      </c>
      <c r="J291" s="156"/>
      <c r="K291" s="156">
        <v>42</v>
      </c>
      <c r="L291" s="149"/>
      <c r="M291" s="230"/>
      <c r="N291" s="156"/>
    </row>
    <row r="292" spans="1:14" ht="47.25">
      <c r="A292" s="145" t="s">
        <v>75</v>
      </c>
      <c r="B292" s="171" t="s">
        <v>566</v>
      </c>
      <c r="C292" s="142"/>
      <c r="D292" s="142"/>
      <c r="E292" s="147"/>
      <c r="F292" s="149">
        <f aca="true" t="shared" si="116" ref="F292:N292">F293</f>
        <v>21</v>
      </c>
      <c r="G292" s="149">
        <f t="shared" si="116"/>
        <v>0</v>
      </c>
      <c r="H292" s="149">
        <f t="shared" si="116"/>
        <v>21</v>
      </c>
      <c r="I292" s="149">
        <f t="shared" si="116"/>
        <v>0</v>
      </c>
      <c r="J292" s="149">
        <f t="shared" si="116"/>
        <v>0</v>
      </c>
      <c r="K292" s="149">
        <f t="shared" si="116"/>
        <v>0</v>
      </c>
      <c r="L292" s="149">
        <f t="shared" si="116"/>
        <v>0</v>
      </c>
      <c r="M292" s="232">
        <f t="shared" si="116"/>
        <v>0</v>
      </c>
      <c r="N292" s="149">
        <f t="shared" si="116"/>
        <v>0</v>
      </c>
    </row>
    <row r="293" spans="1:14" ht="78.75">
      <c r="A293" s="145" t="s">
        <v>563</v>
      </c>
      <c r="B293" s="172" t="s">
        <v>156</v>
      </c>
      <c r="C293" s="142" t="s">
        <v>275</v>
      </c>
      <c r="D293" s="142" t="s">
        <v>316</v>
      </c>
      <c r="E293" s="142" t="s">
        <v>305</v>
      </c>
      <c r="F293" s="149">
        <f>SUM(G293:H293)</f>
        <v>21</v>
      </c>
      <c r="G293" s="156"/>
      <c r="H293" s="156">
        <v>21</v>
      </c>
      <c r="I293" s="149">
        <f>SUM(J293:K293)</f>
        <v>0</v>
      </c>
      <c r="J293" s="156"/>
      <c r="K293" s="156"/>
      <c r="L293" s="149">
        <f>SUM(M293:N293)</f>
        <v>0</v>
      </c>
      <c r="M293" s="230"/>
      <c r="N293" s="156"/>
    </row>
    <row r="294" spans="1:14" ht="47.25">
      <c r="A294" s="235" t="s">
        <v>547</v>
      </c>
      <c r="B294" s="171" t="s">
        <v>562</v>
      </c>
      <c r="C294" s="142"/>
      <c r="D294" s="142"/>
      <c r="E294" s="142"/>
      <c r="F294" s="149">
        <f>F295</f>
        <v>1520</v>
      </c>
      <c r="G294" s="149">
        <f aca="true" t="shared" si="117" ref="G294:N294">G295</f>
        <v>1520</v>
      </c>
      <c r="H294" s="149">
        <f t="shared" si="117"/>
        <v>0</v>
      </c>
      <c r="I294" s="149">
        <f t="shared" si="117"/>
        <v>0</v>
      </c>
      <c r="J294" s="149">
        <f t="shared" si="117"/>
        <v>0</v>
      </c>
      <c r="K294" s="149">
        <f t="shared" si="117"/>
        <v>0</v>
      </c>
      <c r="L294" s="149">
        <f t="shared" si="117"/>
        <v>0</v>
      </c>
      <c r="M294" s="232">
        <f t="shared" si="117"/>
        <v>0</v>
      </c>
      <c r="N294" s="149">
        <f t="shared" si="117"/>
        <v>0</v>
      </c>
    </row>
    <row r="295" spans="1:14" ht="189">
      <c r="A295" s="235" t="s">
        <v>548</v>
      </c>
      <c r="B295" s="172" t="s">
        <v>550</v>
      </c>
      <c r="C295" s="142" t="s">
        <v>760</v>
      </c>
      <c r="D295" s="142" t="s">
        <v>762</v>
      </c>
      <c r="E295" s="142" t="s">
        <v>113</v>
      </c>
      <c r="F295" s="149">
        <f>SUM(G295:H295)</f>
        <v>1520</v>
      </c>
      <c r="G295" s="149">
        <v>1520</v>
      </c>
      <c r="H295" s="156"/>
      <c r="I295" s="149">
        <f>SUM(J295:K295)</f>
        <v>0</v>
      </c>
      <c r="J295" s="156"/>
      <c r="K295" s="156"/>
      <c r="L295" s="149">
        <f>SUM(M295:N295)</f>
        <v>0</v>
      </c>
      <c r="M295" s="230"/>
      <c r="N295" s="156"/>
    </row>
    <row r="296" spans="1:14" ht="63">
      <c r="A296" s="157" t="s">
        <v>444</v>
      </c>
      <c r="B296" s="153" t="s">
        <v>644</v>
      </c>
      <c r="C296" s="142"/>
      <c r="D296" s="142"/>
      <c r="E296" s="142"/>
      <c r="F296" s="149">
        <f aca="true" t="shared" si="118" ref="F296:N296">F297</f>
        <v>3980</v>
      </c>
      <c r="G296" s="149">
        <f t="shared" si="118"/>
        <v>3980</v>
      </c>
      <c r="H296" s="149">
        <f t="shared" si="118"/>
        <v>0</v>
      </c>
      <c r="I296" s="149">
        <f t="shared" si="118"/>
        <v>5307</v>
      </c>
      <c r="J296" s="149">
        <f t="shared" si="118"/>
        <v>5307</v>
      </c>
      <c r="K296" s="149">
        <f t="shared" si="118"/>
        <v>0</v>
      </c>
      <c r="L296" s="149">
        <f t="shared" si="118"/>
        <v>5307</v>
      </c>
      <c r="M296" s="232">
        <f t="shared" si="118"/>
        <v>5307</v>
      </c>
      <c r="N296" s="149">
        <f t="shared" si="118"/>
        <v>0</v>
      </c>
    </row>
    <row r="297" spans="1:14" ht="110.25">
      <c r="A297" s="235" t="s">
        <v>545</v>
      </c>
      <c r="B297" s="155" t="s">
        <v>525</v>
      </c>
      <c r="C297" s="142" t="s">
        <v>27</v>
      </c>
      <c r="D297" s="142" t="s">
        <v>762</v>
      </c>
      <c r="E297" s="147" t="s">
        <v>306</v>
      </c>
      <c r="F297" s="149">
        <f>SUM(G297:H297)</f>
        <v>3980</v>
      </c>
      <c r="G297" s="156">
        <v>3980</v>
      </c>
      <c r="H297" s="156"/>
      <c r="I297" s="149">
        <f>SUM(J297:K297)</f>
        <v>5307</v>
      </c>
      <c r="J297" s="156">
        <v>5307</v>
      </c>
      <c r="K297" s="156"/>
      <c r="L297" s="149">
        <f>SUM(M297:N297)</f>
        <v>5307</v>
      </c>
      <c r="M297" s="230">
        <v>5307</v>
      </c>
      <c r="N297" s="156"/>
    </row>
    <row r="298" spans="1:14" s="226" customFormat="1" ht="63">
      <c r="A298" s="138" t="s">
        <v>974</v>
      </c>
      <c r="B298" s="144" t="s">
        <v>398</v>
      </c>
      <c r="C298" s="144"/>
      <c r="D298" s="144"/>
      <c r="E298" s="144"/>
      <c r="F298" s="143">
        <f aca="true" t="shared" si="119" ref="F298:N298">SUM(F299,F302)</f>
        <v>10568</v>
      </c>
      <c r="G298" s="143">
        <f t="shared" si="119"/>
        <v>0</v>
      </c>
      <c r="H298" s="143">
        <f t="shared" si="119"/>
        <v>10568</v>
      </c>
      <c r="I298" s="143">
        <f t="shared" si="119"/>
        <v>10453</v>
      </c>
      <c r="J298" s="143">
        <f t="shared" si="119"/>
        <v>0</v>
      </c>
      <c r="K298" s="143">
        <f t="shared" si="119"/>
        <v>10453</v>
      </c>
      <c r="L298" s="143">
        <f t="shared" si="119"/>
        <v>11331</v>
      </c>
      <c r="M298" s="231">
        <f t="shared" si="119"/>
        <v>0</v>
      </c>
      <c r="N298" s="143">
        <f t="shared" si="119"/>
        <v>11331</v>
      </c>
    </row>
    <row r="299" spans="1:14" s="226" customFormat="1" ht="126">
      <c r="A299" s="138" t="s">
        <v>975</v>
      </c>
      <c r="B299" s="144" t="s">
        <v>399</v>
      </c>
      <c r="C299" s="144"/>
      <c r="D299" s="144"/>
      <c r="E299" s="144"/>
      <c r="F299" s="143">
        <f aca="true" t="shared" si="120" ref="F299:N299">F301</f>
        <v>6835</v>
      </c>
      <c r="G299" s="143">
        <f t="shared" si="120"/>
        <v>0</v>
      </c>
      <c r="H299" s="143">
        <f t="shared" si="120"/>
        <v>6835</v>
      </c>
      <c r="I299" s="143">
        <f t="shared" si="120"/>
        <v>7039</v>
      </c>
      <c r="J299" s="143">
        <f t="shared" si="120"/>
        <v>0</v>
      </c>
      <c r="K299" s="143">
        <f t="shared" si="120"/>
        <v>7039</v>
      </c>
      <c r="L299" s="143">
        <f t="shared" si="120"/>
        <v>7917</v>
      </c>
      <c r="M299" s="231">
        <f t="shared" si="120"/>
        <v>0</v>
      </c>
      <c r="N299" s="143">
        <f t="shared" si="120"/>
        <v>7917</v>
      </c>
    </row>
    <row r="300" spans="1:14" s="226" customFormat="1" ht="63">
      <c r="A300" s="150" t="s">
        <v>102</v>
      </c>
      <c r="B300" s="153" t="s">
        <v>101</v>
      </c>
      <c r="C300" s="144"/>
      <c r="D300" s="144"/>
      <c r="E300" s="144"/>
      <c r="F300" s="149">
        <f aca="true" t="shared" si="121" ref="F300:N300">F301</f>
        <v>6835</v>
      </c>
      <c r="G300" s="149">
        <f t="shared" si="121"/>
        <v>0</v>
      </c>
      <c r="H300" s="149">
        <f t="shared" si="121"/>
        <v>6835</v>
      </c>
      <c r="I300" s="149">
        <f t="shared" si="121"/>
        <v>7039</v>
      </c>
      <c r="J300" s="149">
        <f t="shared" si="121"/>
        <v>0</v>
      </c>
      <c r="K300" s="149">
        <f t="shared" si="121"/>
        <v>7039</v>
      </c>
      <c r="L300" s="149">
        <f t="shared" si="121"/>
        <v>7917</v>
      </c>
      <c r="M300" s="232">
        <f t="shared" si="121"/>
        <v>0</v>
      </c>
      <c r="N300" s="149">
        <f t="shared" si="121"/>
        <v>7917</v>
      </c>
    </row>
    <row r="301" spans="1:14" ht="94.5">
      <c r="A301" s="150" t="s">
        <v>400</v>
      </c>
      <c r="B301" s="155" t="s">
        <v>233</v>
      </c>
      <c r="C301" s="142" t="s">
        <v>21</v>
      </c>
      <c r="D301" s="147" t="s">
        <v>306</v>
      </c>
      <c r="E301" s="147" t="s">
        <v>114</v>
      </c>
      <c r="F301" s="149">
        <f>SUM(G301:H301)</f>
        <v>6835</v>
      </c>
      <c r="G301" s="156"/>
      <c r="H301" s="156">
        <v>6835</v>
      </c>
      <c r="I301" s="149">
        <f>SUM(J301:K301)</f>
        <v>7039</v>
      </c>
      <c r="J301" s="156"/>
      <c r="K301" s="156">
        <v>7039</v>
      </c>
      <c r="L301" s="149">
        <f>SUM(M301:N301)</f>
        <v>7917</v>
      </c>
      <c r="M301" s="230"/>
      <c r="N301" s="156">
        <v>7917</v>
      </c>
    </row>
    <row r="302" spans="1:14" s="226" customFormat="1" ht="126">
      <c r="A302" s="138" t="s">
        <v>976</v>
      </c>
      <c r="B302" s="167" t="s">
        <v>401</v>
      </c>
      <c r="C302" s="144"/>
      <c r="D302" s="144"/>
      <c r="E302" s="144"/>
      <c r="F302" s="143">
        <f aca="true" t="shared" si="122" ref="F302:N302">SUM(F303,)</f>
        <v>3733</v>
      </c>
      <c r="G302" s="143">
        <f t="shared" si="122"/>
        <v>0</v>
      </c>
      <c r="H302" s="143">
        <f t="shared" si="122"/>
        <v>3733</v>
      </c>
      <c r="I302" s="143">
        <f t="shared" si="122"/>
        <v>3414</v>
      </c>
      <c r="J302" s="143">
        <f t="shared" si="122"/>
        <v>0</v>
      </c>
      <c r="K302" s="143">
        <f t="shared" si="122"/>
        <v>3414</v>
      </c>
      <c r="L302" s="143">
        <f t="shared" si="122"/>
        <v>3414</v>
      </c>
      <c r="M302" s="231">
        <f t="shared" si="122"/>
        <v>0</v>
      </c>
      <c r="N302" s="143">
        <f t="shared" si="122"/>
        <v>3414</v>
      </c>
    </row>
    <row r="303" spans="1:14" s="226" customFormat="1" ht="47.25">
      <c r="A303" s="150" t="s">
        <v>99</v>
      </c>
      <c r="B303" s="153" t="s">
        <v>97</v>
      </c>
      <c r="C303" s="144"/>
      <c r="D303" s="144"/>
      <c r="E303" s="144"/>
      <c r="F303" s="149">
        <f aca="true" t="shared" si="123" ref="F303:N303">SUM(F304:F306)</f>
        <v>3733</v>
      </c>
      <c r="G303" s="149">
        <f t="shared" si="123"/>
        <v>0</v>
      </c>
      <c r="H303" s="149">
        <f t="shared" si="123"/>
        <v>3733</v>
      </c>
      <c r="I303" s="149">
        <f t="shared" si="123"/>
        <v>3414</v>
      </c>
      <c r="J303" s="149">
        <f t="shared" si="123"/>
        <v>0</v>
      </c>
      <c r="K303" s="149">
        <f t="shared" si="123"/>
        <v>3414</v>
      </c>
      <c r="L303" s="149">
        <f t="shared" si="123"/>
        <v>3414</v>
      </c>
      <c r="M303" s="232">
        <f t="shared" si="123"/>
        <v>0</v>
      </c>
      <c r="N303" s="149">
        <f t="shared" si="123"/>
        <v>3414</v>
      </c>
    </row>
    <row r="304" spans="1:14" ht="78.75">
      <c r="A304" s="150" t="s">
        <v>65</v>
      </c>
      <c r="B304" s="155" t="s">
        <v>231</v>
      </c>
      <c r="C304" s="142" t="s">
        <v>275</v>
      </c>
      <c r="D304" s="147" t="s">
        <v>306</v>
      </c>
      <c r="E304" s="147" t="s">
        <v>115</v>
      </c>
      <c r="F304" s="149">
        <f>SUM(G304:H304)</f>
        <v>2875</v>
      </c>
      <c r="G304" s="156"/>
      <c r="H304" s="156">
        <v>2875</v>
      </c>
      <c r="I304" s="149">
        <f>SUM(J304:K304)</f>
        <v>2556</v>
      </c>
      <c r="J304" s="156"/>
      <c r="K304" s="156">
        <v>2556</v>
      </c>
      <c r="L304" s="149">
        <f>SUM(M304:N304)</f>
        <v>2556</v>
      </c>
      <c r="M304" s="230"/>
      <c r="N304" s="156">
        <v>2556</v>
      </c>
    </row>
    <row r="305" spans="1:14" ht="94.5">
      <c r="A305" s="150" t="s">
        <v>67</v>
      </c>
      <c r="B305" s="155" t="s">
        <v>232</v>
      </c>
      <c r="C305" s="142" t="s">
        <v>275</v>
      </c>
      <c r="D305" s="147" t="s">
        <v>306</v>
      </c>
      <c r="E305" s="147" t="s">
        <v>115</v>
      </c>
      <c r="F305" s="149">
        <f>SUM(G305:H305)</f>
        <v>0</v>
      </c>
      <c r="G305" s="156"/>
      <c r="H305" s="156"/>
      <c r="I305" s="149">
        <f>SUM(J305:K305)</f>
        <v>0</v>
      </c>
      <c r="J305" s="156"/>
      <c r="K305" s="156"/>
      <c r="L305" s="149">
        <f>SUM(M305:N305)</f>
        <v>0</v>
      </c>
      <c r="M305" s="230"/>
      <c r="N305" s="156"/>
    </row>
    <row r="306" spans="1:14" ht="110.25">
      <c r="A306" s="235" t="s">
        <v>66</v>
      </c>
      <c r="B306" s="155" t="s">
        <v>176</v>
      </c>
      <c r="C306" s="142" t="s">
        <v>275</v>
      </c>
      <c r="D306" s="147" t="s">
        <v>306</v>
      </c>
      <c r="E306" s="147" t="s">
        <v>115</v>
      </c>
      <c r="F306" s="149">
        <f>SUM(G306:H306)</f>
        <v>858</v>
      </c>
      <c r="G306" s="156">
        <v>0</v>
      </c>
      <c r="H306" s="156">
        <v>858</v>
      </c>
      <c r="I306" s="149">
        <f>SUM(J306:K306)</f>
        <v>858</v>
      </c>
      <c r="J306" s="156">
        <v>0</v>
      </c>
      <c r="K306" s="156">
        <v>858</v>
      </c>
      <c r="L306" s="149">
        <f>SUM(M306:N306)</f>
        <v>858</v>
      </c>
      <c r="M306" s="230">
        <v>0</v>
      </c>
      <c r="N306" s="156">
        <v>858</v>
      </c>
    </row>
    <row r="307" spans="1:14" s="226" customFormat="1" ht="78.75">
      <c r="A307" s="138" t="s">
        <v>977</v>
      </c>
      <c r="B307" s="144" t="s">
        <v>498</v>
      </c>
      <c r="C307" s="144"/>
      <c r="D307" s="144"/>
      <c r="E307" s="144"/>
      <c r="F307" s="143">
        <f>SUM(F308,F314)</f>
        <v>841.8</v>
      </c>
      <c r="G307" s="143">
        <f aca="true" t="shared" si="124" ref="G307:N307">SUM(G308,G314)</f>
        <v>841.8</v>
      </c>
      <c r="H307" s="143">
        <f t="shared" si="124"/>
        <v>0</v>
      </c>
      <c r="I307" s="143">
        <f t="shared" si="124"/>
        <v>3329.7</v>
      </c>
      <c r="J307" s="143">
        <f t="shared" si="124"/>
        <v>3329.7</v>
      </c>
      <c r="K307" s="143">
        <f t="shared" si="124"/>
        <v>0</v>
      </c>
      <c r="L307" s="143">
        <f t="shared" si="124"/>
        <v>1538.7</v>
      </c>
      <c r="M307" s="231">
        <f t="shared" si="124"/>
        <v>1538.7</v>
      </c>
      <c r="N307" s="143">
        <f t="shared" si="124"/>
        <v>0</v>
      </c>
    </row>
    <row r="308" spans="1:14" s="226" customFormat="1" ht="126">
      <c r="A308" s="138" t="s">
        <v>978</v>
      </c>
      <c r="B308" s="144" t="s">
        <v>499</v>
      </c>
      <c r="C308" s="144"/>
      <c r="D308" s="144"/>
      <c r="E308" s="144"/>
      <c r="F308" s="143">
        <f aca="true" t="shared" si="125" ref="F308:N308">SUM(F309,F312)</f>
        <v>841.8</v>
      </c>
      <c r="G308" s="143">
        <f t="shared" si="125"/>
        <v>841.8</v>
      </c>
      <c r="H308" s="143">
        <f t="shared" si="125"/>
        <v>0</v>
      </c>
      <c r="I308" s="143">
        <f t="shared" si="125"/>
        <v>1521.7</v>
      </c>
      <c r="J308" s="143">
        <f t="shared" si="125"/>
        <v>1521.7</v>
      </c>
      <c r="K308" s="143">
        <f t="shared" si="125"/>
        <v>0</v>
      </c>
      <c r="L308" s="143">
        <f t="shared" si="125"/>
        <v>1538.7</v>
      </c>
      <c r="M308" s="231">
        <f t="shared" si="125"/>
        <v>1538.7</v>
      </c>
      <c r="N308" s="143">
        <f t="shared" si="125"/>
        <v>0</v>
      </c>
    </row>
    <row r="309" spans="1:14" s="226" customFormat="1" ht="63">
      <c r="A309" s="150" t="s">
        <v>591</v>
      </c>
      <c r="B309" s="153" t="s">
        <v>94</v>
      </c>
      <c r="C309" s="144"/>
      <c r="D309" s="144"/>
      <c r="E309" s="144"/>
      <c r="F309" s="149">
        <f>SUM(F310:F311)</f>
        <v>401.8</v>
      </c>
      <c r="G309" s="149">
        <f>SUM(G310:G311)</f>
        <v>401.8</v>
      </c>
      <c r="H309" s="149">
        <f>SUM(H310:H311)</f>
        <v>0</v>
      </c>
      <c r="I309" s="149">
        <f aca="true" t="shared" si="126" ref="I309:N309">I311</f>
        <v>1062.7</v>
      </c>
      <c r="J309" s="149">
        <f t="shared" si="126"/>
        <v>1062.7</v>
      </c>
      <c r="K309" s="149">
        <f t="shared" si="126"/>
        <v>0</v>
      </c>
      <c r="L309" s="149">
        <f t="shared" si="126"/>
        <v>1062.7</v>
      </c>
      <c r="M309" s="232">
        <f t="shared" si="126"/>
        <v>1062.7</v>
      </c>
      <c r="N309" s="149">
        <f t="shared" si="126"/>
        <v>0</v>
      </c>
    </row>
    <row r="310" spans="1:14" ht="220.5">
      <c r="A310" s="150" t="s">
        <v>63</v>
      </c>
      <c r="B310" s="153" t="s">
        <v>64</v>
      </c>
      <c r="C310" s="142" t="s">
        <v>744</v>
      </c>
      <c r="D310" s="142" t="s">
        <v>306</v>
      </c>
      <c r="E310" s="142" t="s">
        <v>316</v>
      </c>
      <c r="F310" s="149">
        <f>SUM(G310:H310)</f>
        <v>0</v>
      </c>
      <c r="G310" s="149"/>
      <c r="H310" s="149"/>
      <c r="I310" s="149"/>
      <c r="J310" s="149"/>
      <c r="K310" s="149"/>
      <c r="L310" s="149"/>
      <c r="M310" s="232"/>
      <c r="N310" s="149"/>
    </row>
    <row r="311" spans="1:14" s="226" customFormat="1" ht="220.5">
      <c r="A311" s="235" t="s">
        <v>511</v>
      </c>
      <c r="B311" s="155" t="s">
        <v>536</v>
      </c>
      <c r="C311" s="142" t="s">
        <v>744</v>
      </c>
      <c r="D311" s="161" t="s">
        <v>306</v>
      </c>
      <c r="E311" s="161" t="s">
        <v>316</v>
      </c>
      <c r="F311" s="149">
        <f>SUM(G311:H311)</f>
        <v>401.8</v>
      </c>
      <c r="G311" s="156">
        <v>401.8</v>
      </c>
      <c r="H311" s="156"/>
      <c r="I311" s="149">
        <f>SUM(J311:K311)</f>
        <v>1062.7</v>
      </c>
      <c r="J311" s="156">
        <v>1062.7</v>
      </c>
      <c r="K311" s="156"/>
      <c r="L311" s="149">
        <f>SUM(M311:N311)</f>
        <v>1062.7</v>
      </c>
      <c r="M311" s="230">
        <v>1062.7</v>
      </c>
      <c r="N311" s="156"/>
    </row>
    <row r="312" spans="1:14" s="226" customFormat="1" ht="63">
      <c r="A312" s="157" t="s">
        <v>592</v>
      </c>
      <c r="B312" s="153" t="s">
        <v>700</v>
      </c>
      <c r="C312" s="144"/>
      <c r="D312" s="144"/>
      <c r="E312" s="144"/>
      <c r="F312" s="149">
        <f aca="true" t="shared" si="127" ref="F312:N312">F313</f>
        <v>440</v>
      </c>
      <c r="G312" s="149">
        <f t="shared" si="127"/>
        <v>440</v>
      </c>
      <c r="H312" s="149">
        <f t="shared" si="127"/>
        <v>0</v>
      </c>
      <c r="I312" s="149">
        <f t="shared" si="127"/>
        <v>459</v>
      </c>
      <c r="J312" s="149">
        <f t="shared" si="127"/>
        <v>459</v>
      </c>
      <c r="K312" s="149">
        <f t="shared" si="127"/>
        <v>0</v>
      </c>
      <c r="L312" s="149">
        <f t="shared" si="127"/>
        <v>476</v>
      </c>
      <c r="M312" s="232">
        <f t="shared" si="127"/>
        <v>476</v>
      </c>
      <c r="N312" s="149">
        <f t="shared" si="127"/>
        <v>0</v>
      </c>
    </row>
    <row r="313" spans="1:14" ht="173.25">
      <c r="A313" s="154" t="s">
        <v>130</v>
      </c>
      <c r="B313" s="155" t="s">
        <v>223</v>
      </c>
      <c r="C313" s="142" t="s">
        <v>273</v>
      </c>
      <c r="D313" s="142" t="s">
        <v>306</v>
      </c>
      <c r="E313" s="142" t="s">
        <v>316</v>
      </c>
      <c r="F313" s="149">
        <f>SUM(G313:H313)</f>
        <v>440</v>
      </c>
      <c r="G313" s="156">
        <v>440</v>
      </c>
      <c r="H313" s="156"/>
      <c r="I313" s="149">
        <f>SUM(J313:K313)</f>
        <v>459</v>
      </c>
      <c r="J313" s="156">
        <v>459</v>
      </c>
      <c r="K313" s="156"/>
      <c r="L313" s="149">
        <f>SUM(M313:N313)</f>
        <v>476</v>
      </c>
      <c r="M313" s="230">
        <v>476</v>
      </c>
      <c r="N313" s="156"/>
    </row>
    <row r="314" spans="1:14" s="226" customFormat="1" ht="141.75">
      <c r="A314" s="247" t="s">
        <v>990</v>
      </c>
      <c r="B314" s="248" t="s">
        <v>991</v>
      </c>
      <c r="C314" s="144"/>
      <c r="D314" s="141" t="s">
        <v>116</v>
      </c>
      <c r="E314" s="144" t="s">
        <v>113</v>
      </c>
      <c r="F314" s="143">
        <f>SUM(F315,F317)</f>
        <v>0</v>
      </c>
      <c r="G314" s="143">
        <f aca="true" t="shared" si="128" ref="G314:N314">SUM(G315,G317)</f>
        <v>0</v>
      </c>
      <c r="H314" s="143">
        <f t="shared" si="128"/>
        <v>0</v>
      </c>
      <c r="I314" s="143">
        <f t="shared" si="128"/>
        <v>1808</v>
      </c>
      <c r="J314" s="143">
        <f t="shared" si="128"/>
        <v>1808</v>
      </c>
      <c r="K314" s="143">
        <f t="shared" si="128"/>
        <v>0</v>
      </c>
      <c r="L314" s="143">
        <f t="shared" si="128"/>
        <v>0</v>
      </c>
      <c r="M314" s="231">
        <f t="shared" si="128"/>
        <v>0</v>
      </c>
      <c r="N314" s="143">
        <f t="shared" si="128"/>
        <v>0</v>
      </c>
    </row>
    <row r="315" spans="1:14" ht="78.75">
      <c r="A315" s="235" t="s">
        <v>992</v>
      </c>
      <c r="B315" s="178" t="s">
        <v>987</v>
      </c>
      <c r="C315" s="142"/>
      <c r="D315" s="147" t="s">
        <v>116</v>
      </c>
      <c r="E315" s="142" t="s">
        <v>113</v>
      </c>
      <c r="F315" s="149">
        <f>F316</f>
        <v>0</v>
      </c>
      <c r="G315" s="149">
        <f aca="true" t="shared" si="129" ref="G315:N315">G316</f>
        <v>0</v>
      </c>
      <c r="H315" s="149">
        <f t="shared" si="129"/>
        <v>0</v>
      </c>
      <c r="I315" s="149">
        <f t="shared" si="129"/>
        <v>1808</v>
      </c>
      <c r="J315" s="149">
        <f t="shared" si="129"/>
        <v>1808</v>
      </c>
      <c r="K315" s="149">
        <f t="shared" si="129"/>
        <v>0</v>
      </c>
      <c r="L315" s="149">
        <f t="shared" si="129"/>
        <v>0</v>
      </c>
      <c r="M315" s="232">
        <f t="shared" si="129"/>
        <v>0</v>
      </c>
      <c r="N315" s="149">
        <f t="shared" si="129"/>
        <v>0</v>
      </c>
    </row>
    <row r="316" spans="1:14" ht="157.5">
      <c r="A316" s="235" t="s">
        <v>993</v>
      </c>
      <c r="B316" s="179" t="s">
        <v>988</v>
      </c>
      <c r="C316" s="142" t="s">
        <v>275</v>
      </c>
      <c r="D316" s="147" t="s">
        <v>116</v>
      </c>
      <c r="E316" s="142" t="s">
        <v>113</v>
      </c>
      <c r="F316" s="149">
        <f>SUM(G316:H316)</f>
        <v>0</v>
      </c>
      <c r="G316" s="149"/>
      <c r="H316" s="149"/>
      <c r="I316" s="149">
        <f>SUM(J316:K316)</f>
        <v>1808</v>
      </c>
      <c r="J316" s="149">
        <v>1808</v>
      </c>
      <c r="K316" s="149"/>
      <c r="L316" s="149">
        <f>SUM(M316:N316)</f>
        <v>0</v>
      </c>
      <c r="M316" s="232"/>
      <c r="N316" s="149"/>
    </row>
    <row r="317" spans="1:14" ht="63">
      <c r="A317" s="145" t="s">
        <v>813</v>
      </c>
      <c r="B317" s="153" t="s">
        <v>812</v>
      </c>
      <c r="C317" s="142"/>
      <c r="D317" s="142" t="s">
        <v>116</v>
      </c>
      <c r="E317" s="142" t="s">
        <v>316</v>
      </c>
      <c r="F317" s="149">
        <f>F318</f>
        <v>0</v>
      </c>
      <c r="G317" s="149">
        <f aca="true" t="shared" si="130" ref="G317:N317">G318</f>
        <v>0</v>
      </c>
      <c r="H317" s="149">
        <f t="shared" si="130"/>
        <v>0</v>
      </c>
      <c r="I317" s="149">
        <f t="shared" si="130"/>
        <v>0</v>
      </c>
      <c r="J317" s="149">
        <f t="shared" si="130"/>
        <v>0</v>
      </c>
      <c r="K317" s="149">
        <f t="shared" si="130"/>
        <v>0</v>
      </c>
      <c r="L317" s="149">
        <f t="shared" si="130"/>
        <v>0</v>
      </c>
      <c r="M317" s="232">
        <f t="shared" si="130"/>
        <v>0</v>
      </c>
      <c r="N317" s="149">
        <f t="shared" si="130"/>
        <v>0</v>
      </c>
    </row>
    <row r="318" spans="1:14" ht="157.5">
      <c r="A318" s="180" t="s">
        <v>814</v>
      </c>
      <c r="B318" s="153" t="s">
        <v>811</v>
      </c>
      <c r="C318" s="142" t="s">
        <v>275</v>
      </c>
      <c r="D318" s="142" t="s">
        <v>116</v>
      </c>
      <c r="E318" s="142" t="s">
        <v>316</v>
      </c>
      <c r="F318" s="181">
        <f>SUM(G318:H318)</f>
        <v>0</v>
      </c>
      <c r="G318" s="156"/>
      <c r="H318" s="156"/>
      <c r="I318" s="181">
        <f>SUM(J318:K318)</f>
        <v>0</v>
      </c>
      <c r="J318" s="156"/>
      <c r="K318" s="156"/>
      <c r="L318" s="181">
        <f>SUM(M318:N318)</f>
        <v>0</v>
      </c>
      <c r="M318" s="230"/>
      <c r="N318" s="156"/>
    </row>
    <row r="319" spans="1:14" s="226" customFormat="1" ht="63">
      <c r="A319" s="138" t="s">
        <v>979</v>
      </c>
      <c r="B319" s="144" t="s">
        <v>131</v>
      </c>
      <c r="C319" s="144"/>
      <c r="D319" s="144"/>
      <c r="E319" s="144"/>
      <c r="F319" s="143">
        <f aca="true" t="shared" si="131" ref="F319:N319">SUM(F320,F328)</f>
        <v>5577.4</v>
      </c>
      <c r="G319" s="143">
        <f t="shared" si="131"/>
        <v>0</v>
      </c>
      <c r="H319" s="143">
        <f t="shared" si="131"/>
        <v>5577.4</v>
      </c>
      <c r="I319" s="143">
        <f t="shared" si="131"/>
        <v>0</v>
      </c>
      <c r="J319" s="143">
        <f t="shared" si="131"/>
        <v>0</v>
      </c>
      <c r="K319" s="143">
        <f t="shared" si="131"/>
        <v>0</v>
      </c>
      <c r="L319" s="143">
        <f t="shared" si="131"/>
        <v>0</v>
      </c>
      <c r="M319" s="231">
        <f t="shared" si="131"/>
        <v>0</v>
      </c>
      <c r="N319" s="143">
        <f t="shared" si="131"/>
        <v>0</v>
      </c>
    </row>
    <row r="320" spans="1:14" s="226" customFormat="1" ht="110.25">
      <c r="A320" s="138" t="s">
        <v>980</v>
      </c>
      <c r="B320" s="144" t="s">
        <v>132</v>
      </c>
      <c r="C320" s="144"/>
      <c r="D320" s="144"/>
      <c r="E320" s="144"/>
      <c r="F320" s="143">
        <f>SUM(F321,F324,F326)</f>
        <v>5577.4</v>
      </c>
      <c r="G320" s="143">
        <f aca="true" t="shared" si="132" ref="G320:N320">SUM(G321,G324,G326)</f>
        <v>0</v>
      </c>
      <c r="H320" s="143">
        <f>SUM(H321,H324,H326)</f>
        <v>5577.4</v>
      </c>
      <c r="I320" s="143">
        <f t="shared" si="132"/>
        <v>0</v>
      </c>
      <c r="J320" s="143">
        <f t="shared" si="132"/>
        <v>0</v>
      </c>
      <c r="K320" s="143">
        <f t="shared" si="132"/>
        <v>0</v>
      </c>
      <c r="L320" s="143">
        <f t="shared" si="132"/>
        <v>0</v>
      </c>
      <c r="M320" s="231">
        <f t="shared" si="132"/>
        <v>0</v>
      </c>
      <c r="N320" s="143">
        <f t="shared" si="132"/>
        <v>0</v>
      </c>
    </row>
    <row r="321" spans="1:14" s="226" customFormat="1" ht="94.5">
      <c r="A321" s="150" t="s">
        <v>82</v>
      </c>
      <c r="B321" s="148" t="s">
        <v>83</v>
      </c>
      <c r="C321" s="144"/>
      <c r="D321" s="144"/>
      <c r="E321" s="144"/>
      <c r="F321" s="149">
        <f>SUM(F322:F323)</f>
        <v>886.4</v>
      </c>
      <c r="G321" s="149">
        <f aca="true" t="shared" si="133" ref="G321:N321">SUM(G322:G323)</f>
        <v>0</v>
      </c>
      <c r="H321" s="149">
        <f t="shared" si="133"/>
        <v>886.4</v>
      </c>
      <c r="I321" s="149">
        <f t="shared" si="133"/>
        <v>0</v>
      </c>
      <c r="J321" s="149">
        <f t="shared" si="133"/>
        <v>0</v>
      </c>
      <c r="K321" s="149">
        <f t="shared" si="133"/>
        <v>0</v>
      </c>
      <c r="L321" s="149">
        <f t="shared" si="133"/>
        <v>0</v>
      </c>
      <c r="M321" s="149">
        <f t="shared" si="133"/>
        <v>0</v>
      </c>
      <c r="N321" s="149">
        <f t="shared" si="133"/>
        <v>0</v>
      </c>
    </row>
    <row r="322" spans="1:14" ht="126">
      <c r="A322" s="150" t="s">
        <v>602</v>
      </c>
      <c r="B322" s="142" t="s">
        <v>224</v>
      </c>
      <c r="C322" s="142" t="s">
        <v>275</v>
      </c>
      <c r="D322" s="147" t="s">
        <v>305</v>
      </c>
      <c r="E322" s="147" t="s">
        <v>306</v>
      </c>
      <c r="F322" s="149">
        <f>SUM(G322:H322)</f>
        <v>349</v>
      </c>
      <c r="G322" s="149"/>
      <c r="H322" s="149">
        <v>349</v>
      </c>
      <c r="I322" s="149">
        <f>SUM(J322:K322)</f>
        <v>0</v>
      </c>
      <c r="J322" s="149"/>
      <c r="K322" s="149"/>
      <c r="L322" s="149">
        <f>SUM(M322:N322)</f>
        <v>0</v>
      </c>
      <c r="M322" s="232"/>
      <c r="N322" s="149"/>
    </row>
    <row r="323" spans="1:14" ht="126">
      <c r="A323" s="150" t="s">
        <v>602</v>
      </c>
      <c r="B323" s="142" t="s">
        <v>224</v>
      </c>
      <c r="C323" s="142" t="s">
        <v>275</v>
      </c>
      <c r="D323" s="142" t="s">
        <v>306</v>
      </c>
      <c r="E323" s="142" t="s">
        <v>23</v>
      </c>
      <c r="F323" s="149">
        <f>SUM(G323:H323)</f>
        <v>537.4</v>
      </c>
      <c r="G323" s="149"/>
      <c r="H323" s="149">
        <v>537.4</v>
      </c>
      <c r="I323" s="149"/>
      <c r="J323" s="149"/>
      <c r="K323" s="149"/>
      <c r="L323" s="149"/>
      <c r="M323" s="232"/>
      <c r="N323" s="149"/>
    </row>
    <row r="324" spans="1:14" ht="78.75">
      <c r="A324" s="242" t="s">
        <v>1016</v>
      </c>
      <c r="B324" s="153" t="s">
        <v>1014</v>
      </c>
      <c r="C324" s="142"/>
      <c r="D324" s="147"/>
      <c r="E324" s="147"/>
      <c r="F324" s="149">
        <f>F325</f>
        <v>4517</v>
      </c>
      <c r="G324" s="149">
        <f aca="true" t="shared" si="134" ref="G324:N324">G325</f>
        <v>0</v>
      </c>
      <c r="H324" s="149">
        <f t="shared" si="134"/>
        <v>4517</v>
      </c>
      <c r="I324" s="149">
        <f t="shared" si="134"/>
        <v>0</v>
      </c>
      <c r="J324" s="149">
        <f t="shared" si="134"/>
        <v>0</v>
      </c>
      <c r="K324" s="149">
        <f t="shared" si="134"/>
        <v>0</v>
      </c>
      <c r="L324" s="149">
        <f t="shared" si="134"/>
        <v>0</v>
      </c>
      <c r="M324" s="232">
        <f t="shared" si="134"/>
        <v>0</v>
      </c>
      <c r="N324" s="149">
        <f t="shared" si="134"/>
        <v>0</v>
      </c>
    </row>
    <row r="325" spans="1:14" ht="94.5">
      <c r="A325" s="242" t="s">
        <v>1017</v>
      </c>
      <c r="B325" s="155" t="s">
        <v>1015</v>
      </c>
      <c r="C325" s="142" t="s">
        <v>275</v>
      </c>
      <c r="D325" s="142" t="s">
        <v>306</v>
      </c>
      <c r="E325" s="142" t="s">
        <v>23</v>
      </c>
      <c r="F325" s="149">
        <f>SUM(G325:H325)</f>
        <v>4517</v>
      </c>
      <c r="G325" s="149"/>
      <c r="H325" s="149">
        <v>4517</v>
      </c>
      <c r="I325" s="149">
        <f>SUM(J325:K325)</f>
        <v>0</v>
      </c>
      <c r="J325" s="149"/>
      <c r="K325" s="149"/>
      <c r="L325" s="149">
        <f>SUM(M325:N325)</f>
        <v>0</v>
      </c>
      <c r="M325" s="232"/>
      <c r="N325" s="149"/>
    </row>
    <row r="326" spans="1:14" ht="63">
      <c r="A326" s="235" t="s">
        <v>164</v>
      </c>
      <c r="B326" s="153" t="s">
        <v>1018</v>
      </c>
      <c r="C326" s="142"/>
      <c r="D326" s="147"/>
      <c r="E326" s="147"/>
      <c r="F326" s="149">
        <f>F327</f>
        <v>174</v>
      </c>
      <c r="G326" s="149">
        <f aca="true" t="shared" si="135" ref="G326:N326">G327</f>
        <v>0</v>
      </c>
      <c r="H326" s="149">
        <f t="shared" si="135"/>
        <v>174</v>
      </c>
      <c r="I326" s="149">
        <f t="shared" si="135"/>
        <v>0</v>
      </c>
      <c r="J326" s="149">
        <f t="shared" si="135"/>
        <v>0</v>
      </c>
      <c r="K326" s="149">
        <f t="shared" si="135"/>
        <v>0</v>
      </c>
      <c r="L326" s="149">
        <f t="shared" si="135"/>
        <v>0</v>
      </c>
      <c r="M326" s="232">
        <f t="shared" si="135"/>
        <v>0</v>
      </c>
      <c r="N326" s="149">
        <f t="shared" si="135"/>
        <v>0</v>
      </c>
    </row>
    <row r="327" spans="1:14" ht="78.75">
      <c r="A327" s="235" t="s">
        <v>165</v>
      </c>
      <c r="B327" s="142" t="s">
        <v>162</v>
      </c>
      <c r="C327" s="142" t="s">
        <v>275</v>
      </c>
      <c r="D327" s="147" t="s">
        <v>305</v>
      </c>
      <c r="E327" s="147" t="s">
        <v>306</v>
      </c>
      <c r="F327" s="149">
        <f>SUM(G327:H327)</f>
        <v>174</v>
      </c>
      <c r="G327" s="149"/>
      <c r="H327" s="149">
        <v>174</v>
      </c>
      <c r="I327" s="149">
        <f>SUM(J327:K327)</f>
        <v>0</v>
      </c>
      <c r="J327" s="149"/>
      <c r="K327" s="149"/>
      <c r="L327" s="149">
        <f>SUM(M327:N327)</f>
        <v>0</v>
      </c>
      <c r="M327" s="232"/>
      <c r="N327" s="149"/>
    </row>
    <row r="328" spans="1:14" s="226" customFormat="1" ht="141.75">
      <c r="A328" s="138" t="s">
        <v>981</v>
      </c>
      <c r="B328" s="144" t="s">
        <v>603</v>
      </c>
      <c r="C328" s="144"/>
      <c r="D328" s="144"/>
      <c r="E328" s="144"/>
      <c r="F328" s="143">
        <f aca="true" t="shared" si="136" ref="F328:N329">F329</f>
        <v>0</v>
      </c>
      <c r="G328" s="143">
        <f t="shared" si="136"/>
        <v>0</v>
      </c>
      <c r="H328" s="143">
        <f t="shared" si="136"/>
        <v>0</v>
      </c>
      <c r="I328" s="143">
        <f t="shared" si="136"/>
        <v>0</v>
      </c>
      <c r="J328" s="143">
        <f t="shared" si="136"/>
        <v>0</v>
      </c>
      <c r="K328" s="143">
        <f t="shared" si="136"/>
        <v>0</v>
      </c>
      <c r="L328" s="143">
        <f t="shared" si="136"/>
        <v>0</v>
      </c>
      <c r="M328" s="231">
        <f t="shared" si="136"/>
        <v>0</v>
      </c>
      <c r="N328" s="143">
        <f t="shared" si="136"/>
        <v>0</v>
      </c>
    </row>
    <row r="329" spans="1:14" s="226" customFormat="1" ht="78.75">
      <c r="A329" s="150" t="s">
        <v>587</v>
      </c>
      <c r="B329" s="148" t="s">
        <v>103</v>
      </c>
      <c r="C329" s="144"/>
      <c r="D329" s="144"/>
      <c r="E329" s="144"/>
      <c r="F329" s="149">
        <f t="shared" si="136"/>
        <v>0</v>
      </c>
      <c r="G329" s="149">
        <f t="shared" si="136"/>
        <v>0</v>
      </c>
      <c r="H329" s="149">
        <f t="shared" si="136"/>
        <v>0</v>
      </c>
      <c r="I329" s="149">
        <f t="shared" si="136"/>
        <v>0</v>
      </c>
      <c r="J329" s="149">
        <f t="shared" si="136"/>
        <v>0</v>
      </c>
      <c r="K329" s="149">
        <f t="shared" si="136"/>
        <v>0</v>
      </c>
      <c r="L329" s="149">
        <f t="shared" si="136"/>
        <v>0</v>
      </c>
      <c r="M329" s="232">
        <f t="shared" si="136"/>
        <v>0</v>
      </c>
      <c r="N329" s="149">
        <f t="shared" si="136"/>
        <v>0</v>
      </c>
    </row>
    <row r="330" spans="1:14" ht="126">
      <c r="A330" s="154" t="s">
        <v>385</v>
      </c>
      <c r="B330" s="142" t="s">
        <v>234</v>
      </c>
      <c r="C330" s="152" t="s">
        <v>24</v>
      </c>
      <c r="D330" s="161" t="s">
        <v>306</v>
      </c>
      <c r="E330" s="152" t="s">
        <v>23</v>
      </c>
      <c r="F330" s="149">
        <f>SUM(G330:H330)</f>
        <v>0</v>
      </c>
      <c r="G330" s="156"/>
      <c r="H330" s="156"/>
      <c r="I330" s="149">
        <f>SUM(J330:K330)</f>
        <v>0</v>
      </c>
      <c r="J330" s="156"/>
      <c r="K330" s="156"/>
      <c r="L330" s="149">
        <f>SUM(M330:N330)</f>
        <v>0</v>
      </c>
      <c r="M330" s="230"/>
      <c r="N330" s="156"/>
    </row>
    <row r="331" spans="1:14" s="226" customFormat="1" ht="63">
      <c r="A331" s="138" t="s">
        <v>982</v>
      </c>
      <c r="B331" s="144" t="s">
        <v>604</v>
      </c>
      <c r="C331" s="140"/>
      <c r="D331" s="140"/>
      <c r="E331" s="140"/>
      <c r="F331" s="143">
        <f>SUM(F332,F335)</f>
        <v>120</v>
      </c>
      <c r="G331" s="143">
        <f aca="true" t="shared" si="137" ref="G331:N331">SUM(G332,G335)</f>
        <v>0</v>
      </c>
      <c r="H331" s="143">
        <f t="shared" si="137"/>
        <v>120</v>
      </c>
      <c r="I331" s="143">
        <f t="shared" si="137"/>
        <v>0</v>
      </c>
      <c r="J331" s="143">
        <f t="shared" si="137"/>
        <v>0</v>
      </c>
      <c r="K331" s="143">
        <f t="shared" si="137"/>
        <v>0</v>
      </c>
      <c r="L331" s="143">
        <f t="shared" si="137"/>
        <v>0</v>
      </c>
      <c r="M331" s="143">
        <f t="shared" si="137"/>
        <v>0</v>
      </c>
      <c r="N331" s="143">
        <f t="shared" si="137"/>
        <v>0</v>
      </c>
    </row>
    <row r="332" spans="1:14" s="226" customFormat="1" ht="110.25">
      <c r="A332" s="249" t="s">
        <v>893</v>
      </c>
      <c r="B332" s="144" t="s">
        <v>605</v>
      </c>
      <c r="C332" s="140"/>
      <c r="D332" s="140"/>
      <c r="E332" s="140"/>
      <c r="F332" s="143">
        <f aca="true" t="shared" si="138" ref="F332:N333">F333</f>
        <v>110</v>
      </c>
      <c r="G332" s="143">
        <f t="shared" si="138"/>
        <v>0</v>
      </c>
      <c r="H332" s="143">
        <f t="shared" si="138"/>
        <v>110</v>
      </c>
      <c r="I332" s="143">
        <f t="shared" si="138"/>
        <v>0</v>
      </c>
      <c r="J332" s="143">
        <f t="shared" si="138"/>
        <v>0</v>
      </c>
      <c r="K332" s="143">
        <f t="shared" si="138"/>
        <v>0</v>
      </c>
      <c r="L332" s="143">
        <f t="shared" si="138"/>
        <v>0</v>
      </c>
      <c r="M332" s="231">
        <f t="shared" si="138"/>
        <v>0</v>
      </c>
      <c r="N332" s="143">
        <f t="shared" si="138"/>
        <v>0</v>
      </c>
    </row>
    <row r="333" spans="1:14" s="226" customFormat="1" ht="47.25">
      <c r="A333" s="165" t="s">
        <v>186</v>
      </c>
      <c r="B333" s="148" t="s">
        <v>88</v>
      </c>
      <c r="C333" s="140"/>
      <c r="D333" s="140"/>
      <c r="E333" s="140"/>
      <c r="F333" s="149">
        <f t="shared" si="138"/>
        <v>110</v>
      </c>
      <c r="G333" s="149">
        <f t="shared" si="138"/>
        <v>0</v>
      </c>
      <c r="H333" s="149">
        <f t="shared" si="138"/>
        <v>110</v>
      </c>
      <c r="I333" s="149">
        <f t="shared" si="138"/>
        <v>0</v>
      </c>
      <c r="J333" s="149">
        <f t="shared" si="138"/>
        <v>0</v>
      </c>
      <c r="K333" s="149">
        <f t="shared" si="138"/>
        <v>0</v>
      </c>
      <c r="L333" s="149">
        <f t="shared" si="138"/>
        <v>0</v>
      </c>
      <c r="M333" s="232">
        <f t="shared" si="138"/>
        <v>0</v>
      </c>
      <c r="N333" s="149">
        <f t="shared" si="138"/>
        <v>0</v>
      </c>
    </row>
    <row r="334" spans="1:14" ht="94.5">
      <c r="A334" s="235" t="s">
        <v>608</v>
      </c>
      <c r="B334" s="142" t="s">
        <v>225</v>
      </c>
      <c r="C334" s="152" t="s">
        <v>275</v>
      </c>
      <c r="D334" s="161" t="s">
        <v>305</v>
      </c>
      <c r="E334" s="161" t="s">
        <v>306</v>
      </c>
      <c r="F334" s="149">
        <f>SUM(G334:H334)</f>
        <v>110</v>
      </c>
      <c r="G334" s="156"/>
      <c r="H334" s="156">
        <v>110</v>
      </c>
      <c r="I334" s="149"/>
      <c r="J334" s="156"/>
      <c r="K334" s="156"/>
      <c r="L334" s="149">
        <f>SUM(M334:N334)</f>
        <v>0</v>
      </c>
      <c r="M334" s="230"/>
      <c r="N334" s="156"/>
    </row>
    <row r="335" spans="1:14" ht="78.75">
      <c r="A335" s="157" t="s">
        <v>835</v>
      </c>
      <c r="B335" s="153" t="s">
        <v>832</v>
      </c>
      <c r="C335" s="152"/>
      <c r="D335" s="161"/>
      <c r="E335" s="161"/>
      <c r="F335" s="149">
        <f aca="true" t="shared" si="139" ref="F335:N336">F336</f>
        <v>10</v>
      </c>
      <c r="G335" s="149">
        <f t="shared" si="139"/>
        <v>0</v>
      </c>
      <c r="H335" s="149">
        <f t="shared" si="139"/>
        <v>10</v>
      </c>
      <c r="I335" s="149">
        <f t="shared" si="139"/>
        <v>0</v>
      </c>
      <c r="J335" s="149">
        <f t="shared" si="139"/>
        <v>0</v>
      </c>
      <c r="K335" s="149">
        <f t="shared" si="139"/>
        <v>0</v>
      </c>
      <c r="L335" s="149">
        <f t="shared" si="139"/>
        <v>0</v>
      </c>
      <c r="M335" s="149">
        <f t="shared" si="139"/>
        <v>0</v>
      </c>
      <c r="N335" s="149">
        <f t="shared" si="139"/>
        <v>0</v>
      </c>
    </row>
    <row r="336" spans="1:14" ht="47.25">
      <c r="A336" s="157" t="s">
        <v>836</v>
      </c>
      <c r="B336" s="153" t="s">
        <v>833</v>
      </c>
      <c r="C336" s="152"/>
      <c r="D336" s="161"/>
      <c r="E336" s="161"/>
      <c r="F336" s="149">
        <f t="shared" si="139"/>
        <v>10</v>
      </c>
      <c r="G336" s="149">
        <f t="shared" si="139"/>
        <v>0</v>
      </c>
      <c r="H336" s="149">
        <f t="shared" si="139"/>
        <v>10</v>
      </c>
      <c r="I336" s="149">
        <f t="shared" si="139"/>
        <v>0</v>
      </c>
      <c r="J336" s="149">
        <f t="shared" si="139"/>
        <v>0</v>
      </c>
      <c r="K336" s="149">
        <f t="shared" si="139"/>
        <v>0</v>
      </c>
      <c r="L336" s="149">
        <f t="shared" si="139"/>
        <v>0</v>
      </c>
      <c r="M336" s="149">
        <f t="shared" si="139"/>
        <v>0</v>
      </c>
      <c r="N336" s="149">
        <f t="shared" si="139"/>
        <v>0</v>
      </c>
    </row>
    <row r="337" spans="1:14" ht="94.5">
      <c r="A337" s="157" t="s">
        <v>837</v>
      </c>
      <c r="B337" s="155" t="s">
        <v>834</v>
      </c>
      <c r="C337" s="152" t="s">
        <v>275</v>
      </c>
      <c r="D337" s="152" t="s">
        <v>305</v>
      </c>
      <c r="E337" s="152" t="s">
        <v>306</v>
      </c>
      <c r="F337" s="149">
        <f>SUM(G337:H337)</f>
        <v>10</v>
      </c>
      <c r="G337" s="149">
        <v>0</v>
      </c>
      <c r="H337" s="149">
        <v>10</v>
      </c>
      <c r="I337" s="149">
        <f>SUM(J337:K337)</f>
        <v>0</v>
      </c>
      <c r="J337" s="149">
        <v>0</v>
      </c>
      <c r="K337" s="149">
        <v>0</v>
      </c>
      <c r="L337" s="149">
        <f>SUM(M337:N337)</f>
        <v>0</v>
      </c>
      <c r="M337" s="149">
        <v>0</v>
      </c>
      <c r="N337" s="149">
        <v>0</v>
      </c>
    </row>
    <row r="338" spans="1:14" s="226" customFormat="1" ht="73.5" customHeight="1">
      <c r="A338" s="250" t="s">
        <v>908</v>
      </c>
      <c r="B338" s="248">
        <v>12</v>
      </c>
      <c r="C338" s="140"/>
      <c r="D338" s="158"/>
      <c r="E338" s="158"/>
      <c r="F338" s="143">
        <f>F339</f>
        <v>2198.4</v>
      </c>
      <c r="G338" s="143">
        <f aca="true" t="shared" si="140" ref="G338:N338">G339</f>
        <v>2022.4</v>
      </c>
      <c r="H338" s="143">
        <f t="shared" si="140"/>
        <v>176</v>
      </c>
      <c r="I338" s="143">
        <f t="shared" si="140"/>
        <v>125</v>
      </c>
      <c r="J338" s="143">
        <f t="shared" si="140"/>
        <v>125</v>
      </c>
      <c r="K338" s="143">
        <f t="shared" si="140"/>
        <v>0</v>
      </c>
      <c r="L338" s="143">
        <f t="shared" si="140"/>
        <v>0</v>
      </c>
      <c r="M338" s="231">
        <f t="shared" si="140"/>
        <v>0</v>
      </c>
      <c r="N338" s="143">
        <f t="shared" si="140"/>
        <v>0</v>
      </c>
    </row>
    <row r="339" spans="1:14" s="226" customFormat="1" ht="69.75" customHeight="1">
      <c r="A339" s="250" t="s">
        <v>599</v>
      </c>
      <c r="B339" s="248" t="s">
        <v>598</v>
      </c>
      <c r="C339" s="140"/>
      <c r="D339" s="158"/>
      <c r="E339" s="158"/>
      <c r="F339" s="143">
        <f>SUM(F340+F342)</f>
        <v>2198.4</v>
      </c>
      <c r="G339" s="143">
        <f aca="true" t="shared" si="141" ref="G339:N339">SUM(G340+G342)</f>
        <v>2022.4</v>
      </c>
      <c r="H339" s="143">
        <f t="shared" si="141"/>
        <v>176</v>
      </c>
      <c r="I339" s="143">
        <f t="shared" si="141"/>
        <v>125</v>
      </c>
      <c r="J339" s="143">
        <f t="shared" si="141"/>
        <v>125</v>
      </c>
      <c r="K339" s="143">
        <f t="shared" si="141"/>
        <v>0</v>
      </c>
      <c r="L339" s="143">
        <f t="shared" si="141"/>
        <v>0</v>
      </c>
      <c r="M339" s="143">
        <f t="shared" si="141"/>
        <v>0</v>
      </c>
      <c r="N339" s="143">
        <f t="shared" si="141"/>
        <v>0</v>
      </c>
    </row>
    <row r="340" spans="1:14" s="226" customFormat="1" ht="47.25">
      <c r="A340" s="150" t="s">
        <v>601</v>
      </c>
      <c r="B340" s="171" t="s">
        <v>483</v>
      </c>
      <c r="C340" s="142"/>
      <c r="D340" s="158"/>
      <c r="E340" s="158"/>
      <c r="F340" s="149">
        <f>F341</f>
        <v>176</v>
      </c>
      <c r="G340" s="149">
        <f aca="true" t="shared" si="142" ref="G340:N340">G341</f>
        <v>0</v>
      </c>
      <c r="H340" s="149">
        <f t="shared" si="142"/>
        <v>176</v>
      </c>
      <c r="I340" s="149">
        <f t="shared" si="142"/>
        <v>0</v>
      </c>
      <c r="J340" s="149">
        <f t="shared" si="142"/>
        <v>0</v>
      </c>
      <c r="K340" s="149">
        <f t="shared" si="142"/>
        <v>0</v>
      </c>
      <c r="L340" s="149">
        <f t="shared" si="142"/>
        <v>0</v>
      </c>
      <c r="M340" s="149">
        <f t="shared" si="142"/>
        <v>0</v>
      </c>
      <c r="N340" s="149">
        <f t="shared" si="142"/>
        <v>0</v>
      </c>
    </row>
    <row r="341" spans="1:14" s="226" customFormat="1" ht="94.5">
      <c r="A341" s="150" t="s">
        <v>484</v>
      </c>
      <c r="B341" s="174" t="s">
        <v>600</v>
      </c>
      <c r="C341" s="142" t="s">
        <v>275</v>
      </c>
      <c r="D341" s="161" t="s">
        <v>316</v>
      </c>
      <c r="E341" s="161" t="s">
        <v>113</v>
      </c>
      <c r="F341" s="149">
        <f>SUM(G341:H341)</f>
        <v>176</v>
      </c>
      <c r="G341" s="156"/>
      <c r="H341" s="156">
        <v>176</v>
      </c>
      <c r="I341" s="149">
        <f>SUM(J341:K341)</f>
        <v>0</v>
      </c>
      <c r="J341" s="156"/>
      <c r="K341" s="156"/>
      <c r="L341" s="149">
        <f>SUM(M341:N341)</f>
        <v>0</v>
      </c>
      <c r="M341" s="156"/>
      <c r="N341" s="156"/>
    </row>
    <row r="342" spans="1:14" ht="63">
      <c r="A342" s="251" t="s">
        <v>419</v>
      </c>
      <c r="B342" s="171" t="s">
        <v>1007</v>
      </c>
      <c r="C342" s="152"/>
      <c r="D342" s="161"/>
      <c r="E342" s="161"/>
      <c r="F342" s="149">
        <f aca="true" t="shared" si="143" ref="F342:N342">SUM(F343:F343)</f>
        <v>2022.4</v>
      </c>
      <c r="G342" s="149">
        <f t="shared" si="143"/>
        <v>2022.4</v>
      </c>
      <c r="H342" s="149">
        <f t="shared" si="143"/>
        <v>0</v>
      </c>
      <c r="I342" s="149">
        <f t="shared" si="143"/>
        <v>125</v>
      </c>
      <c r="J342" s="149">
        <f t="shared" si="143"/>
        <v>125</v>
      </c>
      <c r="K342" s="149">
        <f t="shared" si="143"/>
        <v>0</v>
      </c>
      <c r="L342" s="149">
        <f t="shared" si="143"/>
        <v>0</v>
      </c>
      <c r="M342" s="232">
        <f t="shared" si="143"/>
        <v>0</v>
      </c>
      <c r="N342" s="149">
        <f t="shared" si="143"/>
        <v>0</v>
      </c>
    </row>
    <row r="343" spans="1:14" ht="126">
      <c r="A343" s="252" t="s">
        <v>1008</v>
      </c>
      <c r="B343" s="174" t="s">
        <v>815</v>
      </c>
      <c r="C343" s="152" t="s">
        <v>275</v>
      </c>
      <c r="D343" s="152" t="s">
        <v>316</v>
      </c>
      <c r="E343" s="152" t="s">
        <v>113</v>
      </c>
      <c r="F343" s="149">
        <f>SUM(G343:H343)</f>
        <v>2022.4</v>
      </c>
      <c r="G343" s="156">
        <v>2022.4</v>
      </c>
      <c r="H343" s="156"/>
      <c r="I343" s="149">
        <f>SUM(J343:K343)</f>
        <v>125</v>
      </c>
      <c r="J343" s="156">
        <v>125</v>
      </c>
      <c r="K343" s="156"/>
      <c r="L343" s="149">
        <f>SUM(M343:N343)</f>
        <v>0</v>
      </c>
      <c r="M343" s="230"/>
      <c r="N343" s="156"/>
    </row>
    <row r="344" spans="1:14" s="226" customFormat="1" ht="15.75">
      <c r="A344" s="133" t="s">
        <v>312</v>
      </c>
      <c r="B344" s="167" t="s">
        <v>609</v>
      </c>
      <c r="C344" s="144"/>
      <c r="D344" s="144"/>
      <c r="E344" s="144"/>
      <c r="F344" s="143">
        <f aca="true" t="shared" si="144" ref="F344:N344">F345</f>
        <v>108413.9</v>
      </c>
      <c r="G344" s="143">
        <f t="shared" si="144"/>
        <v>18051.9</v>
      </c>
      <c r="H344" s="143">
        <f t="shared" si="144"/>
        <v>90362</v>
      </c>
      <c r="I344" s="143">
        <f t="shared" si="144"/>
        <v>96042.4</v>
      </c>
      <c r="J344" s="143">
        <f t="shared" si="144"/>
        <v>18042.4</v>
      </c>
      <c r="K344" s="143">
        <f t="shared" si="144"/>
        <v>78000</v>
      </c>
      <c r="L344" s="143">
        <f t="shared" si="144"/>
        <v>99081</v>
      </c>
      <c r="M344" s="231">
        <f t="shared" si="144"/>
        <v>18069</v>
      </c>
      <c r="N344" s="143">
        <f t="shared" si="144"/>
        <v>81012</v>
      </c>
    </row>
    <row r="345" spans="1:14" s="226" customFormat="1" ht="63">
      <c r="A345" s="133" t="s">
        <v>313</v>
      </c>
      <c r="B345" s="167" t="s">
        <v>574</v>
      </c>
      <c r="C345" s="144"/>
      <c r="D345" s="144"/>
      <c r="E345" s="144"/>
      <c r="F345" s="143">
        <f aca="true" t="shared" si="145" ref="F345:N345">SUM(F346:F373)</f>
        <v>108413.9</v>
      </c>
      <c r="G345" s="143">
        <f t="shared" si="145"/>
        <v>18051.9</v>
      </c>
      <c r="H345" s="143">
        <f t="shared" si="145"/>
        <v>90362</v>
      </c>
      <c r="I345" s="143">
        <f t="shared" si="145"/>
        <v>96042.4</v>
      </c>
      <c r="J345" s="143">
        <f t="shared" si="145"/>
        <v>18042.4</v>
      </c>
      <c r="K345" s="143">
        <f t="shared" si="145"/>
        <v>78000</v>
      </c>
      <c r="L345" s="143">
        <f t="shared" si="145"/>
        <v>99081</v>
      </c>
      <c r="M345" s="231">
        <f t="shared" si="145"/>
        <v>18069</v>
      </c>
      <c r="N345" s="143">
        <f t="shared" si="145"/>
        <v>81012</v>
      </c>
    </row>
    <row r="346" spans="1:14" ht="157.5">
      <c r="A346" s="150" t="s">
        <v>473</v>
      </c>
      <c r="B346" s="142" t="s">
        <v>218</v>
      </c>
      <c r="C346" s="142" t="s">
        <v>273</v>
      </c>
      <c r="D346" s="147" t="s">
        <v>305</v>
      </c>
      <c r="E346" s="147" t="s">
        <v>317</v>
      </c>
      <c r="F346" s="149">
        <f>SUM(G346:H346)</f>
        <v>1435</v>
      </c>
      <c r="G346" s="156"/>
      <c r="H346" s="156">
        <v>1435</v>
      </c>
      <c r="I346" s="149">
        <f>SUM(J346:K346)</f>
        <v>1495</v>
      </c>
      <c r="J346" s="156"/>
      <c r="K346" s="156">
        <v>1495</v>
      </c>
      <c r="L346" s="149">
        <f>SUM(M346:N346)</f>
        <v>1552</v>
      </c>
      <c r="M346" s="230"/>
      <c r="N346" s="156">
        <v>1552</v>
      </c>
    </row>
    <row r="347" spans="1:14" ht="141.75">
      <c r="A347" s="154" t="s">
        <v>474</v>
      </c>
      <c r="B347" s="142" t="s">
        <v>226</v>
      </c>
      <c r="C347" s="142">
        <v>100</v>
      </c>
      <c r="D347" s="147" t="s">
        <v>305</v>
      </c>
      <c r="E347" s="147" t="s">
        <v>113</v>
      </c>
      <c r="F347" s="149">
        <f aca="true" t="shared" si="146" ref="F347:F370">SUM(G347:H347)</f>
        <v>2740</v>
      </c>
      <c r="G347" s="156"/>
      <c r="H347" s="156">
        <v>2740</v>
      </c>
      <c r="I347" s="149">
        <f aca="true" t="shared" si="147" ref="I347:I362">SUM(J347:K347)</f>
        <v>3267</v>
      </c>
      <c r="J347" s="156"/>
      <c r="K347" s="156">
        <v>3267</v>
      </c>
      <c r="L347" s="149">
        <f>SUM(M347:N347)</f>
        <v>3389</v>
      </c>
      <c r="M347" s="230"/>
      <c r="N347" s="156">
        <v>3389</v>
      </c>
    </row>
    <row r="348" spans="1:14" ht="78.75">
      <c r="A348" s="145" t="s">
        <v>475</v>
      </c>
      <c r="B348" s="142" t="s">
        <v>226</v>
      </c>
      <c r="C348" s="142">
        <v>200</v>
      </c>
      <c r="D348" s="147" t="s">
        <v>305</v>
      </c>
      <c r="E348" s="147" t="s">
        <v>113</v>
      </c>
      <c r="F348" s="149">
        <f t="shared" si="146"/>
        <v>134</v>
      </c>
      <c r="G348" s="156"/>
      <c r="H348" s="156">
        <v>134</v>
      </c>
      <c r="I348" s="149">
        <f t="shared" si="147"/>
        <v>4</v>
      </c>
      <c r="J348" s="156"/>
      <c r="K348" s="156">
        <v>4</v>
      </c>
      <c r="L348" s="149">
        <f>SUM(M348:N348)</f>
        <v>0</v>
      </c>
      <c r="M348" s="230"/>
      <c r="N348" s="156"/>
    </row>
    <row r="349" spans="1:14" ht="63">
      <c r="A349" s="145" t="s">
        <v>868</v>
      </c>
      <c r="B349" s="142" t="s">
        <v>226</v>
      </c>
      <c r="C349" s="142" t="s">
        <v>760</v>
      </c>
      <c r="D349" s="147" t="s">
        <v>305</v>
      </c>
      <c r="E349" s="147" t="s">
        <v>113</v>
      </c>
      <c r="F349" s="149">
        <f t="shared" si="146"/>
        <v>0</v>
      </c>
      <c r="G349" s="156"/>
      <c r="H349" s="156">
        <v>0</v>
      </c>
      <c r="I349" s="149">
        <f t="shared" si="147"/>
        <v>0</v>
      </c>
      <c r="J349" s="156"/>
      <c r="K349" s="156"/>
      <c r="L349" s="149">
        <f aca="true" t="shared" si="148" ref="L349:L362">SUM(M349:N349)</f>
        <v>0</v>
      </c>
      <c r="M349" s="230"/>
      <c r="N349" s="156"/>
    </row>
    <row r="350" spans="1:14" ht="47.25">
      <c r="A350" s="145" t="s">
        <v>869</v>
      </c>
      <c r="B350" s="142" t="s">
        <v>226</v>
      </c>
      <c r="C350" s="142" t="s">
        <v>744</v>
      </c>
      <c r="D350" s="147" t="s">
        <v>305</v>
      </c>
      <c r="E350" s="147" t="s">
        <v>113</v>
      </c>
      <c r="F350" s="149">
        <f t="shared" si="146"/>
        <v>1</v>
      </c>
      <c r="G350" s="156"/>
      <c r="H350" s="156">
        <v>1</v>
      </c>
      <c r="I350" s="149">
        <f t="shared" si="147"/>
        <v>0</v>
      </c>
      <c r="J350" s="156"/>
      <c r="K350" s="156"/>
      <c r="L350" s="149">
        <f t="shared" si="148"/>
        <v>0</v>
      </c>
      <c r="M350" s="230"/>
      <c r="N350" s="156"/>
    </row>
    <row r="351" spans="1:14" ht="141.75">
      <c r="A351" s="154" t="s">
        <v>474</v>
      </c>
      <c r="B351" s="142" t="s">
        <v>226</v>
      </c>
      <c r="C351" s="142">
        <v>100</v>
      </c>
      <c r="D351" s="147" t="s">
        <v>305</v>
      </c>
      <c r="E351" s="147" t="s">
        <v>306</v>
      </c>
      <c r="F351" s="149">
        <f>SUM(G351:H351)</f>
        <v>47535</v>
      </c>
      <c r="G351" s="156"/>
      <c r="H351" s="156">
        <v>47535</v>
      </c>
      <c r="I351" s="149">
        <f>SUM(J351:K351)</f>
        <v>48784</v>
      </c>
      <c r="J351" s="156"/>
      <c r="K351" s="156">
        <v>48784</v>
      </c>
      <c r="L351" s="149">
        <f>SUM(M351:N351)</f>
        <v>50672</v>
      </c>
      <c r="M351" s="156"/>
      <c r="N351" s="156">
        <v>50672</v>
      </c>
    </row>
    <row r="352" spans="1:14" ht="126">
      <c r="A352" s="145" t="s">
        <v>314</v>
      </c>
      <c r="B352" s="142" t="s">
        <v>226</v>
      </c>
      <c r="C352" s="142">
        <v>200</v>
      </c>
      <c r="D352" s="147" t="s">
        <v>305</v>
      </c>
      <c r="E352" s="147" t="s">
        <v>306</v>
      </c>
      <c r="F352" s="149">
        <f>SUM(G352:H352)</f>
        <v>6106</v>
      </c>
      <c r="G352" s="156"/>
      <c r="H352" s="156">
        <v>6106</v>
      </c>
      <c r="I352" s="149">
        <f>SUM(J352:K352)</f>
        <v>1368</v>
      </c>
      <c r="J352" s="156"/>
      <c r="K352" s="156">
        <v>1368</v>
      </c>
      <c r="L352" s="149">
        <f>SUM(M352:N352)</f>
        <v>1418</v>
      </c>
      <c r="M352" s="156"/>
      <c r="N352" s="156">
        <v>1418</v>
      </c>
    </row>
    <row r="353" spans="1:14" ht="110.25">
      <c r="A353" s="145" t="s">
        <v>71</v>
      </c>
      <c r="B353" s="142" t="s">
        <v>226</v>
      </c>
      <c r="C353" s="142" t="s">
        <v>760</v>
      </c>
      <c r="D353" s="147" t="s">
        <v>305</v>
      </c>
      <c r="E353" s="147" t="s">
        <v>306</v>
      </c>
      <c r="F353" s="149">
        <f>SUM(G353:H353)</f>
        <v>0</v>
      </c>
      <c r="G353" s="156"/>
      <c r="H353" s="156"/>
      <c r="I353" s="149">
        <f>SUM(J353:K353)</f>
        <v>0</v>
      </c>
      <c r="J353" s="156"/>
      <c r="K353" s="156"/>
      <c r="L353" s="149">
        <f>SUM(M353:N353)</f>
        <v>0</v>
      </c>
      <c r="M353" s="156"/>
      <c r="N353" s="156">
        <v>0</v>
      </c>
    </row>
    <row r="354" spans="1:14" ht="47.25">
      <c r="A354" s="145" t="s">
        <v>476</v>
      </c>
      <c r="B354" s="142" t="s">
        <v>226</v>
      </c>
      <c r="C354" s="142">
        <v>800</v>
      </c>
      <c r="D354" s="147" t="s">
        <v>305</v>
      </c>
      <c r="E354" s="147" t="s">
        <v>306</v>
      </c>
      <c r="F354" s="149">
        <f>SUM(G354:H354)</f>
        <v>305</v>
      </c>
      <c r="G354" s="156"/>
      <c r="H354" s="156">
        <v>305</v>
      </c>
      <c r="I354" s="149">
        <f>SUM(J354:K354)</f>
        <v>302</v>
      </c>
      <c r="J354" s="156"/>
      <c r="K354" s="156">
        <v>302</v>
      </c>
      <c r="L354" s="149">
        <f>SUM(M354:N354)</f>
        <v>289</v>
      </c>
      <c r="M354" s="156"/>
      <c r="N354" s="156">
        <v>289</v>
      </c>
    </row>
    <row r="355" spans="1:14" ht="141.75">
      <c r="A355" s="154" t="s">
        <v>504</v>
      </c>
      <c r="B355" s="142" t="s">
        <v>226</v>
      </c>
      <c r="C355" s="142">
        <v>100</v>
      </c>
      <c r="D355" s="147" t="s">
        <v>305</v>
      </c>
      <c r="E355" s="147" t="s">
        <v>375</v>
      </c>
      <c r="F355" s="149">
        <f t="shared" si="146"/>
        <v>53</v>
      </c>
      <c r="G355" s="156"/>
      <c r="H355" s="156">
        <v>53</v>
      </c>
      <c r="I355" s="149">
        <f t="shared" si="147"/>
        <v>0</v>
      </c>
      <c r="J355" s="156"/>
      <c r="K355" s="156"/>
      <c r="L355" s="149">
        <f t="shared" si="148"/>
        <v>0</v>
      </c>
      <c r="M355" s="230"/>
      <c r="N355" s="156"/>
    </row>
    <row r="356" spans="1:14" ht="78.75">
      <c r="A356" s="145" t="s">
        <v>477</v>
      </c>
      <c r="B356" s="142" t="s">
        <v>226</v>
      </c>
      <c r="C356" s="142">
        <v>200</v>
      </c>
      <c r="D356" s="147" t="s">
        <v>305</v>
      </c>
      <c r="E356" s="147" t="s">
        <v>375</v>
      </c>
      <c r="F356" s="149">
        <f t="shared" si="146"/>
        <v>67</v>
      </c>
      <c r="G356" s="156"/>
      <c r="H356" s="156">
        <v>67</v>
      </c>
      <c r="I356" s="149">
        <f t="shared" si="147"/>
        <v>0</v>
      </c>
      <c r="J356" s="156"/>
      <c r="K356" s="156"/>
      <c r="L356" s="149">
        <f t="shared" si="148"/>
        <v>0</v>
      </c>
      <c r="M356" s="230"/>
      <c r="N356" s="156"/>
    </row>
    <row r="357" spans="1:14" ht="63">
      <c r="A357" s="145" t="s">
        <v>161</v>
      </c>
      <c r="B357" s="142" t="s">
        <v>226</v>
      </c>
      <c r="C357" s="142" t="s">
        <v>760</v>
      </c>
      <c r="D357" s="147" t="s">
        <v>305</v>
      </c>
      <c r="E357" s="147" t="s">
        <v>375</v>
      </c>
      <c r="F357" s="149">
        <f t="shared" si="146"/>
        <v>0</v>
      </c>
      <c r="G357" s="156"/>
      <c r="H357" s="156"/>
      <c r="I357" s="149">
        <f t="shared" si="147"/>
        <v>0</v>
      </c>
      <c r="J357" s="156"/>
      <c r="K357" s="156"/>
      <c r="L357" s="149">
        <f t="shared" si="148"/>
        <v>0</v>
      </c>
      <c r="M357" s="230"/>
      <c r="N357" s="156"/>
    </row>
    <row r="358" spans="1:14" ht="94.5">
      <c r="A358" s="145" t="s">
        <v>870</v>
      </c>
      <c r="B358" s="142" t="s">
        <v>871</v>
      </c>
      <c r="C358" s="142" t="s">
        <v>275</v>
      </c>
      <c r="D358" s="147" t="s">
        <v>305</v>
      </c>
      <c r="E358" s="147" t="s">
        <v>375</v>
      </c>
      <c r="F358" s="149">
        <f>SUM(G358:H358)</f>
        <v>0</v>
      </c>
      <c r="G358" s="156"/>
      <c r="H358" s="156"/>
      <c r="I358" s="149">
        <f>SUM(J358:K358)</f>
        <v>0</v>
      </c>
      <c r="J358" s="156"/>
      <c r="K358" s="156"/>
      <c r="L358" s="149">
        <f>SUM(M358:N358)</f>
        <v>0</v>
      </c>
      <c r="M358" s="230"/>
      <c r="N358" s="156"/>
    </row>
    <row r="359" spans="1:14" ht="47.25">
      <c r="A359" s="154" t="s">
        <v>729</v>
      </c>
      <c r="B359" s="142" t="s">
        <v>826</v>
      </c>
      <c r="C359" s="142" t="s">
        <v>275</v>
      </c>
      <c r="D359" s="147" t="s">
        <v>305</v>
      </c>
      <c r="E359" s="147" t="s">
        <v>375</v>
      </c>
      <c r="F359" s="149">
        <f>SUM(G359:H359)</f>
        <v>7</v>
      </c>
      <c r="G359" s="156"/>
      <c r="H359" s="156">
        <v>7</v>
      </c>
      <c r="I359" s="149"/>
      <c r="J359" s="156"/>
      <c r="K359" s="156"/>
      <c r="L359" s="149"/>
      <c r="M359" s="230"/>
      <c r="N359" s="156"/>
    </row>
    <row r="360" spans="1:14" ht="47.25">
      <c r="A360" s="154" t="s">
        <v>128</v>
      </c>
      <c r="B360" s="142" t="s">
        <v>826</v>
      </c>
      <c r="C360" s="142" t="s">
        <v>760</v>
      </c>
      <c r="D360" s="147" t="s">
        <v>305</v>
      </c>
      <c r="E360" s="147" t="s">
        <v>375</v>
      </c>
      <c r="F360" s="149">
        <f>SUM(G360:H360)</f>
        <v>3</v>
      </c>
      <c r="G360" s="156"/>
      <c r="H360" s="156">
        <v>3</v>
      </c>
      <c r="I360" s="149"/>
      <c r="J360" s="156"/>
      <c r="K360" s="156"/>
      <c r="L360" s="149"/>
      <c r="M360" s="230"/>
      <c r="N360" s="156"/>
    </row>
    <row r="361" spans="1:14" ht="94.5">
      <c r="A361" s="150" t="s">
        <v>37</v>
      </c>
      <c r="B361" s="142" t="s">
        <v>690</v>
      </c>
      <c r="C361" s="142">
        <v>100</v>
      </c>
      <c r="D361" s="147" t="s">
        <v>305</v>
      </c>
      <c r="E361" s="147" t="s">
        <v>375</v>
      </c>
      <c r="F361" s="149">
        <f t="shared" si="146"/>
        <v>1009</v>
      </c>
      <c r="G361" s="156"/>
      <c r="H361" s="156">
        <v>1009</v>
      </c>
      <c r="I361" s="149">
        <f t="shared" si="147"/>
        <v>1051</v>
      </c>
      <c r="J361" s="156"/>
      <c r="K361" s="156">
        <v>1051</v>
      </c>
      <c r="L361" s="149">
        <f t="shared" si="148"/>
        <v>1091</v>
      </c>
      <c r="M361" s="230"/>
      <c r="N361" s="156">
        <v>1091</v>
      </c>
    </row>
    <row r="362" spans="1:14" ht="173.25">
      <c r="A362" s="154" t="s">
        <v>402</v>
      </c>
      <c r="B362" s="142" t="s">
        <v>73</v>
      </c>
      <c r="C362" s="142" t="s">
        <v>273</v>
      </c>
      <c r="D362" s="142" t="s">
        <v>306</v>
      </c>
      <c r="E362" s="142" t="s">
        <v>23</v>
      </c>
      <c r="F362" s="149">
        <f t="shared" si="146"/>
        <v>11497</v>
      </c>
      <c r="G362" s="156"/>
      <c r="H362" s="156">
        <v>11497</v>
      </c>
      <c r="I362" s="149">
        <f t="shared" si="147"/>
        <v>15149</v>
      </c>
      <c r="J362" s="156"/>
      <c r="K362" s="156">
        <v>15149</v>
      </c>
      <c r="L362" s="149">
        <f t="shared" si="148"/>
        <v>15718</v>
      </c>
      <c r="M362" s="230"/>
      <c r="N362" s="156">
        <v>15718</v>
      </c>
    </row>
    <row r="363" spans="1:14" ht="94.5">
      <c r="A363" s="154" t="s">
        <v>47</v>
      </c>
      <c r="B363" s="142" t="s">
        <v>73</v>
      </c>
      <c r="C363" s="142" t="s">
        <v>275</v>
      </c>
      <c r="D363" s="142" t="s">
        <v>306</v>
      </c>
      <c r="E363" s="142" t="s">
        <v>23</v>
      </c>
      <c r="F363" s="149">
        <f>SUM(G363:H363)</f>
        <v>1622</v>
      </c>
      <c r="G363" s="156"/>
      <c r="H363" s="156">
        <v>1622</v>
      </c>
      <c r="I363" s="149">
        <f aca="true" t="shared" si="149" ref="I363:I370">SUM(J363:K363)</f>
        <v>0</v>
      </c>
      <c r="J363" s="156"/>
      <c r="K363" s="156"/>
      <c r="L363" s="149">
        <f aca="true" t="shared" si="150" ref="L363:L370">SUM(M363:N363)</f>
        <v>0</v>
      </c>
      <c r="M363" s="230"/>
      <c r="N363" s="156"/>
    </row>
    <row r="364" spans="1:14" ht="78.75">
      <c r="A364" s="154" t="s">
        <v>48</v>
      </c>
      <c r="B364" s="142" t="s">
        <v>73</v>
      </c>
      <c r="C364" s="142" t="s">
        <v>744</v>
      </c>
      <c r="D364" s="142" t="s">
        <v>306</v>
      </c>
      <c r="E364" s="142" t="s">
        <v>23</v>
      </c>
      <c r="F364" s="149">
        <f>SUM(G364:H364)</f>
        <v>2</v>
      </c>
      <c r="G364" s="156"/>
      <c r="H364" s="156">
        <v>2</v>
      </c>
      <c r="I364" s="149"/>
      <c r="J364" s="156"/>
      <c r="K364" s="156"/>
      <c r="L364" s="149"/>
      <c r="M364" s="230"/>
      <c r="N364" s="156"/>
    </row>
    <row r="365" spans="1:14" ht="31.5">
      <c r="A365" s="150" t="s">
        <v>263</v>
      </c>
      <c r="B365" s="142" t="s">
        <v>239</v>
      </c>
      <c r="C365" s="142">
        <v>800</v>
      </c>
      <c r="D365" s="147" t="s">
        <v>305</v>
      </c>
      <c r="E365" s="142">
        <v>11</v>
      </c>
      <c r="F365" s="149">
        <f t="shared" si="146"/>
        <v>800</v>
      </c>
      <c r="G365" s="156"/>
      <c r="H365" s="156">
        <v>800</v>
      </c>
      <c r="I365" s="149">
        <f t="shared" si="149"/>
        <v>1000</v>
      </c>
      <c r="J365" s="156"/>
      <c r="K365" s="156">
        <v>1000</v>
      </c>
      <c r="L365" s="149">
        <f t="shared" si="150"/>
        <v>1000</v>
      </c>
      <c r="M365" s="230"/>
      <c r="N365" s="156">
        <v>1000</v>
      </c>
    </row>
    <row r="366" spans="1:14" ht="47.25">
      <c r="A366" s="173" t="s">
        <v>579</v>
      </c>
      <c r="B366" s="195" t="s">
        <v>769</v>
      </c>
      <c r="C366" s="163">
        <v>600</v>
      </c>
      <c r="D366" s="152" t="s">
        <v>23</v>
      </c>
      <c r="E366" s="152" t="s">
        <v>317</v>
      </c>
      <c r="F366" s="149">
        <f>SUM(G366:H366)</f>
        <v>494</v>
      </c>
      <c r="G366" s="156"/>
      <c r="H366" s="156">
        <v>494</v>
      </c>
      <c r="I366" s="149">
        <f t="shared" si="149"/>
        <v>494</v>
      </c>
      <c r="J366" s="156"/>
      <c r="K366" s="156">
        <v>494</v>
      </c>
      <c r="L366" s="149">
        <f t="shared" si="150"/>
        <v>0</v>
      </c>
      <c r="M366" s="230"/>
      <c r="N366" s="156"/>
    </row>
    <row r="367" spans="1:14" ht="78.75">
      <c r="A367" s="154" t="s">
        <v>301</v>
      </c>
      <c r="B367" s="142" t="s">
        <v>68</v>
      </c>
      <c r="C367" s="163">
        <v>200</v>
      </c>
      <c r="D367" s="152" t="s">
        <v>306</v>
      </c>
      <c r="E367" s="152" t="s">
        <v>23</v>
      </c>
      <c r="F367" s="149">
        <f>SUM(G367:H367)</f>
        <v>0</v>
      </c>
      <c r="G367" s="156"/>
      <c r="H367" s="156"/>
      <c r="I367" s="149">
        <f>SUM(J367:K367)</f>
        <v>0</v>
      </c>
      <c r="J367" s="156"/>
      <c r="K367" s="156"/>
      <c r="L367" s="149">
        <f>SUM(M367:N367)</f>
        <v>0</v>
      </c>
      <c r="M367" s="230"/>
      <c r="N367" s="156"/>
    </row>
    <row r="368" spans="1:14" ht="63">
      <c r="A368" s="150" t="s">
        <v>632</v>
      </c>
      <c r="B368" s="155" t="s">
        <v>240</v>
      </c>
      <c r="C368" s="163">
        <v>500</v>
      </c>
      <c r="D368" s="161" t="s">
        <v>317</v>
      </c>
      <c r="E368" s="161" t="s">
        <v>113</v>
      </c>
      <c r="F368" s="149">
        <f t="shared" si="146"/>
        <v>754</v>
      </c>
      <c r="G368" s="156">
        <v>754</v>
      </c>
      <c r="H368" s="156"/>
      <c r="I368" s="149">
        <f t="shared" si="149"/>
        <v>744</v>
      </c>
      <c r="J368" s="156">
        <v>744</v>
      </c>
      <c r="K368" s="156"/>
      <c r="L368" s="149">
        <f t="shared" si="150"/>
        <v>770</v>
      </c>
      <c r="M368" s="230">
        <v>770</v>
      </c>
      <c r="N368" s="156"/>
    </row>
    <row r="369" spans="1:14" ht="126">
      <c r="A369" s="157" t="s">
        <v>136</v>
      </c>
      <c r="B369" s="155" t="s">
        <v>495</v>
      </c>
      <c r="C369" s="163">
        <v>200</v>
      </c>
      <c r="D369" s="161" t="s">
        <v>305</v>
      </c>
      <c r="E369" s="161" t="s">
        <v>316</v>
      </c>
      <c r="F369" s="149">
        <f t="shared" si="146"/>
        <v>11.9</v>
      </c>
      <c r="G369" s="156">
        <v>11.9</v>
      </c>
      <c r="H369" s="156"/>
      <c r="I369" s="149">
        <f t="shared" si="149"/>
        <v>12.4</v>
      </c>
      <c r="J369" s="156">
        <v>12.4</v>
      </c>
      <c r="K369" s="156"/>
      <c r="L369" s="149">
        <f t="shared" si="150"/>
        <v>13</v>
      </c>
      <c r="M369" s="230">
        <v>13</v>
      </c>
      <c r="N369" s="156"/>
    </row>
    <row r="370" spans="1:14" ht="94.5">
      <c r="A370" s="154" t="s">
        <v>631</v>
      </c>
      <c r="B370" s="155" t="s">
        <v>789</v>
      </c>
      <c r="C370" s="142" t="s">
        <v>21</v>
      </c>
      <c r="D370" s="142" t="s">
        <v>189</v>
      </c>
      <c r="E370" s="147" t="s">
        <v>305</v>
      </c>
      <c r="F370" s="149">
        <f t="shared" si="146"/>
        <v>17286</v>
      </c>
      <c r="G370" s="156">
        <v>17286</v>
      </c>
      <c r="H370" s="156"/>
      <c r="I370" s="149">
        <f t="shared" si="149"/>
        <v>17286</v>
      </c>
      <c r="J370" s="156">
        <v>17286</v>
      </c>
      <c r="K370" s="156"/>
      <c r="L370" s="149">
        <f t="shared" si="150"/>
        <v>17286</v>
      </c>
      <c r="M370" s="230">
        <v>17286</v>
      </c>
      <c r="N370" s="156"/>
    </row>
    <row r="371" spans="1:14" ht="78.75">
      <c r="A371" s="150" t="s">
        <v>630</v>
      </c>
      <c r="B371" s="155" t="s">
        <v>790</v>
      </c>
      <c r="C371" s="142" t="s">
        <v>21</v>
      </c>
      <c r="D371" s="142" t="s">
        <v>189</v>
      </c>
      <c r="E371" s="147" t="s">
        <v>305</v>
      </c>
      <c r="F371" s="149">
        <f>SUM(G371:H371)</f>
        <v>16256</v>
      </c>
      <c r="G371" s="149"/>
      <c r="H371" s="149">
        <v>16256</v>
      </c>
      <c r="I371" s="149">
        <f>SUM(J371:K371)</f>
        <v>5086</v>
      </c>
      <c r="J371" s="149"/>
      <c r="K371" s="149">
        <v>5086</v>
      </c>
      <c r="L371" s="149">
        <f>SUM(M371:N371)</f>
        <v>5883</v>
      </c>
      <c r="M371" s="232"/>
      <c r="N371" s="149">
        <v>5883</v>
      </c>
    </row>
    <row r="372" spans="1:14" ht="78.75">
      <c r="A372" s="157" t="s">
        <v>481</v>
      </c>
      <c r="B372" s="155" t="s">
        <v>479</v>
      </c>
      <c r="C372" s="142" t="s">
        <v>275</v>
      </c>
      <c r="D372" s="142" t="s">
        <v>316</v>
      </c>
      <c r="E372" s="147" t="s">
        <v>317</v>
      </c>
      <c r="F372" s="149">
        <f>SUM(G372:H372)</f>
        <v>296</v>
      </c>
      <c r="G372" s="149"/>
      <c r="H372" s="149">
        <v>296</v>
      </c>
      <c r="I372" s="149"/>
      <c r="J372" s="149"/>
      <c r="K372" s="149"/>
      <c r="L372" s="149"/>
      <c r="M372" s="232"/>
      <c r="N372" s="149"/>
    </row>
    <row r="373" spans="1:14" ht="126">
      <c r="A373" s="251" t="s">
        <v>845</v>
      </c>
      <c r="B373" s="155" t="s">
        <v>846</v>
      </c>
      <c r="C373" s="142" t="s">
        <v>21</v>
      </c>
      <c r="D373" s="142" t="s">
        <v>316</v>
      </c>
      <c r="E373" s="142" t="s">
        <v>113</v>
      </c>
      <c r="F373" s="149">
        <f>SUM(G373:H373)</f>
        <v>0</v>
      </c>
      <c r="G373" s="149"/>
      <c r="H373" s="149"/>
      <c r="I373" s="149">
        <f>SUM(J373:K373)</f>
        <v>0</v>
      </c>
      <c r="J373" s="149"/>
      <c r="K373" s="149"/>
      <c r="L373" s="149">
        <f>SUM(M373:N373)</f>
        <v>0</v>
      </c>
      <c r="M373" s="230"/>
      <c r="N373" s="156"/>
    </row>
    <row r="374" spans="1:14" s="226" customFormat="1" ht="15.75">
      <c r="A374" s="192" t="s">
        <v>251</v>
      </c>
      <c r="B374" s="184"/>
      <c r="C374" s="184"/>
      <c r="D374" s="184"/>
      <c r="E374" s="184"/>
      <c r="F374" s="183">
        <f aca="true" t="shared" si="151" ref="F374:N374">SUM(F10,F31,F82,F183,F235,F259,F274,F298,F307,F319,F331,F338,F344)</f>
        <v>787665.5000000001</v>
      </c>
      <c r="G374" s="183">
        <f t="shared" si="151"/>
        <v>401671.5</v>
      </c>
      <c r="H374" s="183">
        <f t="shared" si="151"/>
        <v>385994</v>
      </c>
      <c r="I374" s="183">
        <f t="shared" si="151"/>
        <v>816545.1</v>
      </c>
      <c r="J374" s="183">
        <f t="shared" si="151"/>
        <v>467009.10000000003</v>
      </c>
      <c r="K374" s="183">
        <f t="shared" si="151"/>
        <v>349536</v>
      </c>
      <c r="L374" s="183">
        <f t="shared" si="151"/>
        <v>752177.3</v>
      </c>
      <c r="M374" s="236">
        <f t="shared" si="151"/>
        <v>414714.3</v>
      </c>
      <c r="N374" s="183">
        <f t="shared" si="151"/>
        <v>337463</v>
      </c>
    </row>
    <row r="375" spans="7:14" ht="15.75">
      <c r="G375" s="132"/>
      <c r="H375" s="132"/>
      <c r="J375" s="132"/>
      <c r="K375" s="132"/>
      <c r="M375" s="132"/>
      <c r="N375" s="132"/>
    </row>
  </sheetData>
  <sheetProtection/>
  <mergeCells count="19">
    <mergeCell ref="A1:L1"/>
    <mergeCell ref="A2:L2"/>
    <mergeCell ref="A3:L3"/>
    <mergeCell ref="F8:F9"/>
    <mergeCell ref="G8:G9"/>
    <mergeCell ref="H8:H9"/>
    <mergeCell ref="A5:L5"/>
    <mergeCell ref="K8:K9"/>
    <mergeCell ref="A4:M4"/>
    <mergeCell ref="L8:L9"/>
    <mergeCell ref="M8:M9"/>
    <mergeCell ref="N8:N9"/>
    <mergeCell ref="I8:I9"/>
    <mergeCell ref="J8:J9"/>
    <mergeCell ref="A8:A9"/>
    <mergeCell ref="B8:B9"/>
    <mergeCell ref="C8:C9"/>
    <mergeCell ref="D8:D9"/>
    <mergeCell ref="E8:E9"/>
  </mergeCells>
  <printOptions/>
  <pageMargins left="0.5905511811023623" right="0" top="0.3937007874015748" bottom="0.1968503937007874" header="0" footer="0"/>
  <pageSetup firstPageNumber="125" useFirstPageNumber="1" horizontalDpi="600" verticalDpi="600" orientation="portrait" paperSize="9" scale="95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32"/>
  <sheetViews>
    <sheetView zoomScalePageLayoutView="0" workbookViewId="0" topLeftCell="A1">
      <selection activeCell="A4" sqref="A4:F4"/>
    </sheetView>
  </sheetViews>
  <sheetFormatPr defaultColWidth="9.00390625" defaultRowHeight="12.75"/>
  <cols>
    <col min="1" max="1" width="43.875" style="6" customWidth="1"/>
    <col min="2" max="2" width="5.875" style="6" customWidth="1"/>
    <col min="3" max="3" width="6.00390625" style="6" customWidth="1"/>
    <col min="4" max="4" width="11.75390625" style="6" customWidth="1"/>
    <col min="5" max="5" width="11.375" style="6" customWidth="1"/>
    <col min="6" max="6" width="10.625" style="6" customWidth="1"/>
    <col min="7" max="16384" width="9.125" style="6" customWidth="1"/>
  </cols>
  <sheetData>
    <row r="1" spans="1:6" s="1" customFormat="1" ht="18.75">
      <c r="A1" s="293" t="s">
        <v>795</v>
      </c>
      <c r="B1" s="293"/>
      <c r="C1" s="293"/>
      <c r="D1" s="293"/>
      <c r="E1" s="293"/>
      <c r="F1" s="293"/>
    </row>
    <row r="2" spans="1:6" s="1" customFormat="1" ht="18.75">
      <c r="A2" s="293" t="s">
        <v>241</v>
      </c>
      <c r="B2" s="293"/>
      <c r="C2" s="293"/>
      <c r="D2" s="293"/>
      <c r="E2" s="293"/>
      <c r="F2" s="293"/>
    </row>
    <row r="3" spans="1:6" s="1" customFormat="1" ht="18.75">
      <c r="A3" s="293" t="s">
        <v>242</v>
      </c>
      <c r="B3" s="293"/>
      <c r="C3" s="293"/>
      <c r="D3" s="293"/>
      <c r="E3" s="293"/>
      <c r="F3" s="293"/>
    </row>
    <row r="4" spans="1:6" s="1" customFormat="1" ht="18.75">
      <c r="A4" s="293" t="s">
        <v>1020</v>
      </c>
      <c r="B4" s="293"/>
      <c r="C4" s="293"/>
      <c r="D4" s="293"/>
      <c r="E4" s="293"/>
      <c r="F4" s="293"/>
    </row>
    <row r="5" spans="1:6" s="1" customFormat="1" ht="18.75">
      <c r="A5" s="253"/>
      <c r="B5" s="254"/>
      <c r="C5" s="254"/>
      <c r="D5" s="255"/>
      <c r="E5" s="256"/>
      <c r="F5" s="256"/>
    </row>
    <row r="6" spans="1:9" s="1" customFormat="1" ht="101.25" customHeight="1">
      <c r="A6" s="286" t="s">
        <v>805</v>
      </c>
      <c r="B6" s="286"/>
      <c r="C6" s="286"/>
      <c r="D6" s="286"/>
      <c r="E6" s="286"/>
      <c r="F6" s="286"/>
      <c r="H6" s="32"/>
      <c r="I6" s="32"/>
    </row>
    <row r="7" spans="1:6" s="1" customFormat="1" ht="21" customHeight="1">
      <c r="A7" s="257"/>
      <c r="B7" s="258"/>
      <c r="C7" s="258"/>
      <c r="D7" s="256"/>
      <c r="E7" s="256"/>
      <c r="F7" s="256"/>
    </row>
    <row r="8" spans="1:6" s="4" customFormat="1" ht="15.75">
      <c r="A8" s="259"/>
      <c r="B8" s="260"/>
      <c r="C8" s="260"/>
      <c r="D8" s="299" t="s">
        <v>244</v>
      </c>
      <c r="E8" s="299"/>
      <c r="F8" s="299"/>
    </row>
    <row r="9" spans="1:6" s="4" customFormat="1" ht="15.75">
      <c r="A9" s="297" t="s">
        <v>245</v>
      </c>
      <c r="B9" s="298" t="s">
        <v>247</v>
      </c>
      <c r="C9" s="298" t="s">
        <v>796</v>
      </c>
      <c r="D9" s="294" t="s">
        <v>489</v>
      </c>
      <c r="E9" s="294" t="s">
        <v>490</v>
      </c>
      <c r="F9" s="294" t="s">
        <v>822</v>
      </c>
    </row>
    <row r="10" spans="1:6" ht="12.75" customHeight="1">
      <c r="A10" s="297"/>
      <c r="B10" s="298"/>
      <c r="C10" s="298"/>
      <c r="D10" s="295"/>
      <c r="E10" s="295"/>
      <c r="F10" s="295"/>
    </row>
    <row r="11" spans="1:6" ht="10.5" customHeight="1">
      <c r="A11" s="297"/>
      <c r="B11" s="298"/>
      <c r="C11" s="298"/>
      <c r="D11" s="296"/>
      <c r="E11" s="296"/>
      <c r="F11" s="296"/>
    </row>
    <row r="12" spans="1:6" s="12" customFormat="1" ht="15.75">
      <c r="A12" s="262" t="s">
        <v>315</v>
      </c>
      <c r="B12" s="263"/>
      <c r="C12" s="263"/>
      <c r="D12" s="264">
        <f>SUM(D21,D15,D18,D13,D23)</f>
        <v>55809</v>
      </c>
      <c r="E12" s="264">
        <f>SUM(E21,E15,E18,E13,E23)</f>
        <v>116881</v>
      </c>
      <c r="F12" s="264">
        <f>SUM(F21,F15,F18,F13,F23)</f>
        <v>45513</v>
      </c>
    </row>
    <row r="13" spans="1:6" s="12" customFormat="1" ht="15.75">
      <c r="A13" s="262" t="s">
        <v>25</v>
      </c>
      <c r="B13" s="265" t="s">
        <v>316</v>
      </c>
      <c r="C13" s="263"/>
      <c r="D13" s="264">
        <f>D14</f>
        <v>9684</v>
      </c>
      <c r="E13" s="264">
        <f>E14</f>
        <v>0</v>
      </c>
      <c r="F13" s="264">
        <f>F14</f>
        <v>0</v>
      </c>
    </row>
    <row r="14" spans="1:6" ht="15.75">
      <c r="A14" s="266" t="s">
        <v>26</v>
      </c>
      <c r="B14" s="267" t="s">
        <v>316</v>
      </c>
      <c r="C14" s="267" t="s">
        <v>317</v>
      </c>
      <c r="D14" s="268">
        <v>9684</v>
      </c>
      <c r="E14" s="268"/>
      <c r="F14" s="268">
        <v>0</v>
      </c>
    </row>
    <row r="15" spans="1:6" s="12" customFormat="1" ht="15.75">
      <c r="A15" s="262" t="s">
        <v>755</v>
      </c>
      <c r="B15" s="263" t="s">
        <v>375</v>
      </c>
      <c r="C15" s="265"/>
      <c r="D15" s="264">
        <f>SUM(D16:D17)</f>
        <v>12259</v>
      </c>
      <c r="E15" s="264">
        <f>SUM(E16:E17)</f>
        <v>53692</v>
      </c>
      <c r="F15" s="264">
        <f>SUM(F16:F17)</f>
        <v>1546</v>
      </c>
    </row>
    <row r="16" spans="1:6" s="12" customFormat="1" ht="15.75">
      <c r="A16" s="145" t="s">
        <v>192</v>
      </c>
      <c r="B16" s="261" t="s">
        <v>375</v>
      </c>
      <c r="C16" s="261" t="s">
        <v>305</v>
      </c>
      <c r="D16" s="268">
        <v>10341</v>
      </c>
      <c r="E16" s="268">
        <v>6500</v>
      </c>
      <c r="F16" s="268"/>
    </row>
    <row r="17" spans="1:6" ht="15.75">
      <c r="A17" s="266" t="s">
        <v>193</v>
      </c>
      <c r="B17" s="261" t="s">
        <v>375</v>
      </c>
      <c r="C17" s="261" t="s">
        <v>317</v>
      </c>
      <c r="D17" s="268">
        <v>1918</v>
      </c>
      <c r="E17" s="268">
        <v>47192</v>
      </c>
      <c r="F17" s="268">
        <v>1546</v>
      </c>
    </row>
    <row r="18" spans="1:6" s="12" customFormat="1" ht="15.75">
      <c r="A18" s="269" t="s">
        <v>198</v>
      </c>
      <c r="B18" s="263" t="s">
        <v>115</v>
      </c>
      <c r="C18" s="265"/>
      <c r="D18" s="264">
        <f>SUM(D19:D20)</f>
        <v>29886</v>
      </c>
      <c r="E18" s="264">
        <f>SUM(E19:E20)</f>
        <v>22882</v>
      </c>
      <c r="F18" s="264">
        <f>SUM(F19:F20)</f>
        <v>38660</v>
      </c>
    </row>
    <row r="19" spans="1:6" ht="15.75">
      <c r="A19" s="266" t="s">
        <v>199</v>
      </c>
      <c r="B19" s="261" t="s">
        <v>115</v>
      </c>
      <c r="C19" s="261" t="s">
        <v>305</v>
      </c>
      <c r="D19" s="268">
        <v>517</v>
      </c>
      <c r="E19" s="268">
        <v>22882</v>
      </c>
      <c r="F19" s="268">
        <v>38660</v>
      </c>
    </row>
    <row r="20" spans="1:6" ht="31.5">
      <c r="A20" s="145" t="s">
        <v>200</v>
      </c>
      <c r="B20" s="261" t="s">
        <v>115</v>
      </c>
      <c r="C20" s="261" t="s">
        <v>306</v>
      </c>
      <c r="D20" s="268">
        <v>29369</v>
      </c>
      <c r="E20" s="268"/>
      <c r="F20" s="268"/>
    </row>
    <row r="21" spans="1:6" s="12" customFormat="1" ht="15.75">
      <c r="A21" s="262" t="s">
        <v>757</v>
      </c>
      <c r="B21" s="270">
        <v>10</v>
      </c>
      <c r="C21" s="271"/>
      <c r="D21" s="272">
        <f>D22</f>
        <v>3980</v>
      </c>
      <c r="E21" s="272">
        <f>E22</f>
        <v>5307</v>
      </c>
      <c r="F21" s="272">
        <f>F22</f>
        <v>5307</v>
      </c>
    </row>
    <row r="22" spans="1:6" ht="15.75">
      <c r="A22" s="266" t="s">
        <v>761</v>
      </c>
      <c r="B22" s="273">
        <v>10</v>
      </c>
      <c r="C22" s="273" t="s">
        <v>306</v>
      </c>
      <c r="D22" s="274">
        <v>3980</v>
      </c>
      <c r="E22" s="274">
        <v>5307</v>
      </c>
      <c r="F22" s="274">
        <v>5307</v>
      </c>
    </row>
    <row r="23" spans="1:6" s="12" customFormat="1" ht="15.75">
      <c r="A23" s="133" t="s">
        <v>763</v>
      </c>
      <c r="B23" s="271">
        <v>11</v>
      </c>
      <c r="C23" s="275"/>
      <c r="D23" s="276">
        <f>D24</f>
        <v>0</v>
      </c>
      <c r="E23" s="276">
        <f>E24</f>
        <v>35000</v>
      </c>
      <c r="F23" s="276">
        <f>F24</f>
        <v>0</v>
      </c>
    </row>
    <row r="24" spans="1:6" ht="31.5">
      <c r="A24" s="187" t="s">
        <v>1002</v>
      </c>
      <c r="B24" s="273">
        <v>11</v>
      </c>
      <c r="C24" s="273" t="s">
        <v>316</v>
      </c>
      <c r="D24" s="277"/>
      <c r="E24" s="277">
        <v>35000</v>
      </c>
      <c r="F24" s="277"/>
    </row>
    <row r="25" spans="1:6" ht="12.75">
      <c r="A25" s="278"/>
      <c r="B25" s="278"/>
      <c r="C25" s="278"/>
      <c r="D25" s="278"/>
      <c r="E25" s="278"/>
      <c r="F25" s="278"/>
    </row>
    <row r="26" spans="1:6" ht="12.75">
      <c r="A26" s="278"/>
      <c r="B26" s="278"/>
      <c r="C26" s="278"/>
      <c r="D26" s="278"/>
      <c r="E26" s="278"/>
      <c r="F26" s="278"/>
    </row>
    <row r="27" spans="1:6" ht="12.75">
      <c r="A27" s="278"/>
      <c r="B27" s="278"/>
      <c r="C27" s="278"/>
      <c r="D27" s="278"/>
      <c r="E27" s="278"/>
      <c r="F27" s="278"/>
    </row>
    <row r="28" spans="1:6" ht="12.75">
      <c r="A28" s="278"/>
      <c r="B28" s="278"/>
      <c r="C28" s="278"/>
      <c r="D28" s="278"/>
      <c r="E28" s="278"/>
      <c r="F28" s="278"/>
    </row>
    <row r="29" spans="1:6" ht="12.75">
      <c r="A29" s="278"/>
      <c r="B29" s="278"/>
      <c r="C29" s="278"/>
      <c r="D29" s="278"/>
      <c r="E29" s="278"/>
      <c r="F29" s="278"/>
    </row>
    <row r="30" spans="1:6" ht="12.75">
      <c r="A30" s="278"/>
      <c r="B30" s="278"/>
      <c r="C30" s="278"/>
      <c r="D30" s="278"/>
      <c r="E30" s="278"/>
      <c r="F30" s="278"/>
    </row>
    <row r="31" spans="1:6" ht="12.75">
      <c r="A31" s="278"/>
      <c r="B31" s="278"/>
      <c r="C31" s="278"/>
      <c r="D31" s="278"/>
      <c r="E31" s="278"/>
      <c r="F31" s="278"/>
    </row>
    <row r="32" spans="1:6" ht="12.75">
      <c r="A32" s="278"/>
      <c r="B32" s="278"/>
      <c r="C32" s="278"/>
      <c r="D32" s="278"/>
      <c r="E32" s="278"/>
      <c r="F32" s="278"/>
    </row>
  </sheetData>
  <sheetProtection/>
  <mergeCells count="12">
    <mergeCell ref="C9:C11"/>
    <mergeCell ref="D8:F8"/>
    <mergeCell ref="A1:F1"/>
    <mergeCell ref="A2:F2"/>
    <mergeCell ref="A3:F3"/>
    <mergeCell ref="A4:F4"/>
    <mergeCell ref="E9:E11"/>
    <mergeCell ref="F9:F11"/>
    <mergeCell ref="A6:F6"/>
    <mergeCell ref="A9:A11"/>
    <mergeCell ref="B9:B11"/>
    <mergeCell ref="D9:D11"/>
  </mergeCells>
  <printOptions/>
  <pageMargins left="0.984251968503937" right="0" top="0.5905511811023623" bottom="0.1968503937007874" header="0" footer="0.5118110236220472"/>
  <pageSetup firstPageNumber="170" useFirstPageNumber="1" horizontalDpi="600" verticalDpi="600" orientation="portrait" paperSize="9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21"/>
  <sheetViews>
    <sheetView zoomScalePageLayoutView="0" workbookViewId="0" topLeftCell="A1">
      <selection activeCell="A4" sqref="A4:K4"/>
    </sheetView>
  </sheetViews>
  <sheetFormatPr defaultColWidth="9.00390625" defaultRowHeight="12.75"/>
  <cols>
    <col min="1" max="1" width="6.25390625" style="93" customWidth="1"/>
    <col min="2" max="2" width="46.625" style="87" customWidth="1"/>
    <col min="3" max="3" width="9.125" style="4" hidden="1" customWidth="1"/>
    <col min="4" max="4" width="9.75390625" style="4" hidden="1" customWidth="1"/>
    <col min="5" max="5" width="12.00390625" style="4" customWidth="1"/>
    <col min="6" max="7" width="9.125" style="4" hidden="1" customWidth="1"/>
    <col min="8" max="8" width="13.125" style="4" customWidth="1"/>
    <col min="9" max="10" width="9.125" style="4" hidden="1" customWidth="1"/>
    <col min="11" max="11" width="12.125" style="4" customWidth="1"/>
    <col min="12" max="16384" width="9.125" style="4" customWidth="1"/>
  </cols>
  <sheetData>
    <row r="1" spans="1:11" s="1" customFormat="1" ht="18.75">
      <c r="A1" s="304" t="s">
        <v>798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</row>
    <row r="2" spans="1:11" s="1" customFormat="1" ht="18.75">
      <c r="A2" s="305" t="s">
        <v>241</v>
      </c>
      <c r="B2" s="305"/>
      <c r="C2" s="305"/>
      <c r="D2" s="305"/>
      <c r="E2" s="305"/>
      <c r="F2" s="305"/>
      <c r="G2" s="305"/>
      <c r="H2" s="305"/>
      <c r="I2" s="305"/>
      <c r="J2" s="305"/>
      <c r="K2" s="305"/>
    </row>
    <row r="3" spans="1:11" s="1" customFormat="1" ht="18.75">
      <c r="A3" s="305" t="s">
        <v>242</v>
      </c>
      <c r="B3" s="305"/>
      <c r="C3" s="305"/>
      <c r="D3" s="305"/>
      <c r="E3" s="305"/>
      <c r="F3" s="305"/>
      <c r="G3" s="305"/>
      <c r="H3" s="305"/>
      <c r="I3" s="305"/>
      <c r="J3" s="305"/>
      <c r="K3" s="305"/>
    </row>
    <row r="4" spans="1:11" s="1" customFormat="1" ht="18.75">
      <c r="A4" s="305" t="s">
        <v>1020</v>
      </c>
      <c r="B4" s="305"/>
      <c r="C4" s="305"/>
      <c r="D4" s="305"/>
      <c r="E4" s="305"/>
      <c r="F4" s="305"/>
      <c r="G4" s="305"/>
      <c r="H4" s="305"/>
      <c r="I4" s="305"/>
      <c r="J4" s="305"/>
      <c r="K4" s="305"/>
    </row>
    <row r="5" spans="1:3" s="60" customFormat="1" ht="15.75">
      <c r="A5" s="300"/>
      <c r="B5" s="300"/>
      <c r="C5" s="300"/>
    </row>
    <row r="6" spans="1:11" s="60" customFormat="1" ht="96.75" customHeight="1">
      <c r="A6" s="301" t="s">
        <v>806</v>
      </c>
      <c r="B6" s="301"/>
      <c r="C6" s="301"/>
      <c r="D6" s="301"/>
      <c r="E6" s="301"/>
      <c r="F6" s="301"/>
      <c r="G6" s="301"/>
      <c r="H6" s="301"/>
      <c r="I6" s="301"/>
      <c r="J6" s="301"/>
      <c r="K6" s="301"/>
    </row>
    <row r="7" spans="1:11" s="60" customFormat="1" ht="24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s="60" customFormat="1" ht="16.5" thickBot="1">
      <c r="A8" s="302"/>
      <c r="B8" s="302"/>
      <c r="C8" s="303" t="s">
        <v>244</v>
      </c>
      <c r="D8" s="303"/>
      <c r="E8" s="303"/>
      <c r="F8" s="303"/>
      <c r="G8" s="303"/>
      <c r="H8" s="303"/>
      <c r="I8" s="303"/>
      <c r="J8" s="303"/>
      <c r="K8" s="303"/>
    </row>
    <row r="9" spans="1:11" s="66" customFormat="1" ht="62.25" customHeight="1">
      <c r="A9" s="61" t="s">
        <v>737</v>
      </c>
      <c r="B9" s="62" t="s">
        <v>431</v>
      </c>
      <c r="C9" s="63" t="s">
        <v>432</v>
      </c>
      <c r="D9" s="64" t="s">
        <v>433</v>
      </c>
      <c r="E9" s="64" t="s">
        <v>434</v>
      </c>
      <c r="F9" s="63" t="s">
        <v>432</v>
      </c>
      <c r="G9" s="64" t="s">
        <v>433</v>
      </c>
      <c r="H9" s="64" t="s">
        <v>490</v>
      </c>
      <c r="I9" s="63" t="s">
        <v>432</v>
      </c>
      <c r="J9" s="64" t="s">
        <v>433</v>
      </c>
      <c r="K9" s="65" t="s">
        <v>435</v>
      </c>
    </row>
    <row r="10" spans="1:11" s="72" customFormat="1" ht="11.25">
      <c r="A10" s="67">
        <v>1</v>
      </c>
      <c r="B10" s="68">
        <v>2</v>
      </c>
      <c r="C10" s="68">
        <v>3</v>
      </c>
      <c r="D10" s="69"/>
      <c r="E10" s="70">
        <v>3</v>
      </c>
      <c r="F10" s="70"/>
      <c r="G10" s="70"/>
      <c r="H10" s="70">
        <v>4</v>
      </c>
      <c r="I10" s="70"/>
      <c r="J10" s="70"/>
      <c r="K10" s="71">
        <v>5</v>
      </c>
    </row>
    <row r="11" spans="1:11" s="77" customFormat="1" ht="15.75" customHeight="1">
      <c r="A11" s="73"/>
      <c r="B11" s="74" t="s">
        <v>436</v>
      </c>
      <c r="C11" s="75">
        <f>SUM(C12:C21)</f>
        <v>3178</v>
      </c>
      <c r="D11" s="75">
        <f>SUM(D12:D21)</f>
        <v>42616</v>
      </c>
      <c r="E11" s="75">
        <f>SUM(C11:D11)</f>
        <v>45794</v>
      </c>
      <c r="F11" s="75">
        <f aca="true" t="shared" si="0" ref="F11:K11">SUM(F12:F20)</f>
        <v>11157</v>
      </c>
      <c r="G11" s="75">
        <f t="shared" si="0"/>
        <v>100417</v>
      </c>
      <c r="H11" s="75">
        <f t="shared" si="0"/>
        <v>111574</v>
      </c>
      <c r="I11" s="75">
        <f t="shared" si="0"/>
        <v>4021</v>
      </c>
      <c r="J11" s="75">
        <f t="shared" si="0"/>
        <v>36185</v>
      </c>
      <c r="K11" s="76">
        <f t="shared" si="0"/>
        <v>40206</v>
      </c>
    </row>
    <row r="12" spans="1:11" s="83" customFormat="1" ht="47.25">
      <c r="A12" s="78">
        <v>1</v>
      </c>
      <c r="B12" s="53" t="s">
        <v>437</v>
      </c>
      <c r="C12" s="79">
        <v>1023</v>
      </c>
      <c r="D12" s="80">
        <v>9206</v>
      </c>
      <c r="E12" s="81">
        <f>SUM(C12:D12)</f>
        <v>10229</v>
      </c>
      <c r="F12" s="49"/>
      <c r="G12" s="49"/>
      <c r="H12" s="49"/>
      <c r="I12" s="49"/>
      <c r="J12" s="49"/>
      <c r="K12" s="82"/>
    </row>
    <row r="13" spans="1:11" s="87" customFormat="1" ht="47.25">
      <c r="A13" s="78">
        <v>2</v>
      </c>
      <c r="B13" s="53" t="s">
        <v>810</v>
      </c>
      <c r="C13" s="79">
        <v>558</v>
      </c>
      <c r="D13" s="84">
        <v>10609</v>
      </c>
      <c r="E13" s="81">
        <f>SUM(C13:D13)</f>
        <v>11167</v>
      </c>
      <c r="F13" s="85"/>
      <c r="G13" s="85"/>
      <c r="H13" s="85"/>
      <c r="I13" s="85"/>
      <c r="J13" s="85"/>
      <c r="K13" s="86"/>
    </row>
    <row r="14" spans="1:11" s="87" customFormat="1" ht="15.75">
      <c r="A14" s="78">
        <v>3</v>
      </c>
      <c r="B14" s="49" t="s">
        <v>438</v>
      </c>
      <c r="C14" s="79">
        <v>755</v>
      </c>
      <c r="D14" s="84">
        <v>6795</v>
      </c>
      <c r="E14" s="81">
        <f>SUM(C14:D14)</f>
        <v>7550</v>
      </c>
      <c r="F14" s="85"/>
      <c r="G14" s="85"/>
      <c r="H14" s="85"/>
      <c r="I14" s="85"/>
      <c r="J14" s="85"/>
      <c r="K14" s="86"/>
    </row>
    <row r="15" spans="1:11" s="87" customFormat="1" ht="47.25">
      <c r="A15" s="78">
        <v>4</v>
      </c>
      <c r="B15" s="53" t="s">
        <v>439</v>
      </c>
      <c r="C15" s="85"/>
      <c r="D15" s="85"/>
      <c r="E15" s="85"/>
      <c r="F15" s="88">
        <v>650</v>
      </c>
      <c r="G15" s="88">
        <v>5850</v>
      </c>
      <c r="H15" s="81">
        <f aca="true" t="shared" si="1" ref="H15:H20">SUM(F15:G15)</f>
        <v>6500</v>
      </c>
      <c r="I15" s="89"/>
      <c r="J15" s="89"/>
      <c r="K15" s="90">
        <f aca="true" t="shared" si="2" ref="K15:K20">SUM(I15:J15)</f>
        <v>0</v>
      </c>
    </row>
    <row r="16" spans="1:11" s="87" customFormat="1" ht="47.25">
      <c r="A16" s="78">
        <v>5</v>
      </c>
      <c r="B16" s="53" t="s">
        <v>440</v>
      </c>
      <c r="C16" s="85"/>
      <c r="D16" s="85"/>
      <c r="E16" s="85"/>
      <c r="F16" s="88"/>
      <c r="G16" s="88"/>
      <c r="H16" s="81">
        <f t="shared" si="1"/>
        <v>0</v>
      </c>
      <c r="I16" s="88">
        <v>155</v>
      </c>
      <c r="J16" s="88">
        <v>1391</v>
      </c>
      <c r="K16" s="90">
        <f t="shared" si="2"/>
        <v>1546</v>
      </c>
    </row>
    <row r="17" spans="1:11" s="87" customFormat="1" ht="31.5">
      <c r="A17" s="78">
        <v>6</v>
      </c>
      <c r="B17" s="53" t="s">
        <v>441</v>
      </c>
      <c r="C17" s="85"/>
      <c r="D17" s="85"/>
      <c r="E17" s="85"/>
      <c r="F17" s="88">
        <v>4719</v>
      </c>
      <c r="G17" s="88">
        <v>42473</v>
      </c>
      <c r="H17" s="81">
        <f t="shared" si="1"/>
        <v>47192</v>
      </c>
      <c r="I17" s="88"/>
      <c r="J17" s="88"/>
      <c r="K17" s="90">
        <f t="shared" si="2"/>
        <v>0</v>
      </c>
    </row>
    <row r="18" spans="1:11" s="87" customFormat="1" ht="47.25">
      <c r="A18" s="91">
        <v>7</v>
      </c>
      <c r="B18" s="92" t="s">
        <v>772</v>
      </c>
      <c r="C18" s="85"/>
      <c r="D18" s="85"/>
      <c r="E18" s="85"/>
      <c r="F18" s="88"/>
      <c r="G18" s="88"/>
      <c r="H18" s="81">
        <f t="shared" si="1"/>
        <v>0</v>
      </c>
      <c r="I18" s="88">
        <v>3866</v>
      </c>
      <c r="J18" s="88">
        <v>34794</v>
      </c>
      <c r="K18" s="90">
        <f t="shared" si="2"/>
        <v>38660</v>
      </c>
    </row>
    <row r="19" spans="1:11" s="36" customFormat="1" ht="31.5">
      <c r="A19" s="78">
        <v>8</v>
      </c>
      <c r="B19" s="49" t="s">
        <v>773</v>
      </c>
      <c r="C19" s="85"/>
      <c r="D19" s="85"/>
      <c r="E19" s="85"/>
      <c r="F19" s="88">
        <v>2288</v>
      </c>
      <c r="G19" s="88">
        <v>20594</v>
      </c>
      <c r="H19" s="81">
        <f t="shared" si="1"/>
        <v>22882</v>
      </c>
      <c r="I19" s="88"/>
      <c r="J19" s="88"/>
      <c r="K19" s="90">
        <f t="shared" si="2"/>
        <v>0</v>
      </c>
    </row>
    <row r="20" spans="1:11" s="36" customFormat="1" ht="47.25">
      <c r="A20" s="95">
        <v>9</v>
      </c>
      <c r="B20" s="96" t="s">
        <v>774</v>
      </c>
      <c r="C20" s="97"/>
      <c r="D20" s="97"/>
      <c r="E20" s="97"/>
      <c r="F20" s="98">
        <v>3500</v>
      </c>
      <c r="G20" s="98">
        <v>31500</v>
      </c>
      <c r="H20" s="99">
        <f t="shared" si="1"/>
        <v>35000</v>
      </c>
      <c r="I20" s="98"/>
      <c r="J20" s="98"/>
      <c r="K20" s="100">
        <f t="shared" si="2"/>
        <v>0</v>
      </c>
    </row>
    <row r="21" spans="1:11" ht="48" thickBot="1">
      <c r="A21" s="101">
        <v>10</v>
      </c>
      <c r="B21" s="102" t="s">
        <v>838</v>
      </c>
      <c r="C21" s="103">
        <v>842</v>
      </c>
      <c r="D21" s="103">
        <v>16006</v>
      </c>
      <c r="E21" s="103">
        <f>SUM(C21:D21)</f>
        <v>16848</v>
      </c>
      <c r="F21" s="103"/>
      <c r="G21" s="103"/>
      <c r="H21" s="103"/>
      <c r="I21" s="103"/>
      <c r="J21" s="103"/>
      <c r="K21" s="104"/>
    </row>
  </sheetData>
  <sheetProtection/>
  <mergeCells count="8">
    <mergeCell ref="A5:C5"/>
    <mergeCell ref="A6:K6"/>
    <mergeCell ref="A8:B8"/>
    <mergeCell ref="C8:K8"/>
    <mergeCell ref="A1:K1"/>
    <mergeCell ref="A2:K2"/>
    <mergeCell ref="A3:K3"/>
    <mergeCell ref="A4:K4"/>
  </mergeCells>
  <printOptions/>
  <pageMargins left="0.984251968503937" right="0" top="0.5905511811023623" bottom="0.1968503937007874" header="0" footer="0"/>
  <pageSetup firstPageNumber="171" useFirstPageNumber="1" horizontalDpi="600" verticalDpi="600" orientation="portrait" paperSize="9" r:id="rId1"/>
  <headerFooter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E22"/>
  <sheetViews>
    <sheetView zoomScalePageLayoutView="0" workbookViewId="0" topLeftCell="A1">
      <selection activeCell="A4" sqref="A4:E4"/>
    </sheetView>
  </sheetViews>
  <sheetFormatPr defaultColWidth="9.00390625" defaultRowHeight="12.75"/>
  <cols>
    <col min="1" max="1" width="4.25390625" style="14" customWidth="1"/>
    <col min="2" max="2" width="54.125" style="10" customWidth="1"/>
    <col min="3" max="3" width="10.75390625" style="21" customWidth="1"/>
    <col min="4" max="4" width="10.875" style="4" customWidth="1"/>
    <col min="5" max="5" width="10.25390625" style="4" customWidth="1"/>
    <col min="6" max="16384" width="9.125" style="4" customWidth="1"/>
  </cols>
  <sheetData>
    <row r="1" spans="1:5" s="1" customFormat="1" ht="18.75" customHeight="1">
      <c r="A1" s="305" t="s">
        <v>799</v>
      </c>
      <c r="B1" s="305"/>
      <c r="C1" s="305"/>
      <c r="D1" s="305"/>
      <c r="E1" s="305"/>
    </row>
    <row r="2" spans="1:5" s="1" customFormat="1" ht="18.75" customHeight="1">
      <c r="A2" s="305" t="s">
        <v>241</v>
      </c>
      <c r="B2" s="305"/>
      <c r="C2" s="305"/>
      <c r="D2" s="305"/>
      <c r="E2" s="305"/>
    </row>
    <row r="3" spans="1:5" s="1" customFormat="1" ht="18.75" customHeight="1">
      <c r="A3" s="305" t="s">
        <v>242</v>
      </c>
      <c r="B3" s="305"/>
      <c r="C3" s="305"/>
      <c r="D3" s="305"/>
      <c r="E3" s="305"/>
    </row>
    <row r="4" spans="1:5" s="1" customFormat="1" ht="18.75" customHeight="1">
      <c r="A4" s="305" t="s">
        <v>1020</v>
      </c>
      <c r="B4" s="305"/>
      <c r="C4" s="305"/>
      <c r="D4" s="305"/>
      <c r="E4" s="305"/>
    </row>
    <row r="5" spans="1:5" s="1" customFormat="1" ht="18.75" customHeight="1">
      <c r="A5" s="29"/>
      <c r="B5" s="29"/>
      <c r="C5" s="29"/>
      <c r="D5" s="13"/>
      <c r="E5" s="13"/>
    </row>
    <row r="6" spans="1:5" s="1" customFormat="1" ht="42.75" customHeight="1">
      <c r="A6" s="317" t="s">
        <v>807</v>
      </c>
      <c r="B6" s="317"/>
      <c r="C6" s="317"/>
      <c r="D6" s="317"/>
      <c r="E6" s="317"/>
    </row>
    <row r="7" spans="1:3" s="1" customFormat="1" ht="18.75">
      <c r="A7" s="318"/>
      <c r="B7" s="318"/>
      <c r="C7" s="318"/>
    </row>
    <row r="8" spans="2:5" ht="16.5" thickBot="1">
      <c r="B8" s="3"/>
      <c r="C8" s="312" t="s">
        <v>244</v>
      </c>
      <c r="D8" s="312"/>
      <c r="E8" s="312"/>
    </row>
    <row r="9" spans="1:5" s="6" customFormat="1" ht="12.75" customHeight="1">
      <c r="A9" s="306" t="s">
        <v>737</v>
      </c>
      <c r="B9" s="310" t="s">
        <v>245</v>
      </c>
      <c r="C9" s="308" t="s">
        <v>489</v>
      </c>
      <c r="D9" s="313" t="s">
        <v>490</v>
      </c>
      <c r="E9" s="315" t="s">
        <v>822</v>
      </c>
    </row>
    <row r="10" spans="1:5" s="6" customFormat="1" ht="27" customHeight="1">
      <c r="A10" s="307"/>
      <c r="B10" s="311"/>
      <c r="C10" s="309"/>
      <c r="D10" s="314"/>
      <c r="E10" s="316"/>
    </row>
    <row r="11" spans="1:5" s="6" customFormat="1" ht="12.75">
      <c r="A11" s="105">
        <v>1</v>
      </c>
      <c r="B11" s="5" t="s">
        <v>272</v>
      </c>
      <c r="C11" s="15">
        <v>3</v>
      </c>
      <c r="D11" s="15">
        <v>4</v>
      </c>
      <c r="E11" s="106">
        <v>5</v>
      </c>
    </row>
    <row r="12" spans="1:5" ht="15.75">
      <c r="A12" s="107"/>
      <c r="B12" s="7" t="s">
        <v>738</v>
      </c>
      <c r="C12" s="16"/>
      <c r="D12" s="16"/>
      <c r="E12" s="108"/>
    </row>
    <row r="13" spans="1:5" ht="94.5">
      <c r="A13" s="107" t="s">
        <v>739</v>
      </c>
      <c r="B13" s="8" t="s">
        <v>740</v>
      </c>
      <c r="C13" s="17">
        <v>6717</v>
      </c>
      <c r="D13" s="17">
        <v>7039</v>
      </c>
      <c r="E13" s="109">
        <v>7917</v>
      </c>
    </row>
    <row r="14" spans="1:5" ht="33" customHeight="1">
      <c r="A14" s="107"/>
      <c r="B14" s="18" t="s">
        <v>28</v>
      </c>
      <c r="C14" s="16">
        <f>SUM(C13:C13)</f>
        <v>6717</v>
      </c>
      <c r="D14" s="16">
        <f>SUM(D13:D13)</f>
        <v>7039</v>
      </c>
      <c r="E14" s="108">
        <f>SUM(E13:E13)</f>
        <v>7917</v>
      </c>
    </row>
    <row r="15" spans="1:5" ht="15.75">
      <c r="A15" s="107" t="s">
        <v>309</v>
      </c>
      <c r="B15" s="8" t="s">
        <v>30</v>
      </c>
      <c r="C15" s="17">
        <v>118</v>
      </c>
      <c r="D15" s="17"/>
      <c r="E15" s="109"/>
    </row>
    <row r="16" spans="1:5" s="9" customFormat="1" ht="15.75">
      <c r="A16" s="110"/>
      <c r="B16" s="19" t="s">
        <v>31</v>
      </c>
      <c r="C16" s="16">
        <f>SUM(C14,C15)</f>
        <v>6835</v>
      </c>
      <c r="D16" s="16">
        <f>SUM(D14,D15)</f>
        <v>7039</v>
      </c>
      <c r="E16" s="108">
        <f>SUM(E14,E15)</f>
        <v>7917</v>
      </c>
    </row>
    <row r="17" spans="1:5" ht="15.75">
      <c r="A17" s="107"/>
      <c r="B17" s="7" t="s">
        <v>722</v>
      </c>
      <c r="C17" s="16"/>
      <c r="D17" s="16"/>
      <c r="E17" s="108"/>
    </row>
    <row r="18" spans="1:5" ht="128.25" customHeight="1">
      <c r="A18" s="107" t="s">
        <v>739</v>
      </c>
      <c r="B18" s="111" t="s">
        <v>950</v>
      </c>
      <c r="C18" s="55">
        <v>6835</v>
      </c>
      <c r="D18" s="55">
        <v>7039</v>
      </c>
      <c r="E18" s="112">
        <v>7917</v>
      </c>
    </row>
    <row r="19" spans="1:5" ht="47.25">
      <c r="A19" s="107" t="s">
        <v>309</v>
      </c>
      <c r="B19" s="11" t="s">
        <v>310</v>
      </c>
      <c r="C19" s="17"/>
      <c r="D19" s="17"/>
      <c r="E19" s="109"/>
    </row>
    <row r="20" spans="1:5" ht="47.25">
      <c r="A20" s="107" t="s">
        <v>311</v>
      </c>
      <c r="B20" s="11" t="s">
        <v>348</v>
      </c>
      <c r="C20" s="16"/>
      <c r="D20" s="16"/>
      <c r="E20" s="108"/>
    </row>
    <row r="21" spans="1:5" ht="15.75">
      <c r="A21" s="107" t="s">
        <v>349</v>
      </c>
      <c r="B21" s="20" t="s">
        <v>350</v>
      </c>
      <c r="C21" s="17"/>
      <c r="D21" s="17"/>
      <c r="E21" s="109"/>
    </row>
    <row r="22" spans="1:5" ht="16.5" thickBot="1">
      <c r="A22" s="113"/>
      <c r="B22" s="114" t="s">
        <v>351</v>
      </c>
      <c r="C22" s="115">
        <f>SUM(C18:C21)</f>
        <v>6835</v>
      </c>
      <c r="D22" s="115">
        <f>SUM(D18:D21)</f>
        <v>7039</v>
      </c>
      <c r="E22" s="116">
        <f>SUM(E18:E21)</f>
        <v>7917</v>
      </c>
    </row>
  </sheetData>
  <sheetProtection/>
  <mergeCells count="12">
    <mergeCell ref="A6:E6"/>
    <mergeCell ref="A7:C7"/>
    <mergeCell ref="A1:E1"/>
    <mergeCell ref="A2:E2"/>
    <mergeCell ref="A3:E3"/>
    <mergeCell ref="A4:E4"/>
    <mergeCell ref="A9:A10"/>
    <mergeCell ref="C9:C10"/>
    <mergeCell ref="B9:B10"/>
    <mergeCell ref="C8:E8"/>
    <mergeCell ref="D9:D10"/>
    <mergeCell ref="E9:E10"/>
  </mergeCells>
  <printOptions/>
  <pageMargins left="0.984251968503937" right="0" top="0.5905511811023623" bottom="0.1968503937007874" header="0" footer="0.5118110236220472"/>
  <pageSetup firstPageNumber="172" useFirstPageNumber="1" horizontalDpi="600" verticalDpi="600" orientation="portrait" paperSize="9" r:id="rId1"/>
  <headerFooter alignWithMargins="0">
    <oddHeader>&amp;C&amp;P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B1:F22"/>
  <sheetViews>
    <sheetView tabSelected="1" zoomScalePageLayoutView="0" workbookViewId="0" topLeftCell="A10">
      <selection activeCell="C4" sqref="C4:F4"/>
    </sheetView>
  </sheetViews>
  <sheetFormatPr defaultColWidth="9.00390625" defaultRowHeight="12.75"/>
  <cols>
    <col min="1" max="1" width="5.375" style="1" customWidth="1"/>
    <col min="2" max="2" width="6.125" style="1" customWidth="1"/>
    <col min="3" max="3" width="42.75390625" style="1" customWidth="1"/>
    <col min="4" max="4" width="11.75390625" style="1" customWidth="1"/>
    <col min="5" max="5" width="11.375" style="1" customWidth="1"/>
    <col min="6" max="6" width="11.00390625" style="1" customWidth="1"/>
    <col min="7" max="16384" width="9.125" style="1" customWidth="1"/>
  </cols>
  <sheetData>
    <row r="1" spans="3:6" ht="18.75">
      <c r="C1" s="319" t="s">
        <v>800</v>
      </c>
      <c r="D1" s="319"/>
      <c r="E1" s="319"/>
      <c r="F1" s="319"/>
    </row>
    <row r="2" spans="3:6" ht="18.75">
      <c r="C2" s="319" t="s">
        <v>241</v>
      </c>
      <c r="D2" s="319"/>
      <c r="E2" s="319"/>
      <c r="F2" s="319"/>
    </row>
    <row r="3" spans="3:6" ht="18.75">
      <c r="C3" s="319" t="s">
        <v>242</v>
      </c>
      <c r="D3" s="319"/>
      <c r="E3" s="319"/>
      <c r="F3" s="319"/>
    </row>
    <row r="4" spans="3:6" ht="18.75">
      <c r="C4" s="319" t="s">
        <v>1020</v>
      </c>
      <c r="D4" s="319"/>
      <c r="E4" s="319"/>
      <c r="F4" s="319"/>
    </row>
    <row r="7" spans="2:6" ht="78" customHeight="1">
      <c r="B7" s="324" t="s">
        <v>801</v>
      </c>
      <c r="C7" s="324"/>
      <c r="D7" s="324"/>
      <c r="E7" s="324"/>
      <c r="F7" s="324"/>
    </row>
    <row r="8" spans="2:4" ht="18.75">
      <c r="B8" s="321"/>
      <c r="C8" s="321"/>
      <c r="D8" s="321"/>
    </row>
    <row r="9" spans="2:4" ht="18.75">
      <c r="B9" s="22"/>
      <c r="C9" s="22"/>
      <c r="D9" s="22"/>
    </row>
    <row r="10" spans="2:6" ht="18.75">
      <c r="B10" s="23"/>
      <c r="C10" s="23"/>
      <c r="D10" s="320" t="s">
        <v>244</v>
      </c>
      <c r="E10" s="320"/>
      <c r="F10" s="320"/>
    </row>
    <row r="11" spans="2:6" ht="18.75">
      <c r="B11" s="322" t="s">
        <v>737</v>
      </c>
      <c r="C11" s="325" t="s">
        <v>352</v>
      </c>
      <c r="D11" s="327" t="s">
        <v>489</v>
      </c>
      <c r="E11" s="327" t="s">
        <v>490</v>
      </c>
      <c r="F11" s="327" t="s">
        <v>822</v>
      </c>
    </row>
    <row r="12" spans="2:6" ht="18.75">
      <c r="B12" s="323"/>
      <c r="C12" s="326"/>
      <c r="D12" s="328"/>
      <c r="E12" s="328"/>
      <c r="F12" s="328"/>
    </row>
    <row r="13" spans="2:6" ht="18.75">
      <c r="B13" s="24" t="s">
        <v>739</v>
      </c>
      <c r="C13" s="25" t="s">
        <v>353</v>
      </c>
      <c r="D13" s="94">
        <v>775</v>
      </c>
      <c r="E13" s="26">
        <v>799</v>
      </c>
      <c r="F13" s="26">
        <v>898</v>
      </c>
    </row>
    <row r="14" spans="2:6" ht="18.75">
      <c r="B14" s="24" t="s">
        <v>309</v>
      </c>
      <c r="C14" s="26" t="s">
        <v>354</v>
      </c>
      <c r="D14" s="94">
        <v>953</v>
      </c>
      <c r="E14" s="26">
        <v>981</v>
      </c>
      <c r="F14" s="26">
        <v>1103</v>
      </c>
    </row>
    <row r="15" spans="2:6" ht="37.5">
      <c r="B15" s="24" t="s">
        <v>311</v>
      </c>
      <c r="C15" s="27" t="s">
        <v>355</v>
      </c>
      <c r="D15" s="94">
        <v>872</v>
      </c>
      <c r="E15" s="26">
        <v>898</v>
      </c>
      <c r="F15" s="26">
        <v>1011</v>
      </c>
    </row>
    <row r="16" spans="2:6" ht="18.75">
      <c r="B16" s="24" t="s">
        <v>349</v>
      </c>
      <c r="C16" s="26" t="s">
        <v>356</v>
      </c>
      <c r="D16" s="94">
        <v>1434</v>
      </c>
      <c r="E16" s="26">
        <v>1476</v>
      </c>
      <c r="F16" s="26">
        <v>1660</v>
      </c>
    </row>
    <row r="17" spans="2:6" ht="18.75">
      <c r="B17" s="24" t="s">
        <v>357</v>
      </c>
      <c r="C17" s="26" t="s">
        <v>358</v>
      </c>
      <c r="D17" s="94">
        <v>992</v>
      </c>
      <c r="E17" s="26">
        <v>1023</v>
      </c>
      <c r="F17" s="26">
        <v>1150</v>
      </c>
    </row>
    <row r="18" spans="2:6" ht="18.75">
      <c r="B18" s="24" t="s">
        <v>29</v>
      </c>
      <c r="C18" s="26" t="s">
        <v>359</v>
      </c>
      <c r="D18" s="94">
        <v>1077</v>
      </c>
      <c r="E18" s="26">
        <v>1109</v>
      </c>
      <c r="F18" s="26">
        <v>1247</v>
      </c>
    </row>
    <row r="19" spans="2:6" ht="18.75">
      <c r="B19" s="24" t="s">
        <v>360</v>
      </c>
      <c r="C19" s="26" t="s">
        <v>361</v>
      </c>
      <c r="D19" s="94">
        <v>732</v>
      </c>
      <c r="E19" s="26">
        <v>753</v>
      </c>
      <c r="F19" s="26">
        <v>848</v>
      </c>
    </row>
    <row r="20" spans="2:6" ht="37.5">
      <c r="B20" s="24" t="s">
        <v>362</v>
      </c>
      <c r="C20" s="27" t="s">
        <v>363</v>
      </c>
      <c r="D20" s="27">
        <v>0</v>
      </c>
      <c r="E20" s="27">
        <v>0</v>
      </c>
      <c r="F20" s="27">
        <v>0</v>
      </c>
    </row>
    <row r="21" spans="2:6" ht="18.75">
      <c r="B21" s="26"/>
      <c r="C21" s="28" t="s">
        <v>364</v>
      </c>
      <c r="D21" s="28">
        <f>SUM(D13:D20)</f>
        <v>6835</v>
      </c>
      <c r="E21" s="28">
        <f>SUM(E13:E20)</f>
        <v>7039</v>
      </c>
      <c r="F21" s="28">
        <f>SUM(F13:F20)</f>
        <v>7917</v>
      </c>
    </row>
    <row r="22" spans="4:6" ht="18.75">
      <c r="D22" s="30"/>
      <c r="E22" s="30"/>
      <c r="F22" s="30"/>
    </row>
  </sheetData>
  <sheetProtection/>
  <mergeCells count="12">
    <mergeCell ref="B11:B12"/>
    <mergeCell ref="B7:F7"/>
    <mergeCell ref="C11:C12"/>
    <mergeCell ref="D11:D12"/>
    <mergeCell ref="E11:E12"/>
    <mergeCell ref="F11:F12"/>
    <mergeCell ref="C4:F4"/>
    <mergeCell ref="D10:F10"/>
    <mergeCell ref="B8:D8"/>
    <mergeCell ref="C1:F1"/>
    <mergeCell ref="C2:F2"/>
    <mergeCell ref="C3:F3"/>
  </mergeCells>
  <printOptions/>
  <pageMargins left="0.984251968503937" right="0" top="0.5905511811023623" bottom="0.1968503937007874" header="0" footer="0"/>
  <pageSetup firstPageNumber="173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munsov1</cp:lastModifiedBy>
  <cp:lastPrinted>2019-02-22T06:18:11Z</cp:lastPrinted>
  <dcterms:created xsi:type="dcterms:W3CDTF">2015-11-11T12:43:13Z</dcterms:created>
  <dcterms:modified xsi:type="dcterms:W3CDTF">2019-03-06T08:41:04Z</dcterms:modified>
  <cp:category/>
  <cp:version/>
  <cp:contentType/>
  <cp:contentStatus/>
</cp:coreProperties>
</file>