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72" activeTab="5"/>
  </bookViews>
  <sheets>
    <sheet name="ведом" sheetId="1" r:id="rId1"/>
    <sheet name="разделы" sheetId="2" r:id="rId2"/>
    <sheet name="програм" sheetId="3" r:id="rId3"/>
    <sheet name="капы" sheetId="4" r:id="rId4"/>
    <sheet name="капы по объектам" sheetId="5" r:id="rId5"/>
    <sheet name="420т.р." sheetId="6" r:id="rId6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'ведом'!$A$1:$M$565</definedName>
    <definedName name="_xlnm.Print_Area" localSheetId="2">'програм'!$A$1:$L$378</definedName>
    <definedName name="_xlnm.Print_Area" localSheetId="1">'разделы'!$A$1:$N$494</definedName>
  </definedNames>
  <calcPr fullCalcOnLoad="1"/>
</workbook>
</file>

<file path=xl/sharedStrings.xml><?xml version="1.0" encoding="utf-8"?>
<sst xmlns="http://schemas.openxmlformats.org/spreadsheetml/2006/main" count="6124" uniqueCount="1005">
  <si>
    <t>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</si>
  <si>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</si>
  <si>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03 1 01 74620</t>
  </si>
  <si>
    <t>Ми-нис-тер-ство, ве-дом-ство</t>
  </si>
  <si>
    <t>Капитальный ремонт зданий (за счёт средств резервного фонда Президента Российской Федерации) (Закупка товаров, работ и услуг для государственных (муниципальных) нужд)</t>
  </si>
  <si>
    <t>02 2 03 56120</t>
  </si>
  <si>
    <t xml:space="preserve"> 04 3 04</t>
  </si>
  <si>
    <t>04 3 04 22110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</si>
  <si>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</si>
  <si>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08 2 01 63820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</si>
  <si>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</si>
  <si>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</si>
  <si>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</si>
  <si>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</si>
  <si>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</si>
  <si>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</si>
  <si>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</si>
  <si>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</si>
  <si>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</si>
  <si>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</si>
  <si>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</si>
  <si>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 xml:space="preserve"> 10 1 </t>
  </si>
  <si>
    <t xml:space="preserve"> 10 </t>
  </si>
  <si>
    <t xml:space="preserve"> 11 </t>
  </si>
  <si>
    <t xml:space="preserve"> 11 1 </t>
  </si>
  <si>
    <t xml:space="preserve"> 11 1 01 </t>
  </si>
  <si>
    <t>Муниципальная программа Краснояружского района  "Развитие кадровой политики Краснояружского района на 2015-2020 годы"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</si>
  <si>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</si>
  <si>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</si>
  <si>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</si>
  <si>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</si>
  <si>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09 1 01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</si>
  <si>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</si>
  <si>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</si>
  <si>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</si>
  <si>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</si>
  <si>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</si>
  <si>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</si>
  <si>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</si>
  <si>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</si>
  <si>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 xml:space="preserve"> 10 2 01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</si>
  <si>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</si>
  <si>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Мероприятия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</si>
  <si>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</si>
  <si>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</si>
  <si>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</si>
  <si>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>Реализация полномочий по организации хозяйственного обслуживания зданий и помещений учреждений культуры на селе (Закупка товаров, работ и услуг для государственных (муниципальных) нужд)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</si>
  <si>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</si>
  <si>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</si>
  <si>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</si>
  <si>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</si>
  <si>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</si>
  <si>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</si>
  <si>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</si>
  <si>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</si>
  <si>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</si>
  <si>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</si>
  <si>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</si>
  <si>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</si>
  <si>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</si>
  <si>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</si>
  <si>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</si>
  <si>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</si>
  <si>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</si>
  <si>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</si>
  <si>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</si>
  <si>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</si>
  <si>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Организация предоставления мер по поддержке сельскохозяйственного производства (за счет субвенций из областного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</si>
  <si>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10 0 00 00000</t>
  </si>
  <si>
    <t>10 1 00 00000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</si>
  <si>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</si>
  <si>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</si>
  <si>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Социальная поддержка детей - сирот и детей, оставшихся без попечения родителей, в части оплаты за  содержание  и капитальный ремонт жилых помещений, закрепленных за детьми - сиротами 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</si>
  <si>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</si>
  <si>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 xml:space="preserve"> 02 4 </t>
  </si>
  <si>
    <t>Основное мероприятие "Осуществление механизмов контроля качества образования"</t>
  </si>
  <si>
    <t xml:space="preserve"> 02 4 01 </t>
  </si>
  <si>
    <t>02 4 01 73050</t>
  </si>
  <si>
    <t>Обеспечение видеонаблюдения аудиторий пунктов проведения единого государственного экзамена 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</si>
  <si>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</si>
  <si>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</si>
  <si>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</si>
  <si>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</si>
  <si>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(Иные бюджетные ассигнования)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</si>
  <si>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</si>
  <si>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</si>
  <si>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</si>
  <si>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(Закупка товаров, работ и услуг для государственных (муниципальных) нужд)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</si>
  <si>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</si>
  <si>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</si>
  <si>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04 1 02 L5192</t>
  </si>
  <si>
    <t xml:space="preserve"> 04 1 04 </t>
  </si>
  <si>
    <t>04 3 01 77780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</si>
  <si>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</si>
  <si>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</si>
  <si>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</si>
  <si>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(Социальное обеспечение и иные выплаты населению)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</si>
  <si>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</si>
  <si>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Обеспечение функций  органов местного самоуправления (Социальное обеспечение и иные выплаты населению)</t>
  </si>
  <si>
    <t>10 1 04 25050</t>
  </si>
  <si>
    <t xml:space="preserve"> 10 1 04 </t>
  </si>
  <si>
    <t>Основное мероприятие "Обеспечение информационной безопасности в информационном обществе"</t>
  </si>
  <si>
    <t>Обеспечение информационной безопасности в информационном обществе  (Закупка товаров, работ и услуг для государственных (муниципальных) нужд)</t>
  </si>
  <si>
    <t>01 1 01 20320</t>
  </si>
  <si>
    <t xml:space="preserve"> 01 1</t>
  </si>
  <si>
    <t xml:space="preserve"> 01 1 01</t>
  </si>
  <si>
    <t>Основное мероприятие "Организация и проведение общественно значимых мероприятий"</t>
  </si>
  <si>
    <t xml:space="preserve"> 04 1 04</t>
  </si>
  <si>
    <t>04 1 04 29990</t>
  </si>
  <si>
    <t xml:space="preserve"> 04 2 02 </t>
  </si>
  <si>
    <t>04 2 02 29990</t>
  </si>
  <si>
    <t xml:space="preserve"> 04 3 02 </t>
  </si>
  <si>
    <t>04 3 02 29990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</si>
  <si>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</si>
  <si>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</si>
  <si>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</si>
  <si>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</si>
  <si>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</si>
  <si>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</si>
  <si>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</si>
  <si>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</si>
  <si>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03 2 01 21590</t>
  </si>
  <si>
    <t>03 2 01 71590</t>
  </si>
  <si>
    <t>Основное мероприятие "Кадровое обеспечение муниципальной службы"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</si>
  <si>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</si>
  <si>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</si>
  <si>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</si>
  <si>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</si>
  <si>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</si>
  <si>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</si>
  <si>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</si>
  <si>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</si>
  <si>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</si>
  <si>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</si>
  <si>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</si>
  <si>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</si>
  <si>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</si>
  <si>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</si>
  <si>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</si>
  <si>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</si>
  <si>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</si>
  <si>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 xml:space="preserve">Оплата ежемесячных денежных выплат реабилитированным лицам </t>
  </si>
  <si>
    <t>03 1 02 72430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</si>
  <si>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</si>
  <si>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</si>
  <si>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</si>
  <si>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</si>
  <si>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</si>
  <si>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</si>
  <si>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</si>
  <si>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</si>
  <si>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</si>
  <si>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</si>
  <si>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</si>
  <si>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</si>
  <si>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</si>
  <si>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</si>
  <si>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</si>
  <si>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06 1 01 27290</t>
  </si>
  <si>
    <t>06 2 01 60390</t>
  </si>
  <si>
    <t>09 1 02 71290</t>
  </si>
  <si>
    <t>10 1 01 25010</t>
  </si>
  <si>
    <t>11 1 01 21010</t>
  </si>
  <si>
    <t>99 9 00 00190</t>
  </si>
  <si>
    <t>03 6 01 59300</t>
  </si>
  <si>
    <t>01 4 01 00590</t>
  </si>
  <si>
    <t>01 4 02 20340</t>
  </si>
  <si>
    <t>06 3 01 71210</t>
  </si>
  <si>
    <t>08 2 01 63810</t>
  </si>
  <si>
    <t>08 2 01 73810</t>
  </si>
  <si>
    <t>08 1 01 80570</t>
  </si>
  <si>
    <t>10 2 01 21320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</si>
  <si>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</si>
  <si>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</si>
  <si>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</si>
  <si>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</si>
  <si>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</si>
  <si>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</si>
  <si>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</si>
  <si>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</si>
  <si>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</si>
  <si>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</si>
  <si>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</si>
  <si>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</si>
  <si>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</si>
  <si>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</si>
  <si>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</si>
  <si>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</si>
  <si>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</si>
  <si>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</si>
  <si>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</si>
  <si>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</si>
  <si>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</si>
  <si>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</si>
  <si>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</si>
  <si>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</si>
  <si>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</si>
  <si>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</si>
  <si>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</si>
  <si>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</si>
  <si>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</si>
  <si>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</si>
  <si>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</si>
  <si>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</si>
  <si>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</si>
  <si>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</si>
  <si>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</si>
  <si>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</si>
  <si>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</si>
  <si>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</si>
  <si>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</si>
  <si>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</si>
  <si>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</si>
  <si>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</si>
  <si>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</si>
  <si>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</si>
  <si>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</si>
  <si>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</si>
  <si>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</si>
  <si>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</si>
  <si>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</si>
  <si>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</si>
  <si>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(Социальное обеспечение и иные выплаты населению)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</si>
  <si>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</si>
  <si>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</si>
  <si>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</si>
  <si>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</si>
  <si>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</si>
  <si>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</si>
  <si>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</si>
  <si>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</si>
  <si>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</si>
  <si>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</si>
  <si>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</si>
  <si>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</si>
  <si>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 xml:space="preserve"> 05 2 00 00000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</si>
  <si>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</si>
  <si>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</si>
  <si>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</si>
  <si>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</si>
  <si>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</si>
  <si>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</si>
  <si>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</si>
  <si>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</si>
  <si>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 xml:space="preserve">Непрограммная часть </t>
  </si>
  <si>
    <t>Непрограммное направление деятельности "Реализация функций органов власти Краснояружского района"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</si>
  <si>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</si>
  <si>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</si>
  <si>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</si>
  <si>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</si>
  <si>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</si>
  <si>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</si>
  <si>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</si>
  <si>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</si>
  <si>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</si>
  <si>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</si>
  <si>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Осуществление полномочий по государственной  регистрации актов гражданского состояния (за счет средств областного бюджета) (Закупка товаров, работ и услуг для государственных (муниципальных) нужд)</t>
  </si>
  <si>
    <t>03 7 00 00000</t>
  </si>
  <si>
    <t>Обеспечение функций  органов местного самоуправления в рамках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</si>
  <si>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03 3 01 74000</t>
  </si>
  <si>
    <t>Выплата единовременной адресной материальной помощи женщинам, находящимся в трудной жизненной ситуации и сохранившим беременность  (Социальное обеспечение и иные выплаты населению)</t>
  </si>
  <si>
    <t>Основное мероприятие "Реализация общеобра-зовательных программ дошкольного образования"</t>
  </si>
  <si>
    <t xml:space="preserve"> 03 1 01 </t>
  </si>
  <si>
    <t xml:space="preserve"> 04 1 02 </t>
  </si>
  <si>
    <t xml:space="preserve"> 04 5 03 </t>
  </si>
  <si>
    <t>05 0 00 00000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</si>
  <si>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</si>
  <si>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05 1 01</t>
  </si>
  <si>
    <t xml:space="preserve"> 06 1 01 </t>
  </si>
  <si>
    <t xml:space="preserve"> 06 2 01 </t>
  </si>
  <si>
    <t xml:space="preserve"> 06 3 01</t>
  </si>
  <si>
    <t xml:space="preserve"> 07 3 01</t>
  </si>
  <si>
    <t>02 4 00 00000</t>
  </si>
  <si>
    <t>Вид рас-хода</t>
  </si>
  <si>
    <t>Под-раз-дел</t>
  </si>
  <si>
    <t xml:space="preserve"> 05 2 </t>
  </si>
  <si>
    <t xml:space="preserve"> 05 2 01 </t>
  </si>
  <si>
    <t xml:space="preserve"> 05 2 01 29990</t>
  </si>
  <si>
    <t>Основное мероприятие "Вовлечение в общественную деятельность молодежи в возрасте от 14 до 30 лет"</t>
  </si>
  <si>
    <t xml:space="preserve"> 04 3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</si>
  <si>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</si>
  <si>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</si>
  <si>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</si>
  <si>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</si>
  <si>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</si>
  <si>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</si>
  <si>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</si>
  <si>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Организация деятельности террито-риальных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</si>
  <si>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</si>
  <si>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</si>
  <si>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</si>
  <si>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</si>
  <si>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</si>
  <si>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07 3 01 </t>
  </si>
  <si>
    <t xml:space="preserve"> 04 5 </t>
  </si>
  <si>
    <t>Мероприятия  (Закупка товаров, работ и услуг для государственных (муниципальных) нужд)</t>
  </si>
  <si>
    <t>03 0 00 00000</t>
  </si>
  <si>
    <t>03 1 00 00000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</si>
  <si>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</si>
  <si>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</si>
  <si>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>Расходы по обеспечению деятельности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</si>
  <si>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 07 </t>
  </si>
  <si>
    <t xml:space="preserve"> 07 1 </t>
  </si>
  <si>
    <t xml:space="preserve"> 07 1 03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</si>
  <si>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</si>
  <si>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</si>
  <si>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</si>
  <si>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</si>
  <si>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</si>
  <si>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</si>
  <si>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03 4 00 00000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</si>
  <si>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</si>
  <si>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07 3 00 00000</t>
  </si>
  <si>
    <t>08 0 00 00000</t>
  </si>
  <si>
    <t>08 1 00 00000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</si>
  <si>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(Межбюджетные трансферты)</t>
  </si>
  <si>
    <t>08 2 00 00000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</si>
  <si>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</si>
  <si>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01 4 00 00000</t>
  </si>
  <si>
    <t>01 3 00 00000</t>
  </si>
  <si>
    <t>01 2 00 00000</t>
  </si>
  <si>
    <t>01 0 00 00000</t>
  </si>
  <si>
    <t>02 0 00 00000</t>
  </si>
  <si>
    <t>02 1 00 00000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</si>
  <si>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</si>
  <si>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02 2 00 00000</t>
  </si>
  <si>
    <t>Мероприятия по проведению оздоровительной кампании детей 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</si>
  <si>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</si>
  <si>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</si>
  <si>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</si>
  <si>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02 3 00 00000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</si>
  <si>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</si>
  <si>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02 5 00 00000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</si>
  <si>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(Социальное обеспечение и иные выплаты населению)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</si>
  <si>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</si>
  <si>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</si>
  <si>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</si>
  <si>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</si>
  <si>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04 1 02</t>
  </si>
  <si>
    <t>03 2 00 00000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</si>
  <si>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</si>
  <si>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</si>
  <si>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</si>
  <si>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</si>
  <si>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03 1 01 72560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</si>
  <si>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(Закупка товаров, работ и услуг для государственных (муниципальных) нужд)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</si>
  <si>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(Социальное обеспечение и иные выплаты населению)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</si>
  <si>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</si>
  <si>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</si>
  <si>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Основное мероприятие "Профессиональная подготовка, переподготовка и повышение квалификации"</t>
  </si>
  <si>
    <t>Обеспечение права граждан на социальное обслуживание   (Социальное обеспечение и иные выплаты населению)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</si>
  <si>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</si>
  <si>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</si>
  <si>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</si>
  <si>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</si>
  <si>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</si>
  <si>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</si>
  <si>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</si>
  <si>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</si>
  <si>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</si>
  <si>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</si>
  <si>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</si>
  <si>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</si>
  <si>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</si>
  <si>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</si>
  <si>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</si>
  <si>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04 0 00 00000</t>
  </si>
  <si>
    <t>04 1 00 00000</t>
  </si>
  <si>
    <t>03 3 00 00000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</si>
  <si>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</si>
  <si>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</si>
  <si>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</si>
  <si>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</si>
  <si>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2019 год</t>
  </si>
  <si>
    <t>2020 год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</si>
  <si>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</si>
  <si>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</si>
  <si>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</si>
  <si>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</si>
  <si>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</si>
  <si>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</si>
  <si>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</si>
  <si>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09 0 00 00000</t>
  </si>
  <si>
    <t>09 1 00 00000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</si>
  <si>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</si>
  <si>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Вид рас-хо-да</t>
  </si>
  <si>
    <t>Приложение 7</t>
  </si>
  <si>
    <t>Приложение  8</t>
  </si>
  <si>
    <t>Приложение  9</t>
  </si>
  <si>
    <t>04 5 05 R5194</t>
  </si>
  <si>
    <t>Осуществление переданных полномочий Российской Федерации по государственной  регистрации актов гражданского состояния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</si>
  <si>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</si>
  <si>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</si>
  <si>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</si>
  <si>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</si>
  <si>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</si>
  <si>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</si>
  <si>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</si>
  <si>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</si>
  <si>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</si>
  <si>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некомерческих организаций), индивидуальным предпринимателям, физическим лицам)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</si>
  <si>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</si>
  <si>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</si>
  <si>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</si>
  <si>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</si>
  <si>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</si>
  <si>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>Социальная поддержка детей-сирот и детей оставшихся без попечения родителей, в части оплаты за содержание и капитальный ремонт жилых помещений, закреплённых за детьми-сиротами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</si>
  <si>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</si>
  <si>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</si>
  <si>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</si>
  <si>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</si>
  <si>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</si>
  <si>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03 1 01 R4620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</si>
  <si>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</si>
  <si>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</si>
  <si>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</si>
  <si>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</si>
  <si>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</si>
  <si>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</si>
  <si>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</si>
  <si>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</si>
  <si>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</si>
  <si>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03 6 00 00000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</si>
  <si>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</si>
  <si>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</si>
  <si>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09 1 01 R5430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</si>
  <si>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</si>
  <si>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</si>
  <si>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радиации (Социальное обеспечение и иные выплаты населению) </t>
  </si>
  <si>
    <t>07 1 03 71090</t>
  </si>
  <si>
    <t>Реализация мероприятий по обеспечению населения чистой питьевой водой</t>
  </si>
  <si>
    <t>02 2 03 72120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</si>
  <si>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</si>
  <si>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(Закупка товаров, работ и услуг для государственных (муниципальных) нужд)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</si>
  <si>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</si>
  <si>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(Социальное обеспечение и иные выплаты населению)</t>
  </si>
  <si>
    <t>Основное мероприятие "Обеспечение жильём ветеранов Великой Отечественной войны"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</si>
  <si>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"О ветеранах",в соответствии с Указом Президента Российской Федерации от 7 мая 2008 года №714 "Об обеспечении жильём ветеранов Великой Отечественной войны 1941-1945 годов (Социальное обеспечение и иные выплаты населению)</t>
  </si>
  <si>
    <t xml:space="preserve"> 07 3 04 </t>
  </si>
  <si>
    <t>07 3 04 51340</t>
  </si>
  <si>
    <t>Мероприятия подпрограммы «Обеспечение жильем молодых семей» федеральной целевой программы «Жилище» на 2011-2015 годы за счет средств бюджета субъекта Российской Федерации (Социальное обеспечение и иные выплаты населению)</t>
  </si>
  <si>
    <t>07 1 02 S1340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</si>
  <si>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(Закупка товаров, работ и услуг для государственных (муниципальных) нужд)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</si>
  <si>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</si>
  <si>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</t>
  </si>
  <si>
    <t xml:space="preserve"> 04</t>
  </si>
  <si>
    <t xml:space="preserve"> 04 5</t>
  </si>
  <si>
    <t xml:space="preserve"> 04 5 03</t>
  </si>
  <si>
    <t>04 5 03 13220</t>
  </si>
  <si>
    <t>03 2 01 71690</t>
  </si>
  <si>
    <t>04 1 02 R5192</t>
  </si>
  <si>
    <t xml:space="preserve"> 07 3 04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</si>
  <si>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</si>
  <si>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</si>
  <si>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</si>
  <si>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</si>
  <si>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</si>
  <si>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07 1 03 41090</t>
  </si>
  <si>
    <t>Реализация мероприятий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</si>
  <si>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</si>
  <si>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</si>
  <si>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</si>
  <si>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</si>
  <si>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>99 9 00 00000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</si>
  <si>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</si>
  <si>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</si>
  <si>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</si>
  <si>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</si>
  <si>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</si>
  <si>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</si>
  <si>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</si>
  <si>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</si>
  <si>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</si>
  <si>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</si>
  <si>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</si>
  <si>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</si>
  <si>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</si>
  <si>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</si>
  <si>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</si>
  <si>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</si>
  <si>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>Основное мероприятие "Государственная поддержка кредитования малых форм хозяйствования"</t>
  </si>
  <si>
    <t>Основное мероприятие "Организация предоставления мер по поддержке сельскохозяйственного производства"</t>
  </si>
  <si>
    <t>Основное мероприятие "Мобилизационная подготовка населения"</t>
  </si>
  <si>
    <t>Подготовка населения и организаций к действиям в чрезвычайных ситуациях (Закупка товаров, работ и услуг для государственных (муниципальных) нужд)</t>
  </si>
  <si>
    <t xml:space="preserve"> 06 3 </t>
  </si>
  <si>
    <t xml:space="preserve"> 06 3 01 </t>
  </si>
  <si>
    <t>Мероприятия по проведению комплексных кадастровых работ (Закупка товаров, работ и услуг для государственных (муниципальных) нужд)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</si>
  <si>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</si>
  <si>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</si>
  <si>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>12 1 01 22120</t>
  </si>
  <si>
    <t>Проведения мероприятий по благоустройству дворовых территорий поселений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</si>
  <si>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</si>
  <si>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10 2 00 00000</t>
  </si>
  <si>
    <t>11 0 00 00000</t>
  </si>
  <si>
    <t>11 1 00 00000</t>
  </si>
  <si>
    <t>Мероприятия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</si>
  <si>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 xml:space="preserve"> 01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</si>
  <si>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</si>
  <si>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99 0 00 00000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</si>
  <si>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</si>
  <si>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</si>
  <si>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</si>
  <si>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</si>
  <si>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</si>
  <si>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</si>
  <si>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</si>
  <si>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 xml:space="preserve"> 01 4 02 </t>
  </si>
  <si>
    <t>Основное мероприятие "Оказание социальных услуг населению организациями социального обслуживания"</t>
  </si>
  <si>
    <t>Расходы по обеспечению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</si>
  <si>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</si>
  <si>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</si>
  <si>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</si>
  <si>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02 2 03 22110</t>
  </si>
  <si>
    <t>05 2 01 00590</t>
  </si>
  <si>
    <t>04 3 01 S7780</t>
  </si>
  <si>
    <t xml:space="preserve"> 05 2 01 00590</t>
  </si>
  <si>
    <t>Софинансирование расходов на повышение оплаты труда работников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</si>
  <si>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</si>
  <si>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</si>
  <si>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</si>
  <si>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</si>
  <si>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</si>
  <si>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</si>
  <si>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Поддержка малого и среднего предпринимательства, включая крестьянские (фермерские) хозяйства, в сфере сельского туризма  (Закупка товаров, работ и услуг для государственных (муниципальных) нужд)</t>
  </si>
  <si>
    <t>07 0 00 00000</t>
  </si>
  <si>
    <t>06 3 00 00000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</si>
  <si>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</si>
  <si>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</si>
  <si>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</si>
  <si>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</si>
  <si>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</si>
  <si>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</si>
  <si>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</si>
  <si>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</si>
  <si>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</si>
  <si>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</si>
  <si>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</si>
  <si>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</si>
  <si>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</si>
  <si>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</si>
  <si>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02 3 04 29990</t>
  </si>
  <si>
    <t>02 5 03 21010</t>
  </si>
  <si>
    <t>02 2 02 20650</t>
  </si>
  <si>
    <t>02 2 02 70650</t>
  </si>
  <si>
    <t>02 5 01 00190</t>
  </si>
  <si>
    <t>02 5 05 73220</t>
  </si>
  <si>
    <t>02 5 02 00590</t>
  </si>
  <si>
    <t>02 5 04 29990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</si>
  <si>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</si>
  <si>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</si>
  <si>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</si>
  <si>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</si>
  <si>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</si>
  <si>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</si>
  <si>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</si>
  <si>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</si>
  <si>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04 5 02 80590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</si>
  <si>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</si>
  <si>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Повышение квалификации, профессиональная подготовка и  переподготовка кадров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</si>
  <si>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раннему выявлению потребителей наркотиков"</t>
  </si>
  <si>
    <t>Мероприятия по раннему выявлению потребителей наркотиков (Закупка товаров, работ и услуг для государственных (муниципальных) нужд)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</si>
  <si>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</si>
  <si>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</si>
  <si>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</si>
  <si>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</si>
  <si>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</si>
  <si>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03 3 02 71370</t>
  </si>
  <si>
    <t>03 3 02 72860</t>
  </si>
  <si>
    <t>03 3 02 72870</t>
  </si>
  <si>
    <t>03 3 02 73000</t>
  </si>
  <si>
    <t>03 7 02 00190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</si>
  <si>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</si>
  <si>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</si>
  <si>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</si>
  <si>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</si>
  <si>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</si>
  <si>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</si>
  <si>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</si>
  <si>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</si>
  <si>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</si>
  <si>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</si>
  <si>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</si>
  <si>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</si>
  <si>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</si>
  <si>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</si>
  <si>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</si>
  <si>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</si>
  <si>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>Основное мероприятие "Развитие предпринимательства в сфере сельского туризма"</t>
  </si>
  <si>
    <t xml:space="preserve"> 09 1 </t>
  </si>
  <si>
    <t xml:space="preserve"> 09 1 02 </t>
  </si>
  <si>
    <t>Организация предоставления мер по поддержке сельскохозяйственного производства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</si>
  <si>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03 1 02 51370</t>
  </si>
  <si>
    <t>03 1 02 52200</t>
  </si>
  <si>
    <t>03 1 01 52500</t>
  </si>
  <si>
    <t>03 1 02 52800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</si>
  <si>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</si>
  <si>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</si>
  <si>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</si>
  <si>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</si>
  <si>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</si>
  <si>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</si>
  <si>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</si>
  <si>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</si>
  <si>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</si>
  <si>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</si>
  <si>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</si>
  <si>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</si>
  <si>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</si>
  <si>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</si>
  <si>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</si>
  <si>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</si>
  <si>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</si>
  <si>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 xml:space="preserve"> 02 5 05 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</si>
  <si>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</si>
  <si>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</si>
  <si>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</si>
  <si>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 xml:space="preserve"> 02 5 04 </t>
  </si>
  <si>
    <t>Мероприятия (Закупка товаров, работ и услуг для государственных (муниципальных) нужд)</t>
  </si>
  <si>
    <t>Основное мероприятие "Реализация мероприятий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</si>
  <si>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</si>
  <si>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</si>
  <si>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</si>
  <si>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</si>
  <si>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</si>
  <si>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</si>
  <si>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№ п/п</t>
  </si>
  <si>
    <t>Реализация полномочий по организации хозяйственного обслуживания зданий и помещений учреждений культуры на селе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</si>
  <si>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</si>
  <si>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</si>
  <si>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</si>
  <si>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</si>
  <si>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</si>
  <si>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</si>
  <si>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</si>
  <si>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02 3 04 </t>
  </si>
  <si>
    <t>Мероприятия  (Предоставление субсидий бюджетным, автономным учреждениям и иным некоммерческим организациям)</t>
  </si>
  <si>
    <t>Основное мероприятие "Мероприятия по развитию дополнительного образования"</t>
  </si>
  <si>
    <t xml:space="preserve"> 02 5 </t>
  </si>
  <si>
    <t xml:space="preserve"> 02 5 03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</si>
  <si>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</si>
  <si>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</si>
  <si>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</si>
  <si>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</si>
  <si>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</si>
  <si>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</si>
  <si>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</si>
  <si>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</si>
  <si>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</si>
  <si>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</si>
  <si>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</si>
  <si>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</si>
  <si>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</si>
  <si>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</si>
  <si>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</si>
  <si>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</si>
  <si>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</si>
  <si>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</si>
  <si>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"Реализация мероприятий по обеспечению населения чистой питьевой водой"</t>
  </si>
  <si>
    <t>Основное мероприятие "Организация наружного освещения населённых пунктов"</t>
  </si>
  <si>
    <t xml:space="preserve"> 07 1 02 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</si>
  <si>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</si>
  <si>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</si>
  <si>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</si>
  <si>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</si>
  <si>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</si>
  <si>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</si>
  <si>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</si>
  <si>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</si>
  <si>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 xml:space="preserve"> 600 </t>
  </si>
  <si>
    <t>Жилищно-коммунальное хозяйство</t>
  </si>
  <si>
    <t>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</si>
  <si>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</si>
  <si>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</si>
  <si>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</si>
  <si>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</si>
  <si>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</si>
  <si>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</si>
  <si>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</si>
  <si>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</si>
  <si>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</si>
  <si>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07 1 00 00000</t>
  </si>
  <si>
    <t>99 9 00 70110</t>
  </si>
  <si>
    <t>99 9 00 80110</t>
  </si>
  <si>
    <t xml:space="preserve"> 99 </t>
  </si>
  <si>
    <t xml:space="preserve"> 99 9 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</si>
  <si>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</si>
  <si>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</si>
  <si>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</si>
  <si>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</si>
  <si>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</si>
  <si>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</si>
  <si>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</si>
  <si>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</si>
  <si>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04 2 00 00000</t>
  </si>
  <si>
    <t>04 3 00 00000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</si>
  <si>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</si>
  <si>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04 5 00 00000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</si>
  <si>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</si>
  <si>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</si>
  <si>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06 0 00 00000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</si>
  <si>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</si>
  <si>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</si>
  <si>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05 1 00 00000</t>
  </si>
  <si>
    <t>муниципального района на 2019 год и плановый период 2020 и 2021 годов</t>
  </si>
  <si>
    <t>2021 год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</si>
  <si>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</si>
  <si>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</si>
  <si>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некоммерческих организаций) индивидуальным предпринимателям, физическим лицам) </t>
  </si>
  <si>
    <t>09 1 01 73720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</si>
  <si>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</si>
  <si>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</si>
  <si>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Организация транспортного обслуживания населения в пригородном межмуниципальном сообщении (Закупка товаров, работ и услуг для государственных (муниципальных) нужд)</t>
  </si>
  <si>
    <t>99 9 00 22110</t>
  </si>
  <si>
    <t xml:space="preserve">                </t>
  </si>
  <si>
    <t>Мероприятия по обеспечению населения чистой питьевой водой (Закупка товаров, работ и услуг для государственных (муниципальных) нужд)</t>
  </si>
  <si>
    <t>Основное мероприятие "Мероприятия по благоустройству населённых пунктов"</t>
  </si>
  <si>
    <t xml:space="preserve"> 07 1 01 </t>
  </si>
  <si>
    <t>Благоустройство  (Закупка товаров, работ и услуг для государственных (муниципальных) нужд)</t>
  </si>
  <si>
    <t>07 1 01 20010</t>
  </si>
  <si>
    <t>Организация и проведение областных конкурсов по благоустройству (Закупка товаров, работ и услуг для государственных (муниципальных) нужд)</t>
  </si>
  <si>
    <t xml:space="preserve"> 07 1 01 71360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</si>
  <si>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счёт средств резервного фонда Правительства Белгородской области (Межбюджетные трансферты)</t>
  </si>
  <si>
    <t>99 9 00 70550</t>
  </si>
  <si>
    <t xml:space="preserve">Приложение 4 </t>
  </si>
  <si>
    <t>Приложение   5</t>
  </si>
  <si>
    <t>Приложение  6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</si>
  <si>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</si>
  <si>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</si>
  <si>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</si>
  <si>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</si>
  <si>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PT Astra Serif"/>
        <family val="1"/>
      </rPr>
      <t>страхования гражданской ответственности владельцев транспортных средств</t>
    </r>
    <r>
      <rPr>
        <sz val="12"/>
        <rFont val="PT Astra Serif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 (Социальное обеспечение и иные выплаты населению)</t>
    </r>
  </si>
  <si>
    <t>Софинансирование капитальных вложений в объекты муниципальной собственности (Закупка товаров, работ и услуг для государственных (муниципальных) нужд)</t>
  </si>
  <si>
    <t>04 3 04 71120</t>
  </si>
  <si>
    <t>07 3 01 R4970</t>
  </si>
  <si>
    <t>Обеспечение жильём молодых семей (Социальное обеспечение и иные выплаты населению)</t>
  </si>
  <si>
    <t>07 3 01 L4970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</si>
  <si>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</si>
  <si>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</si>
  <si>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(Закупка товаров, работ и услуг для государственных (муниципальных) нужд)</t>
  </si>
  <si>
    <t>Повышение квалификации, профессиональная подготовка и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</si>
  <si>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</si>
  <si>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02 5 04 29990</t>
  </si>
  <si>
    <t>Вознаграждение, причитающееся приёмному родителю  (Социальное обеспечение и иные выплаты населению)</t>
  </si>
  <si>
    <t>03 3 02 72890</t>
  </si>
  <si>
    <t>Обеспечение функций  органов местного самоуправления  (Социальное обеспечение и иные выплаты населению)</t>
  </si>
  <si>
    <t>Обеспечение функций  органов местного самоуправления  (Иные бюджетные ассигнования)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</si>
  <si>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</si>
  <si>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99 9 00 00770</t>
  </si>
  <si>
    <t xml:space="preserve"> 06 2</t>
  </si>
  <si>
    <t xml:space="preserve"> 06 2 01</t>
  </si>
  <si>
    <t xml:space="preserve"> 09 1 01 73720</t>
  </si>
  <si>
    <t xml:space="preserve"> 07 1 01</t>
  </si>
  <si>
    <t xml:space="preserve"> 07 1 01 20010</t>
  </si>
  <si>
    <t xml:space="preserve">  02 1 04 </t>
  </si>
  <si>
    <t>02 1 04  22110</t>
  </si>
  <si>
    <t>02 1 04  72120</t>
  </si>
  <si>
    <t xml:space="preserve"> 04 3 04 71120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</si>
  <si>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</si>
  <si>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Повышение квалификации, профессиональная подготовка и 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</si>
  <si>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(Социальное обеспечение и иные выплаты населению)</t>
  </si>
  <si>
    <t xml:space="preserve"> 04 1 02 21440</t>
  </si>
  <si>
    <t xml:space="preserve"> 06 1 00 00000</t>
  </si>
  <si>
    <t xml:space="preserve">05 </t>
  </si>
  <si>
    <t>07 1 01 71360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</si>
  <si>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2019 год и плановый период 2020 и 2021 годов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</si>
  <si>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2019 год и плановый период 2020 и 2021 годов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</si>
  <si>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2019 год и плановый период 2020 и 2021 годов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</si>
  <si>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</si>
  <si>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</si>
  <si>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</si>
  <si>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</si>
  <si>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"Развитие кадровой политики Краснояружского района"</t>
  </si>
  <si>
    <t>Подпрограмма "Развитие государственной гражданской и муниципальной службы" муниципальной программы Краснояружского района "Развитие кадровой политики Краснояружского района"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</si>
  <si>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</si>
  <si>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</si>
  <si>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</si>
  <si>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</si>
  <si>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</si>
  <si>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</si>
  <si>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</si>
  <si>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</si>
  <si>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</si>
  <si>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</si>
  <si>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</si>
  <si>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</si>
  <si>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</si>
  <si>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</si>
  <si>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</si>
  <si>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</si>
  <si>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</si>
  <si>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</si>
  <si>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</si>
  <si>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</si>
  <si>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</si>
  <si>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</si>
  <si>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</si>
  <si>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</si>
  <si>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</si>
  <si>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Мероприятия подпрограммы «Обеспечение жильем молодых семей» федеральной целевой программы «Жилище»  за счет средств бюджета субъекта Российской Федерации (Социальное обеспечение и иные выплаты населению)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</si>
  <si>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</si>
  <si>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</si>
  <si>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</si>
  <si>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</si>
  <si>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</si>
  <si>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</si>
  <si>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</si>
  <si>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</si>
  <si>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</si>
  <si>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</si>
  <si>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</si>
  <si>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</si>
  <si>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</si>
  <si>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</si>
  <si>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</si>
  <si>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</si>
  <si>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Муниципальная программа Краснояружского района  "Развитие экономического потенциала и формирование благоприятного предприни-мательского климата в Краснояружском районе 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</si>
  <si>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</si>
  <si>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</si>
  <si>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</si>
  <si>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</si>
  <si>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</si>
  <si>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</si>
  <si>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</si>
  <si>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</si>
  <si>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</si>
  <si>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</si>
  <si>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</si>
  <si>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</si>
  <si>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</si>
  <si>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</si>
  <si>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</si>
  <si>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</si>
  <si>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</si>
  <si>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</si>
  <si>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</si>
  <si>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Осуществление переданных полномочий Российской Федерации по предоставлению отдельных мер социальной поддержки граждан, подвергшихся радиации в рамках подпрограммы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 (Закупка товаров, работ и услуг для государственных (муниципальных) нужд)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</si>
  <si>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</si>
  <si>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Обеспечение права граждан на социальное обслуживание в рамках подпрограммы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 (Предоставление субсидий бюджетным, автономным учреждениям и иным некоммерческим организациям)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</si>
  <si>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</si>
  <si>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</si>
  <si>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в Краснояружском районе"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</si>
  <si>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</si>
  <si>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</si>
  <si>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</si>
  <si>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районе"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</si>
  <si>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</si>
  <si>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</si>
  <si>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</si>
  <si>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</si>
  <si>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</si>
  <si>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</si>
  <si>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Мероприятия подпрограммы «Обеспечение жильем молодых семей» федеральной целевой программы «Жилище» за счет средств бюджета субъекта Российской Федерации (Социальное обеспечение и иные выплаты населению)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</si>
  <si>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</si>
  <si>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</si>
  <si>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</si>
  <si>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</si>
  <si>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</si>
  <si>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</si>
  <si>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</si>
  <si>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Подпрограмма "Повышение качества и доступности государственных и муниципальных услуг" муниципальной программы Краснояружского района "Развитие информационного общества в Краснояружском районе"</t>
  </si>
  <si>
    <t>Муниципальная программа Краснояружского района «Развитие кадровой политики Краснояружского района»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</si>
  <si>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</si>
  <si>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</si>
  <si>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</si>
  <si>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 xml:space="preserve"> 09</t>
  </si>
  <si>
    <t xml:space="preserve"> 09 3 01 </t>
  </si>
  <si>
    <t>09 3 01 73760</t>
  </si>
  <si>
    <t>Охрана объектов растительного и животного мира и среды их обитания</t>
  </si>
  <si>
    <t>Подпрограмма "Охрана окружающей среды и рациональное природопользование" муниципальной программы Краснояружского района  "Развитие сельского хозяйства и охрана окружающей среды в Краснояружском районе"</t>
  </si>
  <si>
    <t xml:space="preserve"> 09 3</t>
  </si>
  <si>
    <t>Основное мероприятие "Разработка проектно-сметной документации по проведению капитального ремонта муниципальных гидротехнических сооружений"</t>
  </si>
  <si>
    <t>Разработка проектно-сметной документации на осуществление капитального ремонта  гидротехнических сооружений, находящихся в муниципальной собственности,  и бесхозяйных гидротехнических сооружений (Закупка товаров, работ и услуг для государственных (муниципальных) нужд)</t>
  </si>
  <si>
    <t>Поддержка отрасли культуры (обеспечение мероприятий  детских музыкальных, художественных, хореографических школ, школ искусства, училищ необходимыми инструментами, оборудованием  и материалами)  (Предоставление субсидий бюджетным, автономным учреждениям и иным некоммерческим организациям)</t>
  </si>
  <si>
    <t xml:space="preserve"> 09 3 </t>
  </si>
  <si>
    <t>05 1 03 22110</t>
  </si>
  <si>
    <t>05 1 03 72120</t>
  </si>
  <si>
    <t xml:space="preserve">  05 1 03</t>
  </si>
  <si>
    <t xml:space="preserve">  05 1</t>
  </si>
  <si>
    <t xml:space="preserve">  05</t>
  </si>
  <si>
    <t>Основное мероприятие «Развитие инфраструктуры сферы физической культуры и спорта»</t>
  </si>
  <si>
    <t>Другие вопросы в области физической культуры и спорта</t>
  </si>
  <si>
    <t>Органы юстиции</t>
  </si>
  <si>
    <t>Софинансирование капитального ремонта объектов муниципальной собственности  (Закупка товаров, работ и услуг для государственных (муниципальных) нужд)</t>
  </si>
  <si>
    <t xml:space="preserve">  02 3 А1 </t>
  </si>
  <si>
    <t>02 3 А1 55196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</si>
  <si>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</si>
  <si>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</si>
  <si>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03 3 Р1</t>
  </si>
  <si>
    <t>Проект "Финансовая поддержка семей при рождении детей"</t>
  </si>
  <si>
    <t xml:space="preserve"> 03 3 Р1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</si>
  <si>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</si>
  <si>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</si>
  <si>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</si>
  <si>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</si>
  <si>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</si>
  <si>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</si>
  <si>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 xml:space="preserve">  10 1 04</t>
  </si>
  <si>
    <t>Основное мероприятие: Проект "культурная среда"</t>
  </si>
  <si>
    <t>Основное мероприятие Федеральный проект "Формирование комфортной городской среды"</t>
  </si>
  <si>
    <t>Основное мероприятие  Проект "культурная среда"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</si>
  <si>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</si>
  <si>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05 3 01 </t>
  </si>
  <si>
    <t>Основное мероприятие "Патриотическое воспитание граждан"</t>
  </si>
  <si>
    <t xml:space="preserve"> 05 3 01 29990</t>
  </si>
  <si>
    <t xml:space="preserve"> 05 3 00 00000</t>
  </si>
  <si>
    <t xml:space="preserve"> 05 4 00 00000</t>
  </si>
  <si>
    <t xml:space="preserve"> 05 4 01 </t>
  </si>
  <si>
    <t xml:space="preserve"> 05 4 01 29990</t>
  </si>
  <si>
    <t>Подпрограмма "Развитие добровольческого (волонтерского) движения" муниципальной программы  Краснояружского района "Развитие физической культуры, спорта и молодёжного движения в Краснояружском районе"</t>
  </si>
  <si>
    <t>Основное мероприятие "Развитие добровольческого (волонтерского) движения"</t>
  </si>
  <si>
    <t>Наименование заказчиков, отраслей, объектов</t>
  </si>
  <si>
    <t>местный бюджет</t>
  </si>
  <si>
    <t>Областной бюджет</t>
  </si>
  <si>
    <t xml:space="preserve"> 2019 год</t>
  </si>
  <si>
    <t xml:space="preserve"> 2021 год</t>
  </si>
  <si>
    <t>ВСЕГО</t>
  </si>
  <si>
    <t>Капитальный ремонт МДОУ "Краснояружский детский сад общеразвивающего вида"</t>
  </si>
  <si>
    <t>Выкуп ЛОС Вязовская СОШ</t>
  </si>
  <si>
    <t>Капитальный ремонт фасада здания МДОУ "Краснояружский центр развития ребенка - детский сад"</t>
  </si>
  <si>
    <t>Капитальный ремонт спортивного зала                         МОУ «Теребренская ООШ» Краснояружского  района</t>
  </si>
  <si>
    <t>Капитальный ремонт МОУ "Сергиевская СОШ"</t>
  </si>
  <si>
    <t>Капитальный ремонт  центра народного творчества, п.Красная Яруга Краснояружского района</t>
  </si>
  <si>
    <t>Капитальный ремонт Дома культуры в с.Вязовое Краснояружского района</t>
  </si>
  <si>
    <t>Капитальный  ремонт стадиона "Центральный" 
п. Красная Яруга, ул. Победы, 1 "Б"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</si>
  <si>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</si>
  <si>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</si>
  <si>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</si>
  <si>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</si>
  <si>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</si>
  <si>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</si>
  <si>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Проведение комплексных кадастровых работ (Закупка товаров, работ и услуг для государственных (муниципальных) нужд)</t>
  </si>
  <si>
    <t>Распределение бюджетных ассигнований на осуществление бюджетных инвестиций в форме капитальных вложений в объекты муниципальной собственности, софинансирование которых осуществляется за счет межбюджетных субсидий из областного бюджета на 2019 год и плановый период 2020 и 2021 годов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</si>
  <si>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</si>
  <si>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</si>
  <si>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</si>
  <si>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</si>
  <si>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</si>
  <si>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04 4 01 21240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</si>
  <si>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</si>
  <si>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</si>
  <si>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</si>
  <si>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районе"</t>
  </si>
  <si>
    <t xml:space="preserve"> 04 5 05 </t>
  </si>
  <si>
    <t>Государственная поддержка муниципальных учреждений культуры и их работников</t>
  </si>
  <si>
    <t>Государственная 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</si>
  <si>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</si>
  <si>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 xml:space="preserve"> 06 1 02 </t>
  </si>
  <si>
    <t xml:space="preserve"> 06 1 02 L5110</t>
  </si>
  <si>
    <t>06 1 02 R5110</t>
  </si>
  <si>
    <t xml:space="preserve">  06 1 03 </t>
  </si>
  <si>
    <t>Основное мероприятие "Проведение комплексных  кадастровых работ"</t>
  </si>
  <si>
    <t>Основное мероприятие "Проведение независимой оценки объектов муниципального имущества"</t>
  </si>
  <si>
    <t>06 1 03 27300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</si>
  <si>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</si>
  <si>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 xml:space="preserve"> 10 1 01</t>
  </si>
  <si>
    <t xml:space="preserve"> 10 1</t>
  </si>
  <si>
    <t xml:space="preserve">  04 1 02</t>
  </si>
  <si>
    <t xml:space="preserve"> Подпрограмма "Развитие и государственная поддержка малого и среднего предпринимательства, развитие туризма, ремесленничества и придорожного сервиса"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</si>
  <si>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06 2 </t>
  </si>
  <si>
    <t>Капитальный ремонт памятника архитектуры дома Управляющего Краснояружской экономией Харитоненко</t>
  </si>
  <si>
    <t xml:space="preserve"> 09 3 G2 52970 </t>
  </si>
  <si>
    <t xml:space="preserve"> 09 3 G2  </t>
  </si>
  <si>
    <t>Основное мероприятие "Проект "Комплексная система обращения с твердыми коммунальными отходами"</t>
  </si>
  <si>
    <t xml:space="preserve"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(Закупка товаров, работ и услуг для государственных (муниципальных) нужд)
</t>
  </si>
  <si>
    <t>12 1 F2 55550</t>
  </si>
  <si>
    <t>03 3 01 53800</t>
  </si>
  <si>
    <t>Выплата пособий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(Социальное обеспечение и иные выплаты населению)</t>
  </si>
  <si>
    <t>99 9 00 20460</t>
  </si>
  <si>
    <t>03 3 Р1 50840</t>
  </si>
  <si>
    <t>Реализация мероприятий в области коммунального хозяйства (Закупка товаров, работ и услуг для государственных (муниципальных) нужд)</t>
  </si>
  <si>
    <t>Проведение мероприятий по благоустройству дворовых территорий поселений (Закупка товаров, работ и услуг для государственных (муниципальных) нужд)</t>
  </si>
  <si>
    <t xml:space="preserve">  12 1 01</t>
  </si>
  <si>
    <t>Проведения мероприятий по благоустройству дворовых территорий поселений (Закупка товаров, работ и услуг для государственных (муниципальных) нужд)</t>
  </si>
  <si>
    <t>02 3 03 22110</t>
  </si>
  <si>
    <t xml:space="preserve"> 02 3 03 </t>
  </si>
  <si>
    <t xml:space="preserve">  02 3 03 </t>
  </si>
  <si>
    <t>99 9 00 29990</t>
  </si>
  <si>
    <t>Капитальный ремонт объектов муниципальной собственности</t>
  </si>
  <si>
    <t>04 5 05 L5194</t>
  </si>
  <si>
    <t>Основное мероприятие "Развитие инфраструктуры системы дополнительного образования"</t>
  </si>
  <si>
    <t>Капитальный ремонт объектов муниципальной собственности (Иные бюджетные ассигнования)</t>
  </si>
  <si>
    <t xml:space="preserve"> 11 2 </t>
  </si>
  <si>
    <t xml:space="preserve"> 11 2 01 </t>
  </si>
  <si>
    <t>11 2 01 21010</t>
  </si>
  <si>
    <t>Подпрограмма "Противодействие коррупции" муниципальной программы Краснояружского района "Развитие кадровой политики Краснояружского района "</t>
  </si>
  <si>
    <t>Основное мероприятие "Повышение квалификации, профессиональная подготовка и переподготовка кадров"</t>
  </si>
  <si>
    <t>Повышение квалификации, профессиональная подготовка и переподготовка кадров  (Закупка товаров, работ и услуг для государственных (муниципальных) нужд)</t>
  </si>
  <si>
    <t>Капитальный ремонт памятника архитектуры п.Красная Яруга ул.Театральная 7</t>
  </si>
  <si>
    <t>02 3 03 72120</t>
  </si>
  <si>
    <t>Наименование поселений</t>
  </si>
  <si>
    <t>Сумма</t>
  </si>
  <si>
    <t>Вязовское сельское поселение</t>
  </si>
  <si>
    <t>Илек-Пеньковское  сельское поселение</t>
  </si>
  <si>
    <t>Колотиловское сельское поселение</t>
  </si>
  <si>
    <t>Репяховское  сельское поселение</t>
  </si>
  <si>
    <t xml:space="preserve">Сергиевское сельское поселение </t>
  </si>
  <si>
    <t>Теребренское сельское поселение</t>
  </si>
  <si>
    <t>И Т О Г О</t>
  </si>
  <si>
    <t>Распределение иных межбюджетных трансфертов, передаваемых бюджетам городского и сельских поселений для компенсации дополнительных расходов, возникших в результате решений, принятых органами власти другого уровня на 2019 год</t>
  </si>
  <si>
    <t>Организация предоставления отдельных мер социальной защиты населения (Социальное обеспечение и иные выплаты населению)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</si>
  <si>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PT Astra Serif"/>
        <family val="1"/>
      </rPr>
      <t>страхования гражданской ответственности владельцев транспортных средств</t>
    </r>
    <r>
      <rPr>
        <sz val="12"/>
        <rFont val="PT Astra Serif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  </r>
  </si>
  <si>
    <t>от 30 мая 2019 года №      87</t>
  </si>
  <si>
    <t>от 30 мая 2019 года № 87</t>
  </si>
  <si>
    <t>от 30 мая 2019 года №87</t>
  </si>
  <si>
    <t>от 30 мая   2019 года №87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</si>
</sst>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name val="PT Astra Serif"/>
      <family val="1"/>
    </font>
    <font>
      <sz val="12"/>
      <name val="PT Astra Serif"/>
      <family val="1"/>
    </font>
    <font>
      <b/>
      <sz val="14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4"/>
      <color indexed="10"/>
      <name val="PT Astra Serif"/>
      <family val="1"/>
    </font>
    <font>
      <sz val="14"/>
      <color indexed="14"/>
      <name val="PT Astra Serif"/>
      <family val="1"/>
    </font>
    <font>
      <sz val="12"/>
      <color indexed="10"/>
      <name val="PT Astra Serif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56" applyNumberFormat="1" applyFont="1" applyFill="1" applyBorder="1" applyAlignment="1" applyProtection="1">
      <alignment horizontal="center" wrapText="1"/>
      <protection/>
    </xf>
    <xf numFmtId="49" fontId="7" fillId="33" borderId="0" xfId="5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NumberFormat="1" applyFont="1" applyFill="1" applyBorder="1" applyAlignment="1" applyProtection="1">
      <alignment horizontal="center" wrapText="1"/>
      <protection/>
    </xf>
    <xf numFmtId="49" fontId="7" fillId="0" borderId="0" xfId="56" applyNumberFormat="1" applyFont="1" applyFill="1" applyBorder="1" applyAlignment="1" applyProtection="1">
      <alignment horizontal="left" vertical="center" wrapText="1"/>
      <protection/>
    </xf>
    <xf numFmtId="49" fontId="7" fillId="0" borderId="0" xfId="56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8" fillId="0" borderId="0" xfId="56" applyNumberFormat="1" applyFont="1" applyFill="1" applyBorder="1" applyAlignment="1" applyProtection="1">
      <alignment wrapText="1"/>
      <protection/>
    </xf>
    <xf numFmtId="3" fontId="7" fillId="0" borderId="0" xfId="56" applyNumberFormat="1" applyFont="1" applyFill="1" applyBorder="1" applyAlignment="1" applyProtection="1">
      <alignment horizontal="center"/>
      <protection/>
    </xf>
    <xf numFmtId="174" fontId="7" fillId="0" borderId="0" xfId="56" applyNumberFormat="1" applyFont="1" applyFill="1" applyBorder="1" applyAlignment="1" applyProtection="1">
      <alignment/>
      <protection/>
    </xf>
    <xf numFmtId="174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72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2" fontId="6" fillId="0" borderId="13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/>
    </xf>
    <xf numFmtId="172" fontId="8" fillId="0" borderId="14" xfId="0" applyNumberFormat="1" applyFont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1" fontId="8" fillId="33" borderId="14" xfId="56" applyNumberFormat="1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49" fontId="8" fillId="33" borderId="14" xfId="56" applyNumberFormat="1" applyFont="1" applyFill="1" applyBorder="1" applyAlignment="1" applyProtection="1">
      <alignment horizontal="center" vertical="center" wrapText="1"/>
      <protection/>
    </xf>
    <xf numFmtId="3" fontId="8" fillId="33" borderId="14" xfId="56" applyNumberFormat="1" applyFont="1" applyFill="1" applyBorder="1" applyAlignment="1" applyProtection="1">
      <alignment horizontal="right" vertical="center" wrapText="1"/>
      <protection/>
    </xf>
    <xf numFmtId="3" fontId="8" fillId="0" borderId="14" xfId="56" applyNumberFormat="1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 quotePrefix="1">
      <alignment horizontal="center" vertical="center" wrapText="1"/>
      <protection/>
    </xf>
    <xf numFmtId="49" fontId="6" fillId="0" borderId="14" xfId="56" applyNumberFormat="1" applyFont="1" applyFill="1" applyBorder="1" applyAlignment="1" applyProtection="1">
      <alignment horizontal="left" vertical="center" wrapText="1"/>
      <protection/>
    </xf>
    <xf numFmtId="49" fontId="6" fillId="0" borderId="14" xfId="56" applyNumberFormat="1" applyFont="1" applyFill="1" applyBorder="1" applyAlignment="1" applyProtection="1" quotePrefix="1">
      <alignment horizontal="center" vertical="center" wrapText="1"/>
      <protection/>
    </xf>
    <xf numFmtId="49" fontId="6" fillId="33" borderId="14" xfId="56" applyNumberFormat="1" applyFont="1" applyFill="1" applyBorder="1" applyAlignment="1" applyProtection="1" quotePrefix="1">
      <alignment horizontal="center" vertical="center" wrapText="1"/>
      <protection/>
    </xf>
    <xf numFmtId="3" fontId="6" fillId="33" borderId="14" xfId="56" applyNumberFormat="1" applyFont="1" applyFill="1" applyBorder="1" applyAlignment="1" applyProtection="1">
      <alignment horizontal="right" vertical="center" wrapText="1"/>
      <protection/>
    </xf>
    <xf numFmtId="3" fontId="6" fillId="0" borderId="14" xfId="56" applyNumberFormat="1" applyFont="1" applyFill="1" applyBorder="1" applyAlignment="1" applyProtection="1">
      <alignment horizontal="right" vertical="center" wrapText="1"/>
      <protection/>
    </xf>
    <xf numFmtId="49" fontId="8" fillId="33" borderId="14" xfId="56" applyNumberFormat="1" applyFont="1" applyFill="1" applyBorder="1" applyAlignment="1" applyProtection="1" quotePrefix="1">
      <alignment horizontal="center" vertical="center" wrapText="1"/>
      <protection/>
    </xf>
    <xf numFmtId="49" fontId="6" fillId="33" borderId="14" xfId="56" applyNumberFormat="1" applyFont="1" applyFill="1" applyBorder="1" applyAlignment="1" applyProtection="1">
      <alignment horizontal="left" vertical="center" wrapText="1"/>
      <protection/>
    </xf>
    <xf numFmtId="49" fontId="6" fillId="0" borderId="14" xfId="56" applyNumberFormat="1" applyFont="1" applyFill="1" applyBorder="1" applyAlignment="1" applyProtection="1">
      <alignment horizontal="center" vertical="center" wrapText="1"/>
      <protection/>
    </xf>
    <xf numFmtId="49" fontId="6" fillId="33" borderId="14" xfId="56" applyNumberFormat="1" applyFont="1" applyFill="1" applyBorder="1" applyAlignment="1" applyProtection="1">
      <alignment horizontal="center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4" xfId="0" applyFont="1" applyBorder="1" applyAlignment="1" quotePrefix="1">
      <alignment horizontal="center"/>
    </xf>
    <xf numFmtId="0" fontId="8" fillId="33" borderId="14" xfId="0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0" fontId="6" fillId="33" borderId="14" xfId="0" applyFont="1" applyFill="1" applyBorder="1" applyAlignment="1" quotePrefix="1">
      <alignment horizontal="center"/>
    </xf>
    <xf numFmtId="3" fontId="6" fillId="33" borderId="1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49" fontId="8" fillId="33" borderId="14" xfId="56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Alignment="1">
      <alignment/>
    </xf>
    <xf numFmtId="0" fontId="15" fillId="33" borderId="14" xfId="0" applyFont="1" applyFill="1" applyBorder="1" applyAlignment="1">
      <alignment horizontal="center"/>
    </xf>
    <xf numFmtId="49" fontId="15" fillId="33" borderId="14" xfId="56" applyNumberFormat="1" applyFont="1" applyFill="1" applyBorder="1" applyAlignment="1" applyProtection="1" quotePrefix="1">
      <alignment horizontal="center"/>
      <protection/>
    </xf>
    <xf numFmtId="49" fontId="15" fillId="33" borderId="14" xfId="56" applyNumberFormat="1" applyFont="1" applyFill="1" applyBorder="1" applyAlignment="1" applyProtection="1">
      <alignment horizontal="center"/>
      <protection/>
    </xf>
    <xf numFmtId="172" fontId="15" fillId="33" borderId="14" xfId="0" applyNumberFormat="1" applyFont="1" applyFill="1" applyBorder="1" applyAlignment="1">
      <alignment/>
    </xf>
    <xf numFmtId="172" fontId="15" fillId="33" borderId="14" xfId="0" applyNumberFormat="1" applyFont="1" applyFill="1" applyBorder="1" applyAlignment="1">
      <alignment/>
    </xf>
    <xf numFmtId="172" fontId="15" fillId="33" borderId="14" xfId="56" applyNumberFormat="1" applyFont="1" applyFill="1" applyBorder="1" applyAlignment="1" applyProtection="1">
      <alignment/>
      <protection/>
    </xf>
    <xf numFmtId="17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/>
    </xf>
    <xf numFmtId="0" fontId="8" fillId="33" borderId="0" xfId="56" applyNumberFormat="1" applyFont="1" applyFill="1" applyBorder="1" applyAlignment="1" applyProtection="1">
      <alignment horizontal="center" wrapText="1"/>
      <protection/>
    </xf>
    <xf numFmtId="0" fontId="8" fillId="33" borderId="0" xfId="56" applyNumberFormat="1" applyFont="1" applyFill="1" applyBorder="1" applyAlignment="1" applyProtection="1">
      <alignment horizontal="left" vertical="center" wrapText="1"/>
      <protection/>
    </xf>
    <xf numFmtId="172" fontId="7" fillId="33" borderId="0" xfId="0" applyNumberFormat="1" applyFont="1" applyFill="1" applyAlignment="1">
      <alignment/>
    </xf>
    <xf numFmtId="172" fontId="7" fillId="33" borderId="0" xfId="56" applyNumberFormat="1" applyFont="1" applyFill="1" applyBorder="1" applyAlignment="1" applyProtection="1">
      <alignment horizontal="center"/>
      <protection/>
    </xf>
    <xf numFmtId="172" fontId="9" fillId="33" borderId="0" xfId="56" applyNumberFormat="1" applyFont="1" applyFill="1" applyBorder="1" applyAlignment="1" applyProtection="1">
      <alignment horizontal="center"/>
      <protection/>
    </xf>
    <xf numFmtId="49" fontId="9" fillId="33" borderId="14" xfId="56" applyNumberFormat="1" applyFont="1" applyFill="1" applyBorder="1" applyAlignment="1" applyProtection="1">
      <alignment horizontal="left" vertical="center" wrapText="1"/>
      <protection/>
    </xf>
    <xf numFmtId="49" fontId="10" fillId="33" borderId="14" xfId="56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/>
    </xf>
    <xf numFmtId="49" fontId="9" fillId="33" borderId="14" xfId="56" applyNumberFormat="1" applyFont="1" applyFill="1" applyBorder="1" applyAlignment="1" applyProtection="1" quotePrefix="1">
      <alignment horizontal="center"/>
      <protection/>
    </xf>
    <xf numFmtId="49" fontId="7" fillId="33" borderId="14" xfId="56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>
      <alignment horizontal="center" vertical="center" wrapText="1"/>
    </xf>
    <xf numFmtId="1" fontId="6" fillId="33" borderId="14" xfId="56" applyNumberFormat="1" applyFont="1" applyFill="1" applyBorder="1" applyAlignment="1">
      <alignment horizontal="center" vertical="center" wrapText="1"/>
    </xf>
    <xf numFmtId="172" fontId="9" fillId="33" borderId="14" xfId="56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49" fontId="9" fillId="33" borderId="14" xfId="56" applyNumberFormat="1" applyFont="1" applyFill="1" applyBorder="1" applyAlignment="1" applyProtection="1">
      <alignment horizontal="center"/>
      <protection/>
    </xf>
    <xf numFmtId="49" fontId="7" fillId="33" borderId="14" xfId="56" applyNumberFormat="1" applyFont="1" applyFill="1" applyBorder="1" applyAlignment="1" applyProtection="1">
      <alignment horizontal="left" vertical="center" wrapText="1"/>
      <protection/>
    </xf>
    <xf numFmtId="49" fontId="7" fillId="33" borderId="14" xfId="56" applyNumberFormat="1" applyFont="1" applyFill="1" applyBorder="1" applyAlignment="1" applyProtection="1" quotePrefix="1">
      <alignment horizontal="center"/>
      <protection/>
    </xf>
    <xf numFmtId="49" fontId="7" fillId="33" borderId="14" xfId="56" applyNumberFormat="1" applyFont="1" applyFill="1" applyBorder="1" applyAlignment="1" applyProtection="1">
      <alignment horizontal="left"/>
      <protection/>
    </xf>
    <xf numFmtId="172" fontId="7" fillId="33" borderId="14" xfId="56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>
      <alignment horizontal="left" vertical="center" wrapText="1"/>
    </xf>
    <xf numFmtId="2" fontId="7" fillId="33" borderId="14" xfId="56" applyNumberFormat="1" applyFont="1" applyFill="1" applyBorder="1" applyAlignment="1" applyProtection="1">
      <alignment horizontal="left" vertical="center" wrapText="1"/>
      <protection/>
    </xf>
    <xf numFmtId="172" fontId="7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 horizontal="left" vertical="center" wrapText="1"/>
    </xf>
    <xf numFmtId="49" fontId="7" fillId="33" borderId="14" xfId="54" applyNumberFormat="1" applyFont="1" applyFill="1" applyBorder="1" applyAlignment="1">
      <alignment horizontal="left" wrapText="1"/>
      <protection/>
    </xf>
    <xf numFmtId="49" fontId="7" fillId="33" borderId="14" xfId="54" applyNumberFormat="1" applyFont="1" applyFill="1" applyBorder="1" applyAlignment="1">
      <alignment horizontal="center" wrapText="1"/>
      <protection/>
    </xf>
    <xf numFmtId="0" fontId="7" fillId="33" borderId="14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49" fontId="9" fillId="33" borderId="14" xfId="56" applyNumberFormat="1" applyFont="1" applyFill="1" applyBorder="1" applyAlignment="1" applyProtection="1">
      <alignment horizontal="left" vertical="center"/>
      <protection/>
    </xf>
    <xf numFmtId="3" fontId="9" fillId="33" borderId="14" xfId="56" applyNumberFormat="1" applyFont="1" applyFill="1" applyBorder="1" applyAlignment="1" applyProtection="1">
      <alignment horizontal="center"/>
      <protection/>
    </xf>
    <xf numFmtId="49" fontId="7" fillId="33" borderId="14" xfId="56" applyNumberFormat="1" applyFont="1" applyFill="1" applyBorder="1" applyAlignment="1" applyProtection="1" quotePrefix="1">
      <alignment horizontal="center" wrapText="1"/>
      <protection/>
    </xf>
    <xf numFmtId="3" fontId="7" fillId="33" borderId="14" xfId="56" applyNumberFormat="1" applyFont="1" applyFill="1" applyBorder="1" applyAlignment="1" applyProtection="1">
      <alignment horizontal="center"/>
      <protection/>
    </xf>
    <xf numFmtId="49" fontId="9" fillId="33" borderId="14" xfId="56" applyNumberFormat="1" applyFont="1" applyFill="1" applyBorder="1" applyAlignment="1" applyProtection="1" quotePrefix="1">
      <alignment horizontal="center" wrapText="1"/>
      <protection/>
    </xf>
    <xf numFmtId="49" fontId="9" fillId="33" borderId="14" xfId="56" applyNumberFormat="1" applyFont="1" applyFill="1" applyBorder="1" applyAlignment="1" applyProtection="1">
      <alignment horizontal="center" wrapText="1"/>
      <protection/>
    </xf>
    <xf numFmtId="3" fontId="9" fillId="33" borderId="14" xfId="56" applyNumberFormat="1" applyFont="1" applyFill="1" applyBorder="1" applyAlignment="1" applyProtection="1">
      <alignment horizontal="center" wrapText="1"/>
      <protection/>
    </xf>
    <xf numFmtId="49" fontId="7" fillId="33" borderId="14" xfId="56" applyNumberFormat="1" applyFont="1" applyFill="1" applyBorder="1" applyAlignment="1" applyProtection="1">
      <alignment horizontal="left" wrapText="1"/>
      <protection/>
    </xf>
    <xf numFmtId="49" fontId="7" fillId="33" borderId="14" xfId="56" applyNumberFormat="1" applyFont="1" applyFill="1" applyBorder="1" applyAlignment="1" applyProtection="1">
      <alignment horizontal="center" wrapText="1"/>
      <protection/>
    </xf>
    <xf numFmtId="3" fontId="7" fillId="33" borderId="14" xfId="56" applyNumberFormat="1" applyFont="1" applyFill="1" applyBorder="1" applyAlignment="1" applyProtection="1">
      <alignment horizontal="center" wrapText="1"/>
      <protection/>
    </xf>
    <xf numFmtId="0" fontId="9" fillId="33" borderId="14" xfId="0" applyNumberFormat="1" applyFont="1" applyFill="1" applyBorder="1" applyAlignment="1">
      <alignment horizontal="justify" wrapText="1"/>
    </xf>
    <xf numFmtId="0" fontId="7" fillId="33" borderId="14" xfId="0" applyFont="1" applyFill="1" applyBorder="1" applyAlignment="1">
      <alignment horizontal="justify" wrapText="1"/>
    </xf>
    <xf numFmtId="0" fontId="7" fillId="33" borderId="14" xfId="0" applyNumberFormat="1" applyFont="1" applyFill="1" applyBorder="1" applyAlignment="1">
      <alignment horizontal="justify" wrapText="1"/>
    </xf>
    <xf numFmtId="49" fontId="9" fillId="33" borderId="14" xfId="54" applyNumberFormat="1" applyFont="1" applyFill="1" applyBorder="1" applyAlignment="1">
      <alignment horizontal="center" wrapText="1"/>
      <protection/>
    </xf>
    <xf numFmtId="49" fontId="9" fillId="33" borderId="14" xfId="56" applyNumberFormat="1" applyFont="1" applyFill="1" applyBorder="1" applyAlignment="1" applyProtection="1">
      <alignment horizontal="left"/>
      <protection/>
    </xf>
    <xf numFmtId="49" fontId="7" fillId="33" borderId="14" xfId="56" applyNumberFormat="1" applyFont="1" applyFill="1" applyBorder="1" applyAlignment="1" applyProtection="1" quotePrefix="1">
      <alignment horizontal="left"/>
      <protection/>
    </xf>
    <xf numFmtId="1" fontId="7" fillId="33" borderId="14" xfId="54" applyNumberFormat="1" applyFont="1" applyFill="1" applyBorder="1" applyAlignment="1" quotePrefix="1">
      <alignment horizontal="left" wrapText="1"/>
      <protection/>
    </xf>
    <xf numFmtId="1" fontId="7" fillId="33" borderId="14" xfId="54" applyNumberFormat="1" applyFont="1" applyFill="1" applyBorder="1" applyAlignment="1">
      <alignment horizontal="left" wrapText="1"/>
      <protection/>
    </xf>
    <xf numFmtId="1" fontId="7" fillId="33" borderId="14" xfId="54" applyNumberFormat="1" applyFont="1" applyFill="1" applyBorder="1" applyAlignment="1">
      <alignment horizontal="center" wrapText="1"/>
      <protection/>
    </xf>
    <xf numFmtId="49" fontId="7" fillId="33" borderId="14" xfId="55" applyNumberFormat="1" applyFont="1" applyFill="1" applyBorder="1" applyAlignment="1">
      <alignment horizontal="left" wrapText="1"/>
      <protection/>
    </xf>
    <xf numFmtId="49" fontId="7" fillId="33" borderId="14" xfId="55" applyNumberFormat="1" applyFont="1" applyFill="1" applyBorder="1" applyAlignment="1">
      <alignment horizontal="center" wrapText="1"/>
      <protection/>
    </xf>
    <xf numFmtId="49" fontId="7" fillId="33" borderId="14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left" vertical="center" wrapText="1"/>
    </xf>
    <xf numFmtId="1" fontId="9" fillId="33" borderId="14" xfId="54" applyNumberFormat="1" applyFont="1" applyFill="1" applyBorder="1" applyAlignment="1">
      <alignment horizontal="center" wrapText="1"/>
      <protection/>
    </xf>
    <xf numFmtId="1" fontId="7" fillId="33" borderId="14" xfId="54" applyNumberFormat="1" applyFont="1" applyFill="1" applyBorder="1" applyAlignment="1" quotePrefix="1">
      <alignment horizontal="center" wrapText="1"/>
      <protection/>
    </xf>
    <xf numFmtId="0" fontId="7" fillId="33" borderId="14" xfId="53" applyFont="1" applyFill="1" applyBorder="1" applyAlignment="1">
      <alignment horizontal="justify" vertical="center" wrapText="1"/>
      <protection/>
    </xf>
    <xf numFmtId="172" fontId="7" fillId="33" borderId="14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49" fontId="7" fillId="33" borderId="14" xfId="56" applyNumberFormat="1" applyFont="1" applyFill="1" applyBorder="1" applyAlignment="1" applyProtection="1">
      <alignment/>
      <protection/>
    </xf>
    <xf numFmtId="172" fontId="7" fillId="33" borderId="15" xfId="56" applyNumberFormat="1" applyFont="1" applyFill="1" applyBorder="1" applyAlignment="1" applyProtection="1">
      <alignment/>
      <protection/>
    </xf>
    <xf numFmtId="172" fontId="7" fillId="33" borderId="15" xfId="0" applyNumberFormat="1" applyFont="1" applyFill="1" applyBorder="1" applyAlignment="1">
      <alignment/>
    </xf>
    <xf numFmtId="0" fontId="9" fillId="33" borderId="14" xfId="0" applyFont="1" applyFill="1" applyBorder="1" applyAlignment="1" quotePrefix="1">
      <alignment horizontal="center"/>
    </xf>
    <xf numFmtId="49" fontId="7" fillId="33" borderId="14" xfId="56" applyNumberFormat="1" applyFont="1" applyFill="1" applyBorder="1" applyAlignment="1" applyProtection="1" quotePrefix="1">
      <alignment/>
      <protection/>
    </xf>
    <xf numFmtId="49" fontId="15" fillId="33" borderId="14" xfId="56" applyNumberFormat="1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quotePrefix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4" fontId="7" fillId="33" borderId="14" xfId="56" applyNumberFormat="1" applyFont="1" applyFill="1" applyBorder="1" applyAlignment="1" applyProtection="1">
      <alignment/>
      <protection/>
    </xf>
    <xf numFmtId="4" fontId="7" fillId="33" borderId="14" xfId="0" applyNumberFormat="1" applyFont="1" applyFill="1" applyBorder="1" applyAlignment="1">
      <alignment/>
    </xf>
    <xf numFmtId="49" fontId="15" fillId="33" borderId="14" xfId="54" applyNumberFormat="1" applyFont="1" applyFill="1" applyBorder="1" applyAlignment="1">
      <alignment horizontal="center" wrapText="1"/>
      <protection/>
    </xf>
    <xf numFmtId="49" fontId="7" fillId="33" borderId="14" xfId="0" applyNumberFormat="1" applyFont="1" applyFill="1" applyBorder="1" applyAlignment="1" applyProtection="1">
      <alignment horizontal="left" vertical="center" wrapText="1"/>
      <protection/>
    </xf>
    <xf numFmtId="49" fontId="9" fillId="33" borderId="14" xfId="0" applyNumberFormat="1" applyFont="1" applyFill="1" applyBorder="1" applyAlignment="1" applyProtection="1">
      <alignment horizontal="left" vertical="center" wrapText="1"/>
      <protection/>
    </xf>
    <xf numFmtId="172" fontId="9" fillId="33" borderId="14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/>
    </xf>
    <xf numFmtId="49" fontId="9" fillId="33" borderId="14" xfId="0" applyNumberFormat="1" applyFont="1" applyFill="1" applyBorder="1" applyAlignment="1" quotePrefix="1">
      <alignment horizontal="center"/>
    </xf>
    <xf numFmtId="49" fontId="7" fillId="33" borderId="14" xfId="0" applyNumberFormat="1" applyFont="1" applyFill="1" applyBorder="1" applyAlignment="1" quotePrefix="1">
      <alignment horizontal="center"/>
    </xf>
    <xf numFmtId="49" fontId="7" fillId="33" borderId="14" xfId="0" applyNumberFormat="1" applyFont="1" applyFill="1" applyBorder="1" applyAlignment="1" applyProtection="1">
      <alignment horizontal="center" wrapText="1"/>
      <protection/>
    </xf>
    <xf numFmtId="49" fontId="9" fillId="33" borderId="0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/>
    </xf>
    <xf numFmtId="17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172" fontId="9" fillId="33" borderId="0" xfId="56" applyNumberFormat="1" applyFont="1" applyFill="1" applyBorder="1" applyAlignment="1" applyProtection="1">
      <alignment/>
      <protection/>
    </xf>
    <xf numFmtId="172" fontId="7" fillId="33" borderId="0" xfId="56" applyNumberFormat="1" applyFont="1" applyFill="1" applyBorder="1" applyAlignment="1" applyProtection="1">
      <alignment/>
      <protection/>
    </xf>
    <xf numFmtId="49" fontId="9" fillId="33" borderId="14" xfId="56" applyNumberFormat="1" applyFont="1" applyFill="1" applyBorder="1" applyAlignment="1" applyProtection="1">
      <alignment horizontal="center" vertical="center" wrapText="1"/>
      <protection/>
    </xf>
    <xf numFmtId="172" fontId="9" fillId="33" borderId="14" xfId="56" applyNumberFormat="1" applyFont="1" applyFill="1" applyBorder="1" applyAlignment="1" applyProtection="1">
      <alignment horizontal="right" vertical="center" wrapText="1"/>
      <protection/>
    </xf>
    <xf numFmtId="172" fontId="9" fillId="33" borderId="15" xfId="56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/>
    </xf>
    <xf numFmtId="49" fontId="11" fillId="33" borderId="14" xfId="56" applyNumberFormat="1" applyFont="1" applyFill="1" applyBorder="1" applyAlignment="1" applyProtection="1">
      <alignment horizontal="center" vertical="center" wrapText="1"/>
      <protection/>
    </xf>
    <xf numFmtId="172" fontId="7" fillId="33" borderId="14" xfId="56" applyNumberFormat="1" applyFont="1" applyFill="1" applyBorder="1" applyAlignment="1" applyProtection="1">
      <alignment horizontal="right" vertical="center" wrapText="1"/>
      <protection/>
    </xf>
    <xf numFmtId="172" fontId="7" fillId="33" borderId="15" xfId="56" applyNumberFormat="1" applyFont="1" applyFill="1" applyBorder="1" applyAlignment="1" applyProtection="1">
      <alignment horizontal="right" vertical="center" wrapText="1"/>
      <protection/>
    </xf>
    <xf numFmtId="49" fontId="7" fillId="33" borderId="14" xfId="56" applyNumberFormat="1" applyFont="1" applyFill="1" applyBorder="1" applyAlignment="1" applyProtection="1">
      <alignment horizontal="center" vertical="center" wrapText="1"/>
      <protection/>
    </xf>
    <xf numFmtId="172" fontId="9" fillId="33" borderId="15" xfId="56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172" fontId="9" fillId="33" borderId="15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horizontal="justify" vertical="center" wrapText="1"/>
    </xf>
    <xf numFmtId="172" fontId="9" fillId="33" borderId="15" xfId="0" applyNumberFormat="1" applyFont="1" applyFill="1" applyBorder="1" applyAlignment="1">
      <alignment/>
    </xf>
    <xf numFmtId="172" fontId="7" fillId="33" borderId="15" xfId="0" applyNumberFormat="1" applyFont="1" applyFill="1" applyBorder="1" applyAlignment="1">
      <alignment/>
    </xf>
    <xf numFmtId="0" fontId="7" fillId="33" borderId="14" xfId="0" applyFont="1" applyFill="1" applyBorder="1" applyAlignment="1">
      <alignment vertical="center" wrapText="1"/>
    </xf>
    <xf numFmtId="2" fontId="9" fillId="33" borderId="14" xfId="0" applyNumberFormat="1" applyFont="1" applyFill="1" applyBorder="1" applyAlignment="1">
      <alignment horizontal="left" vertical="center" wrapText="1"/>
    </xf>
    <xf numFmtId="3" fontId="7" fillId="33" borderId="14" xfId="54" applyNumberFormat="1" applyFont="1" applyFill="1" applyBorder="1" applyAlignment="1">
      <alignment horizontal="left" wrapText="1"/>
      <protection/>
    </xf>
    <xf numFmtId="3" fontId="7" fillId="33" borderId="14" xfId="54" applyNumberFormat="1" applyFont="1" applyFill="1" applyBorder="1" applyAlignment="1">
      <alignment horizontal="center" wrapText="1"/>
      <protection/>
    </xf>
    <xf numFmtId="0" fontId="8" fillId="33" borderId="14" xfId="56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172" fontId="7" fillId="33" borderId="16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/>
    </xf>
    <xf numFmtId="49" fontId="9" fillId="33" borderId="14" xfId="54" applyNumberFormat="1" applyFont="1" applyFill="1" applyBorder="1" applyAlignment="1">
      <alignment horizontal="left" wrapText="1"/>
      <protection/>
    </xf>
    <xf numFmtId="2" fontId="9" fillId="33" borderId="14" xfId="56" applyNumberFormat="1" applyFont="1" applyFill="1" applyBorder="1" applyAlignment="1" applyProtection="1">
      <alignment horizontal="left" vertical="center" wrapText="1"/>
      <protection/>
    </xf>
    <xf numFmtId="0" fontId="9" fillId="33" borderId="14" xfId="0" applyNumberFormat="1" applyFont="1" applyFill="1" applyBorder="1" applyAlignment="1">
      <alignment horizontal="justify" vertical="center" wrapText="1"/>
    </xf>
    <xf numFmtId="1" fontId="9" fillId="33" borderId="14" xfId="54" applyNumberFormat="1" applyFont="1" applyFill="1" applyBorder="1" applyAlignment="1">
      <alignment horizontal="left" wrapText="1"/>
      <protection/>
    </xf>
    <xf numFmtId="0" fontId="9" fillId="33" borderId="14" xfId="0" applyFont="1" applyFill="1" applyBorder="1" applyAlignment="1">
      <alignment horizontal="justify" wrapText="1"/>
    </xf>
    <xf numFmtId="0" fontId="9" fillId="33" borderId="1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49" fontId="7" fillId="33" borderId="14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/>
    </xf>
    <xf numFmtId="49" fontId="7" fillId="33" borderId="0" xfId="56" applyNumberFormat="1" applyFont="1" applyFill="1" applyBorder="1" applyAlignment="1" applyProtection="1">
      <alignment horizontal="left" vertical="center" wrapText="1"/>
      <protection/>
    </xf>
    <xf numFmtId="49" fontId="7" fillId="33" borderId="0" xfId="56" applyNumberFormat="1" applyFont="1" applyFill="1" applyBorder="1" applyAlignment="1" applyProtection="1">
      <alignment horizontal="center" wrapText="1"/>
      <protection/>
    </xf>
    <xf numFmtId="49" fontId="7" fillId="33" borderId="0" xfId="56" applyNumberFormat="1" applyFont="1" applyFill="1" applyBorder="1" applyAlignment="1" applyProtection="1">
      <alignment horizontal="center"/>
      <protection/>
    </xf>
    <xf numFmtId="0" fontId="7" fillId="33" borderId="0" xfId="56" applyNumberFormat="1" applyFont="1" applyFill="1" applyBorder="1" applyAlignment="1" applyProtection="1">
      <alignment horizontal="center"/>
      <protection/>
    </xf>
    <xf numFmtId="172" fontId="7" fillId="33" borderId="17" xfId="56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left" vertical="center" wrapText="1"/>
    </xf>
    <xf numFmtId="49" fontId="15" fillId="33" borderId="14" xfId="0" applyNumberFormat="1" applyFont="1" applyFill="1" applyBorder="1" applyAlignment="1">
      <alignment horizontal="center" wrapText="1"/>
    </xf>
    <xf numFmtId="0" fontId="15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center" wrapText="1"/>
    </xf>
    <xf numFmtId="173" fontId="9" fillId="33" borderId="14" xfId="54" applyNumberFormat="1" applyFont="1" applyFill="1" applyBorder="1" applyAlignment="1">
      <alignment horizontal="center" wrapText="1"/>
      <protection/>
    </xf>
    <xf numFmtId="2" fontId="7" fillId="33" borderId="14" xfId="0" applyNumberFormat="1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 wrapText="1"/>
    </xf>
    <xf numFmtId="172" fontId="9" fillId="33" borderId="14" xfId="0" applyNumberFormat="1" applyFont="1" applyFill="1" applyBorder="1" applyAlignment="1">
      <alignment horizontal="right"/>
    </xf>
    <xf numFmtId="0" fontId="7" fillId="33" borderId="14" xfId="0" applyFont="1" applyFill="1" applyBorder="1" applyAlignment="1" quotePrefix="1">
      <alignment horizontal="center"/>
    </xf>
    <xf numFmtId="2" fontId="15" fillId="33" borderId="14" xfId="56" applyNumberFormat="1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Alignment="1">
      <alignment horizontal="center" wrapText="1"/>
    </xf>
    <xf numFmtId="172" fontId="11" fillId="33" borderId="14" xfId="0" applyNumberFormat="1" applyFont="1" applyFill="1" applyBorder="1" applyAlignment="1">
      <alignment horizontal="center" wrapText="1"/>
    </xf>
    <xf numFmtId="172" fontId="11" fillId="33" borderId="11" xfId="0" applyNumberFormat="1" applyFont="1" applyFill="1" applyBorder="1" applyAlignment="1">
      <alignment horizontal="center" wrapText="1"/>
    </xf>
    <xf numFmtId="172" fontId="11" fillId="33" borderId="13" xfId="0" applyNumberFormat="1" applyFont="1" applyFill="1" applyBorder="1" applyAlignment="1">
      <alignment horizontal="center" wrapText="1"/>
    </xf>
    <xf numFmtId="172" fontId="10" fillId="33" borderId="14" xfId="56" applyNumberFormat="1" applyFont="1" applyFill="1" applyBorder="1" applyAlignment="1" applyProtection="1">
      <alignment horizontal="center" vertical="center" wrapText="1"/>
      <protection/>
    </xf>
    <xf numFmtId="49" fontId="10" fillId="33" borderId="14" xfId="56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right"/>
    </xf>
    <xf numFmtId="0" fontId="8" fillId="33" borderId="0" xfId="56" applyNumberFormat="1" applyFont="1" applyFill="1" applyBorder="1" applyAlignment="1" applyProtection="1">
      <alignment horizontal="center" wrapText="1"/>
      <protection/>
    </xf>
    <xf numFmtId="49" fontId="9" fillId="33" borderId="14" xfId="56" applyNumberFormat="1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>
      <alignment horizontal="center" wrapText="1"/>
    </xf>
    <xf numFmtId="172" fontId="11" fillId="33" borderId="15" xfId="0" applyNumberFormat="1" applyFont="1" applyFill="1" applyBorder="1" applyAlignment="1">
      <alignment horizontal="center" wrapText="1"/>
    </xf>
    <xf numFmtId="172" fontId="9" fillId="33" borderId="14" xfId="56" applyNumberFormat="1" applyFont="1" applyFill="1" applyBorder="1" applyAlignment="1" applyProtection="1">
      <alignment horizontal="center" vertical="center" wrapText="1"/>
      <protection/>
    </xf>
    <xf numFmtId="49" fontId="9" fillId="33" borderId="14" xfId="56" applyNumberFormat="1" applyFont="1" applyFill="1" applyBorder="1" applyAlignment="1" applyProtection="1">
      <alignment horizontal="center" vertical="center" wrapText="1"/>
      <protection/>
    </xf>
    <xf numFmtId="172" fontId="9" fillId="33" borderId="14" xfId="0" applyNumberFormat="1" applyFont="1" applyFill="1" applyBorder="1" applyAlignment="1">
      <alignment horizontal="center" wrapText="1"/>
    </xf>
    <xf numFmtId="2" fontId="8" fillId="33" borderId="0" xfId="56" applyNumberFormat="1" applyFont="1" applyFill="1" applyBorder="1" applyAlignment="1" applyProtection="1">
      <alignment horizontal="center" wrapText="1"/>
      <protection/>
    </xf>
    <xf numFmtId="49" fontId="10" fillId="0" borderId="14" xfId="56" applyNumberFormat="1" applyFont="1" applyFill="1" applyBorder="1" applyAlignment="1" applyProtection="1">
      <alignment horizontal="center" vertical="center" wrapText="1"/>
      <protection/>
    </xf>
    <xf numFmtId="3" fontId="9" fillId="33" borderId="11" xfId="56" applyNumberFormat="1" applyFont="1" applyFill="1" applyBorder="1" applyAlignment="1" applyProtection="1">
      <alignment horizontal="center" vertical="center"/>
      <protection/>
    </xf>
    <xf numFmtId="3" fontId="9" fillId="33" borderId="18" xfId="56" applyNumberFormat="1" applyFont="1" applyFill="1" applyBorder="1" applyAlignment="1" applyProtection="1">
      <alignment horizontal="center" vertical="center"/>
      <protection/>
    </xf>
    <xf numFmtId="3" fontId="9" fillId="33" borderId="13" xfId="56" applyNumberFormat="1" applyFont="1" applyFill="1" applyBorder="1" applyAlignment="1" applyProtection="1">
      <alignment horizontal="center" vertical="center"/>
      <protection/>
    </xf>
    <xf numFmtId="3" fontId="9" fillId="0" borderId="17" xfId="56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3" fontId="9" fillId="0" borderId="11" xfId="56" applyNumberFormat="1" applyFont="1" applyFill="1" applyBorder="1" applyAlignment="1" applyProtection="1">
      <alignment horizontal="center" vertical="center"/>
      <protection/>
    </xf>
    <xf numFmtId="3" fontId="9" fillId="0" borderId="18" xfId="56" applyNumberFormat="1" applyFont="1" applyFill="1" applyBorder="1" applyAlignment="1" applyProtection="1">
      <alignment horizontal="center" vertical="center"/>
      <protection/>
    </xf>
    <xf numFmtId="3" fontId="9" fillId="0" borderId="13" xfId="56" applyNumberFormat="1" applyFont="1" applyFill="1" applyBorder="1" applyAlignment="1" applyProtection="1">
      <alignment horizontal="center" vertical="center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right" vertical="center" wrapText="1"/>
    </xf>
    <xf numFmtId="3" fontId="9" fillId="33" borderId="0" xfId="56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 horizontal="center" vertical="center" wrapText="1"/>
    </xf>
    <xf numFmtId="0" fontId="8" fillId="0" borderId="0" xfId="56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5.625" style="178" customWidth="1"/>
    <col min="2" max="2" width="5.625" style="235" customWidth="1"/>
    <col min="3" max="3" width="4.625" style="179" customWidth="1"/>
    <col min="4" max="4" width="4.75390625" style="179" customWidth="1"/>
    <col min="5" max="5" width="15.25390625" style="179" customWidth="1"/>
    <col min="6" max="6" width="4.875" style="179" customWidth="1"/>
    <col min="7" max="7" width="10.375" style="180" customWidth="1"/>
    <col min="8" max="8" width="11.00390625" style="101" hidden="1" customWidth="1"/>
    <col min="9" max="9" width="11.125" style="101" hidden="1" customWidth="1"/>
    <col min="10" max="10" width="10.375" style="180" customWidth="1"/>
    <col min="11" max="11" width="11.00390625" style="101" hidden="1" customWidth="1"/>
    <col min="12" max="12" width="11.125" style="101" hidden="1" customWidth="1"/>
    <col min="13" max="13" width="10.375" style="180" customWidth="1"/>
    <col min="14" max="14" width="11.00390625" style="101" hidden="1" customWidth="1"/>
    <col min="15" max="15" width="11.125" style="101" hidden="1" customWidth="1"/>
    <col min="16" max="16384" width="9.125" style="112" customWidth="1"/>
  </cols>
  <sheetData>
    <row r="1" spans="1:15" s="95" customFormat="1" ht="18.75">
      <c r="A1" s="241" t="s">
        <v>723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94"/>
      <c r="O1" s="94"/>
    </row>
    <row r="2" spans="1:15" s="95" customFormat="1" ht="18.75">
      <c r="A2" s="241" t="s">
        <v>178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94"/>
      <c r="O2" s="94"/>
    </row>
    <row r="3" spans="1:15" s="95" customFormat="1" ht="18.75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94"/>
      <c r="O3" s="94"/>
    </row>
    <row r="4" spans="1:15" s="95" customFormat="1" ht="18.75">
      <c r="A4" s="241" t="s">
        <v>1001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94"/>
      <c r="O4" s="94"/>
    </row>
    <row r="5" spans="1:15" s="95" customFormat="1" ht="18.75">
      <c r="A5" s="96"/>
      <c r="B5" s="215"/>
      <c r="C5" s="97"/>
      <c r="D5" s="97"/>
      <c r="E5" s="97"/>
      <c r="F5" s="97"/>
      <c r="G5" s="98"/>
      <c r="H5" s="94"/>
      <c r="I5" s="94"/>
      <c r="J5" s="98"/>
      <c r="K5" s="94"/>
      <c r="L5" s="94"/>
      <c r="M5" s="98"/>
      <c r="N5" s="94"/>
      <c r="O5" s="94"/>
    </row>
    <row r="6" spans="1:15" s="95" customFormat="1" ht="18.75" customHeight="1">
      <c r="A6" s="242" t="s">
        <v>180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94"/>
      <c r="O6" s="94"/>
    </row>
    <row r="7" spans="1:15" s="95" customFormat="1" ht="18.75" customHeight="1">
      <c r="A7" s="242" t="s">
        <v>703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94"/>
      <c r="O7" s="94"/>
    </row>
    <row r="8" spans="1:15" s="95" customFormat="1" ht="18.75">
      <c r="A8" s="100"/>
      <c r="B8" s="99"/>
      <c r="C8" s="99"/>
      <c r="D8" s="99"/>
      <c r="E8" s="99"/>
      <c r="F8" s="99"/>
      <c r="H8" s="101"/>
      <c r="I8" s="101"/>
      <c r="J8" s="102"/>
      <c r="K8" s="101"/>
      <c r="L8" s="101"/>
      <c r="M8" s="102"/>
      <c r="N8" s="101"/>
      <c r="O8" s="101"/>
    </row>
    <row r="9" spans="1:15" ht="15.75">
      <c r="A9" s="216"/>
      <c r="B9" s="217"/>
      <c r="C9" s="218"/>
      <c r="D9" s="218"/>
      <c r="E9" s="218"/>
      <c r="F9" s="219"/>
      <c r="H9" s="220"/>
      <c r="I9" s="220"/>
      <c r="K9" s="220"/>
      <c r="L9" s="220"/>
      <c r="M9" s="103" t="s">
        <v>181</v>
      </c>
      <c r="N9" s="220"/>
      <c r="O9" s="220"/>
    </row>
    <row r="10" spans="1:15" s="187" customFormat="1" ht="26.25" customHeight="1">
      <c r="A10" s="243" t="s">
        <v>182</v>
      </c>
      <c r="B10" s="244" t="s">
        <v>3</v>
      </c>
      <c r="C10" s="240" t="s">
        <v>183</v>
      </c>
      <c r="D10" s="240" t="s">
        <v>274</v>
      </c>
      <c r="E10" s="240" t="s">
        <v>184</v>
      </c>
      <c r="F10" s="240" t="s">
        <v>273</v>
      </c>
      <c r="G10" s="239" t="s">
        <v>373</v>
      </c>
      <c r="H10" s="236" t="s">
        <v>185</v>
      </c>
      <c r="I10" s="236" t="s">
        <v>186</v>
      </c>
      <c r="J10" s="239" t="s">
        <v>374</v>
      </c>
      <c r="K10" s="236" t="s">
        <v>185</v>
      </c>
      <c r="L10" s="236" t="s">
        <v>186</v>
      </c>
      <c r="M10" s="239" t="s">
        <v>704</v>
      </c>
      <c r="N10" s="236" t="s">
        <v>185</v>
      </c>
      <c r="O10" s="237" t="s">
        <v>186</v>
      </c>
    </row>
    <row r="11" spans="1:15" s="187" customFormat="1" ht="63.75" customHeight="1">
      <c r="A11" s="243"/>
      <c r="B11" s="244"/>
      <c r="C11" s="240"/>
      <c r="D11" s="240"/>
      <c r="E11" s="240"/>
      <c r="F11" s="240"/>
      <c r="G11" s="239"/>
      <c r="H11" s="236"/>
      <c r="I11" s="236"/>
      <c r="J11" s="239"/>
      <c r="K11" s="236"/>
      <c r="L11" s="236"/>
      <c r="M11" s="239"/>
      <c r="N11" s="236"/>
      <c r="O11" s="238"/>
    </row>
    <row r="12" spans="1:15" s="106" customFormat="1" ht="15.75">
      <c r="A12" s="221" t="s">
        <v>187</v>
      </c>
      <c r="B12" s="222"/>
      <c r="C12" s="188"/>
      <c r="D12" s="188"/>
      <c r="E12" s="188"/>
      <c r="F12" s="188"/>
      <c r="G12" s="185">
        <f aca="true" t="shared" si="0" ref="G12:O12">SUM(G13,G260,G289,G360,G427,G547)</f>
        <v>801626.1</v>
      </c>
      <c r="H12" s="185">
        <f t="shared" si="0"/>
        <v>409191.1</v>
      </c>
      <c r="I12" s="185">
        <f t="shared" si="0"/>
        <v>392435</v>
      </c>
      <c r="J12" s="185">
        <f t="shared" si="0"/>
        <v>852078.1</v>
      </c>
      <c r="K12" s="185">
        <f t="shared" si="0"/>
        <v>497919.1</v>
      </c>
      <c r="L12" s="185">
        <f t="shared" si="0"/>
        <v>354159</v>
      </c>
      <c r="M12" s="185">
        <f t="shared" si="0"/>
        <v>806616.2999999999</v>
      </c>
      <c r="N12" s="185">
        <f t="shared" si="0"/>
        <v>462797.30000000005</v>
      </c>
      <c r="O12" s="185">
        <f t="shared" si="0"/>
        <v>343819</v>
      </c>
    </row>
    <row r="13" spans="1:15" s="106" customFormat="1" ht="47.25">
      <c r="A13" s="121" t="s">
        <v>204</v>
      </c>
      <c r="B13" s="157">
        <v>850</v>
      </c>
      <c r="C13" s="188"/>
      <c r="D13" s="188"/>
      <c r="E13" s="188"/>
      <c r="F13" s="188"/>
      <c r="G13" s="185">
        <f aca="true" t="shared" si="1" ref="G13:O13">SUM(G14,G52,G73,G119,G153,G169,G208,G222,G241,G255)</f>
        <v>185931</v>
      </c>
      <c r="H13" s="185">
        <f t="shared" si="1"/>
        <v>59394</v>
      </c>
      <c r="I13" s="185">
        <f t="shared" si="1"/>
        <v>126537</v>
      </c>
      <c r="J13" s="185">
        <f t="shared" si="1"/>
        <v>237342.1</v>
      </c>
      <c r="K13" s="185">
        <f t="shared" si="1"/>
        <v>118007.1</v>
      </c>
      <c r="L13" s="185">
        <f t="shared" si="1"/>
        <v>119335</v>
      </c>
      <c r="M13" s="185">
        <f t="shared" si="1"/>
        <v>168388.7</v>
      </c>
      <c r="N13" s="185">
        <f t="shared" si="1"/>
        <v>52402.7</v>
      </c>
      <c r="O13" s="185">
        <f t="shared" si="1"/>
        <v>115986</v>
      </c>
    </row>
    <row r="14" spans="1:15" ht="15.75">
      <c r="A14" s="104" t="s">
        <v>205</v>
      </c>
      <c r="B14" s="131" t="s">
        <v>206</v>
      </c>
      <c r="C14" s="107" t="s">
        <v>240</v>
      </c>
      <c r="D14" s="108"/>
      <c r="E14" s="108"/>
      <c r="F14" s="108"/>
      <c r="G14" s="111">
        <f aca="true" t="shared" si="2" ref="G14:O14">SUM(G15,G19,G48,)</f>
        <v>47135.9</v>
      </c>
      <c r="H14" s="111">
        <f t="shared" si="2"/>
        <v>658.9</v>
      </c>
      <c r="I14" s="111">
        <f t="shared" si="2"/>
        <v>46477</v>
      </c>
      <c r="J14" s="111">
        <f t="shared" si="2"/>
        <v>42511.4</v>
      </c>
      <c r="K14" s="111">
        <f t="shared" si="2"/>
        <v>683.4</v>
      </c>
      <c r="L14" s="111">
        <f t="shared" si="2"/>
        <v>41828</v>
      </c>
      <c r="M14" s="111">
        <f t="shared" si="2"/>
        <v>44139</v>
      </c>
      <c r="N14" s="111">
        <f t="shared" si="2"/>
        <v>707</v>
      </c>
      <c r="O14" s="111">
        <f t="shared" si="2"/>
        <v>43432</v>
      </c>
    </row>
    <row r="15" spans="1:15" ht="63">
      <c r="A15" s="104" t="s">
        <v>207</v>
      </c>
      <c r="B15" s="131" t="s">
        <v>206</v>
      </c>
      <c r="C15" s="107" t="s">
        <v>240</v>
      </c>
      <c r="D15" s="107" t="s">
        <v>249</v>
      </c>
      <c r="E15" s="113"/>
      <c r="F15" s="113"/>
      <c r="G15" s="111">
        <f>G16</f>
        <v>1435</v>
      </c>
      <c r="H15" s="111">
        <f aca="true" t="shared" si="3" ref="H15:O17">H16</f>
        <v>0</v>
      </c>
      <c r="I15" s="111">
        <f t="shared" si="3"/>
        <v>1435</v>
      </c>
      <c r="J15" s="111">
        <f>J16</f>
        <v>1495</v>
      </c>
      <c r="K15" s="111">
        <f t="shared" si="3"/>
        <v>0</v>
      </c>
      <c r="L15" s="111">
        <f t="shared" si="3"/>
        <v>1495</v>
      </c>
      <c r="M15" s="111">
        <f>M16</f>
        <v>1552</v>
      </c>
      <c r="N15" s="111">
        <f t="shared" si="3"/>
        <v>0</v>
      </c>
      <c r="O15" s="111">
        <f t="shared" si="3"/>
        <v>1552</v>
      </c>
    </row>
    <row r="16" spans="1:15" ht="31.5">
      <c r="A16" s="114" t="s">
        <v>685</v>
      </c>
      <c r="B16" s="223" t="s">
        <v>206</v>
      </c>
      <c r="C16" s="108" t="s">
        <v>240</v>
      </c>
      <c r="D16" s="115" t="s">
        <v>249</v>
      </c>
      <c r="E16" s="116" t="s">
        <v>683</v>
      </c>
      <c r="F16" s="113"/>
      <c r="G16" s="117">
        <f>G17</f>
        <v>1435</v>
      </c>
      <c r="H16" s="117">
        <f t="shared" si="3"/>
        <v>0</v>
      </c>
      <c r="I16" s="117">
        <f t="shared" si="3"/>
        <v>1435</v>
      </c>
      <c r="J16" s="117">
        <f>J17</f>
        <v>1495</v>
      </c>
      <c r="K16" s="117">
        <f t="shared" si="3"/>
        <v>0</v>
      </c>
      <c r="L16" s="117">
        <f t="shared" si="3"/>
        <v>1495</v>
      </c>
      <c r="M16" s="117">
        <f>M17</f>
        <v>1552</v>
      </c>
      <c r="N16" s="117">
        <f t="shared" si="3"/>
        <v>0</v>
      </c>
      <c r="O16" s="117">
        <f t="shared" si="3"/>
        <v>1552</v>
      </c>
    </row>
    <row r="17" spans="1:15" ht="31.5">
      <c r="A17" s="114" t="s">
        <v>686</v>
      </c>
      <c r="B17" s="223" t="s">
        <v>206</v>
      </c>
      <c r="C17" s="115" t="s">
        <v>240</v>
      </c>
      <c r="D17" s="115" t="s">
        <v>249</v>
      </c>
      <c r="E17" s="116" t="s">
        <v>684</v>
      </c>
      <c r="F17" s="113"/>
      <c r="G17" s="117">
        <f>G18</f>
        <v>1435</v>
      </c>
      <c r="H17" s="117">
        <f t="shared" si="3"/>
        <v>0</v>
      </c>
      <c r="I17" s="117">
        <f t="shared" si="3"/>
        <v>1435</v>
      </c>
      <c r="J17" s="117">
        <f>J18</f>
        <v>1495</v>
      </c>
      <c r="K17" s="117">
        <f t="shared" si="3"/>
        <v>0</v>
      </c>
      <c r="L17" s="117">
        <f t="shared" si="3"/>
        <v>1495</v>
      </c>
      <c r="M17" s="117">
        <f>M18</f>
        <v>1552</v>
      </c>
      <c r="N17" s="117">
        <f t="shared" si="3"/>
        <v>0</v>
      </c>
      <c r="O17" s="117">
        <f t="shared" si="3"/>
        <v>1552</v>
      </c>
    </row>
    <row r="18" spans="1:15" ht="189">
      <c r="A18" s="118" t="s">
        <v>687</v>
      </c>
      <c r="B18" s="223" t="s">
        <v>206</v>
      </c>
      <c r="C18" s="115" t="s">
        <v>240</v>
      </c>
      <c r="D18" s="115" t="s">
        <v>249</v>
      </c>
      <c r="E18" s="108" t="s">
        <v>155</v>
      </c>
      <c r="F18" s="108" t="s">
        <v>208</v>
      </c>
      <c r="G18" s="117">
        <f>SUM(H18:I18)</f>
        <v>1435</v>
      </c>
      <c r="H18" s="117"/>
      <c r="I18" s="117">
        <v>1435</v>
      </c>
      <c r="J18" s="117">
        <f>SUM(K18:L18)</f>
        <v>1495</v>
      </c>
      <c r="K18" s="117">
        <v>0</v>
      </c>
      <c r="L18" s="117">
        <v>1495</v>
      </c>
      <c r="M18" s="117">
        <f>SUM(N18:O18)</f>
        <v>1552</v>
      </c>
      <c r="N18" s="117">
        <v>0</v>
      </c>
      <c r="O18" s="117">
        <v>1552</v>
      </c>
    </row>
    <row r="19" spans="1:15" ht="94.5">
      <c r="A19" s="121" t="s">
        <v>209</v>
      </c>
      <c r="B19" s="224">
        <v>850</v>
      </c>
      <c r="C19" s="107" t="s">
        <v>240</v>
      </c>
      <c r="D19" s="107" t="s">
        <v>241</v>
      </c>
      <c r="E19" s="108"/>
      <c r="F19" s="108"/>
      <c r="G19" s="111">
        <f aca="true" t="shared" si="4" ref="G19:O19">SUM(G20,G29,G35,G25,G42)</f>
        <v>45689</v>
      </c>
      <c r="H19" s="111">
        <f t="shared" si="4"/>
        <v>647</v>
      </c>
      <c r="I19" s="111">
        <f t="shared" si="4"/>
        <v>45042</v>
      </c>
      <c r="J19" s="111">
        <f t="shared" si="4"/>
        <v>41004</v>
      </c>
      <c r="K19" s="111">
        <f t="shared" si="4"/>
        <v>671</v>
      </c>
      <c r="L19" s="111">
        <f t="shared" si="4"/>
        <v>40333</v>
      </c>
      <c r="M19" s="111">
        <f t="shared" si="4"/>
        <v>42574</v>
      </c>
      <c r="N19" s="111">
        <f t="shared" si="4"/>
        <v>694</v>
      </c>
      <c r="O19" s="111">
        <f t="shared" si="4"/>
        <v>41880</v>
      </c>
    </row>
    <row r="20" spans="1:15" ht="78.75">
      <c r="A20" s="118" t="s">
        <v>767</v>
      </c>
      <c r="B20" s="134" t="s">
        <v>206</v>
      </c>
      <c r="C20" s="115" t="s">
        <v>240</v>
      </c>
      <c r="D20" s="115" t="s">
        <v>241</v>
      </c>
      <c r="E20" s="122" t="s">
        <v>239</v>
      </c>
      <c r="F20" s="108"/>
      <c r="G20" s="117">
        <f aca="true" t="shared" si="5" ref="G20:O20">SUM(G21)</f>
        <v>647</v>
      </c>
      <c r="H20" s="117">
        <f t="shared" si="5"/>
        <v>647</v>
      </c>
      <c r="I20" s="117">
        <f t="shared" si="5"/>
        <v>0</v>
      </c>
      <c r="J20" s="117">
        <f t="shared" si="5"/>
        <v>671</v>
      </c>
      <c r="K20" s="117">
        <f t="shared" si="5"/>
        <v>671</v>
      </c>
      <c r="L20" s="117">
        <f t="shared" si="5"/>
        <v>0</v>
      </c>
      <c r="M20" s="117">
        <f t="shared" si="5"/>
        <v>694</v>
      </c>
      <c r="N20" s="117">
        <f t="shared" si="5"/>
        <v>694</v>
      </c>
      <c r="O20" s="117">
        <f t="shared" si="5"/>
        <v>0</v>
      </c>
    </row>
    <row r="21" spans="1:15" ht="141.75">
      <c r="A21" s="118" t="s">
        <v>768</v>
      </c>
      <c r="B21" s="134" t="s">
        <v>206</v>
      </c>
      <c r="C21" s="115" t="s">
        <v>240</v>
      </c>
      <c r="D21" s="115" t="s">
        <v>241</v>
      </c>
      <c r="E21" s="122" t="s">
        <v>242</v>
      </c>
      <c r="F21" s="108"/>
      <c r="G21" s="117">
        <f aca="true" t="shared" si="6" ref="G21:O21">G22</f>
        <v>647</v>
      </c>
      <c r="H21" s="117">
        <f t="shared" si="6"/>
        <v>647</v>
      </c>
      <c r="I21" s="117">
        <f t="shared" si="6"/>
        <v>0</v>
      </c>
      <c r="J21" s="117">
        <f t="shared" si="6"/>
        <v>671</v>
      </c>
      <c r="K21" s="117">
        <f t="shared" si="6"/>
        <v>671</v>
      </c>
      <c r="L21" s="117">
        <f t="shared" si="6"/>
        <v>0</v>
      </c>
      <c r="M21" s="117">
        <f t="shared" si="6"/>
        <v>694</v>
      </c>
      <c r="N21" s="117">
        <f t="shared" si="6"/>
        <v>694</v>
      </c>
      <c r="O21" s="117">
        <f t="shared" si="6"/>
        <v>0</v>
      </c>
    </row>
    <row r="22" spans="1:15" ht="78.75">
      <c r="A22" s="118" t="s">
        <v>677</v>
      </c>
      <c r="B22" s="134" t="s">
        <v>206</v>
      </c>
      <c r="C22" s="115" t="s">
        <v>240</v>
      </c>
      <c r="D22" s="115" t="s">
        <v>241</v>
      </c>
      <c r="E22" s="122" t="s">
        <v>243</v>
      </c>
      <c r="F22" s="108"/>
      <c r="G22" s="117">
        <f aca="true" t="shared" si="7" ref="G22:O22">SUM(G23:G24)</f>
        <v>647</v>
      </c>
      <c r="H22" s="117">
        <f t="shared" si="7"/>
        <v>647</v>
      </c>
      <c r="I22" s="117">
        <f t="shared" si="7"/>
        <v>0</v>
      </c>
      <c r="J22" s="117">
        <f t="shared" si="7"/>
        <v>671</v>
      </c>
      <c r="K22" s="117">
        <f t="shared" si="7"/>
        <v>671</v>
      </c>
      <c r="L22" s="117">
        <f t="shared" si="7"/>
        <v>0</v>
      </c>
      <c r="M22" s="117">
        <f t="shared" si="7"/>
        <v>694</v>
      </c>
      <c r="N22" s="117">
        <f t="shared" si="7"/>
        <v>694</v>
      </c>
      <c r="O22" s="117">
        <f t="shared" si="7"/>
        <v>0</v>
      </c>
    </row>
    <row r="23" spans="1:15" ht="189">
      <c r="A23" s="119" t="s">
        <v>84</v>
      </c>
      <c r="B23" s="134" t="s">
        <v>206</v>
      </c>
      <c r="C23" s="115" t="s">
        <v>240</v>
      </c>
      <c r="D23" s="115" t="s">
        <v>241</v>
      </c>
      <c r="E23" s="123" t="s">
        <v>156</v>
      </c>
      <c r="F23" s="108" t="s">
        <v>208</v>
      </c>
      <c r="G23" s="117">
        <f>SUM(H23:I23)</f>
        <v>582</v>
      </c>
      <c r="H23" s="120">
        <v>582</v>
      </c>
      <c r="I23" s="120"/>
      <c r="J23" s="117">
        <f>SUM(K23:L23)</f>
        <v>607</v>
      </c>
      <c r="K23" s="120">
        <v>607</v>
      </c>
      <c r="L23" s="120"/>
      <c r="M23" s="117">
        <f>SUM(N23:O23)</f>
        <v>628</v>
      </c>
      <c r="N23" s="120">
        <v>628</v>
      </c>
      <c r="O23" s="120"/>
    </row>
    <row r="24" spans="1:15" ht="110.25">
      <c r="A24" s="114" t="s">
        <v>287</v>
      </c>
      <c r="B24" s="134" t="s">
        <v>206</v>
      </c>
      <c r="C24" s="115" t="s">
        <v>240</v>
      </c>
      <c r="D24" s="115" t="s">
        <v>241</v>
      </c>
      <c r="E24" s="123" t="s">
        <v>156</v>
      </c>
      <c r="F24" s="108" t="s">
        <v>210</v>
      </c>
      <c r="G24" s="117">
        <f>SUM(H24:I24)</f>
        <v>65</v>
      </c>
      <c r="H24" s="120">
        <v>65</v>
      </c>
      <c r="I24" s="120"/>
      <c r="J24" s="117">
        <f>SUM(K24:L24)</f>
        <v>64</v>
      </c>
      <c r="K24" s="120">
        <v>64</v>
      </c>
      <c r="L24" s="120"/>
      <c r="M24" s="117">
        <f>SUM(N24:O24)</f>
        <v>66</v>
      </c>
      <c r="N24" s="120">
        <v>66</v>
      </c>
      <c r="O24" s="120"/>
    </row>
    <row r="25" spans="1:15" ht="110.25">
      <c r="A25" s="114" t="s">
        <v>776</v>
      </c>
      <c r="B25" s="134" t="s">
        <v>206</v>
      </c>
      <c r="C25" s="115" t="s">
        <v>240</v>
      </c>
      <c r="D25" s="115" t="s">
        <v>241</v>
      </c>
      <c r="E25" s="122" t="s">
        <v>286</v>
      </c>
      <c r="F25" s="108"/>
      <c r="G25" s="117">
        <f>G26</f>
        <v>14</v>
      </c>
      <c r="H25" s="117">
        <f aca="true" t="shared" si="8" ref="H25:O26">H26</f>
        <v>0</v>
      </c>
      <c r="I25" s="117">
        <f t="shared" si="8"/>
        <v>14</v>
      </c>
      <c r="J25" s="117">
        <f t="shared" si="8"/>
        <v>0</v>
      </c>
      <c r="K25" s="117">
        <f t="shared" si="8"/>
        <v>0</v>
      </c>
      <c r="L25" s="117">
        <f t="shared" si="8"/>
        <v>0</v>
      </c>
      <c r="M25" s="117">
        <f t="shared" si="8"/>
        <v>0</v>
      </c>
      <c r="N25" s="117">
        <f t="shared" si="8"/>
        <v>0</v>
      </c>
      <c r="O25" s="117">
        <f t="shared" si="8"/>
        <v>0</v>
      </c>
    </row>
    <row r="26" spans="1:15" ht="204.75">
      <c r="A26" s="119" t="s">
        <v>957</v>
      </c>
      <c r="B26" s="134" t="s">
        <v>206</v>
      </c>
      <c r="C26" s="115" t="s">
        <v>240</v>
      </c>
      <c r="D26" s="115" t="s">
        <v>241</v>
      </c>
      <c r="E26" s="122" t="s">
        <v>958</v>
      </c>
      <c r="F26" s="108"/>
      <c r="G26" s="117">
        <f>G27</f>
        <v>14</v>
      </c>
      <c r="H26" s="117">
        <f t="shared" si="8"/>
        <v>0</v>
      </c>
      <c r="I26" s="117">
        <f t="shared" si="8"/>
        <v>14</v>
      </c>
      <c r="J26" s="117">
        <f t="shared" si="8"/>
        <v>0</v>
      </c>
      <c r="K26" s="117">
        <f t="shared" si="8"/>
        <v>0</v>
      </c>
      <c r="L26" s="117">
        <f t="shared" si="8"/>
        <v>0</v>
      </c>
      <c r="M26" s="117">
        <f t="shared" si="8"/>
        <v>0</v>
      </c>
      <c r="N26" s="117">
        <f t="shared" si="8"/>
        <v>0</v>
      </c>
      <c r="O26" s="117">
        <f t="shared" si="8"/>
        <v>0</v>
      </c>
    </row>
    <row r="27" spans="1:15" ht="47.25">
      <c r="A27" s="114" t="s">
        <v>587</v>
      </c>
      <c r="B27" s="134" t="s">
        <v>206</v>
      </c>
      <c r="C27" s="115" t="s">
        <v>240</v>
      </c>
      <c r="D27" s="115" t="s">
        <v>241</v>
      </c>
      <c r="E27" s="122" t="s">
        <v>269</v>
      </c>
      <c r="F27" s="108"/>
      <c r="G27" s="117">
        <f>SUM(G28:G28)</f>
        <v>14</v>
      </c>
      <c r="H27" s="117">
        <f aca="true" t="shared" si="9" ref="H27:O27">SUM(H28:H28)</f>
        <v>0</v>
      </c>
      <c r="I27" s="117">
        <f t="shared" si="9"/>
        <v>14</v>
      </c>
      <c r="J27" s="117">
        <f t="shared" si="9"/>
        <v>0</v>
      </c>
      <c r="K27" s="117">
        <f t="shared" si="9"/>
        <v>0</v>
      </c>
      <c r="L27" s="117">
        <f t="shared" si="9"/>
        <v>0</v>
      </c>
      <c r="M27" s="117">
        <f t="shared" si="9"/>
        <v>0</v>
      </c>
      <c r="N27" s="117">
        <f t="shared" si="9"/>
        <v>0</v>
      </c>
      <c r="O27" s="117">
        <f t="shared" si="9"/>
        <v>0</v>
      </c>
    </row>
    <row r="28" spans="1:15" ht="110.25">
      <c r="A28" s="114" t="s">
        <v>523</v>
      </c>
      <c r="B28" s="134" t="s">
        <v>206</v>
      </c>
      <c r="C28" s="115" t="s">
        <v>240</v>
      </c>
      <c r="D28" s="115" t="s">
        <v>241</v>
      </c>
      <c r="E28" s="123" t="s">
        <v>159</v>
      </c>
      <c r="F28" s="108" t="s">
        <v>210</v>
      </c>
      <c r="G28" s="117">
        <f>SUM(H28:I28)</f>
        <v>14</v>
      </c>
      <c r="H28" s="120"/>
      <c r="I28" s="120">
        <v>14</v>
      </c>
      <c r="J28" s="117">
        <f>SUM(K28:L28)</f>
        <v>0</v>
      </c>
      <c r="K28" s="120"/>
      <c r="L28" s="120">
        <v>0</v>
      </c>
      <c r="M28" s="117">
        <f>SUM(N28:O28)</f>
        <v>0</v>
      </c>
      <c r="N28" s="120"/>
      <c r="O28" s="120">
        <v>0</v>
      </c>
    </row>
    <row r="29" spans="1:15" ht="78.75">
      <c r="A29" s="118" t="s">
        <v>783</v>
      </c>
      <c r="B29" s="134" t="s">
        <v>206</v>
      </c>
      <c r="C29" s="115" t="s">
        <v>240</v>
      </c>
      <c r="D29" s="115" t="s">
        <v>241</v>
      </c>
      <c r="E29" s="122" t="s">
        <v>22</v>
      </c>
      <c r="F29" s="108"/>
      <c r="G29" s="117">
        <f>G30</f>
        <v>523</v>
      </c>
      <c r="H29" s="117">
        <f aca="true" t="shared" si="10" ref="H29:O31">H30</f>
        <v>0</v>
      </c>
      <c r="I29" s="117">
        <f t="shared" si="10"/>
        <v>523</v>
      </c>
      <c r="J29" s="117">
        <f>J30</f>
        <v>0</v>
      </c>
      <c r="K29" s="117">
        <f t="shared" si="10"/>
        <v>0</v>
      </c>
      <c r="L29" s="117">
        <f t="shared" si="10"/>
        <v>0</v>
      </c>
      <c r="M29" s="117">
        <f>M30</f>
        <v>0</v>
      </c>
      <c r="N29" s="117">
        <f t="shared" si="10"/>
        <v>0</v>
      </c>
      <c r="O29" s="117">
        <f t="shared" si="10"/>
        <v>0</v>
      </c>
    </row>
    <row r="30" spans="1:15" ht="110.25">
      <c r="A30" s="118" t="s">
        <v>770</v>
      </c>
      <c r="B30" s="134" t="s">
        <v>206</v>
      </c>
      <c r="C30" s="115" t="s">
        <v>240</v>
      </c>
      <c r="D30" s="115" t="s">
        <v>241</v>
      </c>
      <c r="E30" s="122" t="s">
        <v>21</v>
      </c>
      <c r="F30" s="108"/>
      <c r="G30" s="117">
        <f aca="true" t="shared" si="11" ref="G30:O30">SUM(G31,G33)</f>
        <v>523</v>
      </c>
      <c r="H30" s="117">
        <f t="shared" si="11"/>
        <v>0</v>
      </c>
      <c r="I30" s="117">
        <f t="shared" si="11"/>
        <v>523</v>
      </c>
      <c r="J30" s="117">
        <f t="shared" si="11"/>
        <v>0</v>
      </c>
      <c r="K30" s="117">
        <f t="shared" si="11"/>
        <v>0</v>
      </c>
      <c r="L30" s="117">
        <f t="shared" si="11"/>
        <v>0</v>
      </c>
      <c r="M30" s="117">
        <f t="shared" si="11"/>
        <v>0</v>
      </c>
      <c r="N30" s="117">
        <f t="shared" si="11"/>
        <v>0</v>
      </c>
      <c r="O30" s="117">
        <f t="shared" si="11"/>
        <v>0</v>
      </c>
    </row>
    <row r="31" spans="1:15" ht="110.25">
      <c r="A31" s="118" t="s">
        <v>19</v>
      </c>
      <c r="B31" s="134" t="s">
        <v>206</v>
      </c>
      <c r="C31" s="115" t="s">
        <v>240</v>
      </c>
      <c r="D31" s="115" t="s">
        <v>241</v>
      </c>
      <c r="E31" s="122" t="s">
        <v>20</v>
      </c>
      <c r="F31" s="108"/>
      <c r="G31" s="117">
        <f>G32</f>
        <v>349</v>
      </c>
      <c r="H31" s="117">
        <f t="shared" si="10"/>
        <v>0</v>
      </c>
      <c r="I31" s="117">
        <f t="shared" si="10"/>
        <v>349</v>
      </c>
      <c r="J31" s="117">
        <f>J32</f>
        <v>0</v>
      </c>
      <c r="K31" s="117">
        <f t="shared" si="10"/>
        <v>0</v>
      </c>
      <c r="L31" s="117">
        <f t="shared" si="10"/>
        <v>0</v>
      </c>
      <c r="M31" s="117">
        <f>M32</f>
        <v>0</v>
      </c>
      <c r="N31" s="117">
        <f t="shared" si="10"/>
        <v>0</v>
      </c>
      <c r="O31" s="117">
        <f t="shared" si="10"/>
        <v>0</v>
      </c>
    </row>
    <row r="32" spans="1:15" ht="141.75">
      <c r="A32" s="124" t="s">
        <v>491</v>
      </c>
      <c r="B32" s="134" t="s">
        <v>206</v>
      </c>
      <c r="C32" s="115" t="s">
        <v>240</v>
      </c>
      <c r="D32" s="115" t="s">
        <v>241</v>
      </c>
      <c r="E32" s="123" t="s">
        <v>161</v>
      </c>
      <c r="F32" s="108" t="s">
        <v>210</v>
      </c>
      <c r="G32" s="117">
        <f>SUM(H32:I32)</f>
        <v>349</v>
      </c>
      <c r="H32" s="117">
        <v>0</v>
      </c>
      <c r="I32" s="117">
        <v>349</v>
      </c>
      <c r="J32" s="117">
        <f>SUM(K32:L32)</f>
        <v>0</v>
      </c>
      <c r="K32" s="117">
        <v>0</v>
      </c>
      <c r="L32" s="117">
        <v>0</v>
      </c>
      <c r="M32" s="117">
        <f>SUM(N32:O32)</f>
        <v>0</v>
      </c>
      <c r="N32" s="117">
        <v>0</v>
      </c>
      <c r="O32" s="117">
        <v>0</v>
      </c>
    </row>
    <row r="33" spans="1:15" ht="63">
      <c r="A33" s="124" t="s">
        <v>101</v>
      </c>
      <c r="B33" s="134" t="s">
        <v>206</v>
      </c>
      <c r="C33" s="115" t="s">
        <v>240</v>
      </c>
      <c r="D33" s="115" t="s">
        <v>241</v>
      </c>
      <c r="E33" s="122" t="s">
        <v>100</v>
      </c>
      <c r="F33" s="108"/>
      <c r="G33" s="117">
        <f aca="true" t="shared" si="12" ref="G33:O33">G34</f>
        <v>174</v>
      </c>
      <c r="H33" s="117">
        <f t="shared" si="12"/>
        <v>0</v>
      </c>
      <c r="I33" s="117">
        <f t="shared" si="12"/>
        <v>174</v>
      </c>
      <c r="J33" s="117">
        <f t="shared" si="12"/>
        <v>0</v>
      </c>
      <c r="K33" s="117">
        <f t="shared" si="12"/>
        <v>0</v>
      </c>
      <c r="L33" s="117">
        <f t="shared" si="12"/>
        <v>0</v>
      </c>
      <c r="M33" s="117">
        <f t="shared" si="12"/>
        <v>0</v>
      </c>
      <c r="N33" s="117">
        <f t="shared" si="12"/>
        <v>0</v>
      </c>
      <c r="O33" s="117">
        <f t="shared" si="12"/>
        <v>0</v>
      </c>
    </row>
    <row r="34" spans="1:15" ht="78.75">
      <c r="A34" s="124" t="s">
        <v>102</v>
      </c>
      <c r="B34" s="134" t="s">
        <v>206</v>
      </c>
      <c r="C34" s="115" t="s">
        <v>240</v>
      </c>
      <c r="D34" s="115" t="s">
        <v>241</v>
      </c>
      <c r="E34" s="123" t="s">
        <v>99</v>
      </c>
      <c r="F34" s="108" t="s">
        <v>210</v>
      </c>
      <c r="G34" s="117">
        <f>SUM(H34:I34)</f>
        <v>174</v>
      </c>
      <c r="H34" s="117"/>
      <c r="I34" s="117">
        <v>174</v>
      </c>
      <c r="J34" s="117">
        <f>SUM(K34:L34)</f>
        <v>0</v>
      </c>
      <c r="K34" s="117"/>
      <c r="L34" s="117">
        <v>0</v>
      </c>
      <c r="M34" s="117">
        <f>SUM(N34:O34)</f>
        <v>0</v>
      </c>
      <c r="N34" s="117"/>
      <c r="O34" s="117">
        <v>0</v>
      </c>
    </row>
    <row r="35" spans="1:15" ht="63">
      <c r="A35" s="118" t="s">
        <v>771</v>
      </c>
      <c r="B35" s="134" t="s">
        <v>206</v>
      </c>
      <c r="C35" s="115" t="s">
        <v>240</v>
      </c>
      <c r="D35" s="115" t="s">
        <v>241</v>
      </c>
      <c r="E35" s="122" t="s">
        <v>23</v>
      </c>
      <c r="F35" s="108"/>
      <c r="G35" s="117">
        <f>SUM(G36,G39)</f>
        <v>120</v>
      </c>
      <c r="H35" s="117">
        <f aca="true" t="shared" si="13" ref="H35:O35">SUM(H36,H39)</f>
        <v>0</v>
      </c>
      <c r="I35" s="117">
        <f t="shared" si="13"/>
        <v>120</v>
      </c>
      <c r="J35" s="117">
        <f t="shared" si="13"/>
        <v>0</v>
      </c>
      <c r="K35" s="117">
        <f t="shared" si="13"/>
        <v>0</v>
      </c>
      <c r="L35" s="117">
        <f t="shared" si="13"/>
        <v>0</v>
      </c>
      <c r="M35" s="117">
        <f t="shared" si="13"/>
        <v>0</v>
      </c>
      <c r="N35" s="117">
        <f t="shared" si="13"/>
        <v>0</v>
      </c>
      <c r="O35" s="117">
        <f t="shared" si="13"/>
        <v>0</v>
      </c>
    </row>
    <row r="36" spans="1:15" ht="110.25">
      <c r="A36" s="118" t="s">
        <v>772</v>
      </c>
      <c r="B36" s="134" t="s">
        <v>206</v>
      </c>
      <c r="C36" s="115" t="s">
        <v>240</v>
      </c>
      <c r="D36" s="115" t="s">
        <v>241</v>
      </c>
      <c r="E36" s="122" t="s">
        <v>24</v>
      </c>
      <c r="F36" s="108"/>
      <c r="G36" s="117">
        <f aca="true" t="shared" si="14" ref="G36:O40">G37</f>
        <v>110</v>
      </c>
      <c r="H36" s="117">
        <f t="shared" si="14"/>
        <v>0</v>
      </c>
      <c r="I36" s="117">
        <f t="shared" si="14"/>
        <v>110</v>
      </c>
      <c r="J36" s="117">
        <f t="shared" si="14"/>
        <v>0</v>
      </c>
      <c r="K36" s="117">
        <f t="shared" si="14"/>
        <v>0</v>
      </c>
      <c r="L36" s="117">
        <f t="shared" si="14"/>
        <v>0</v>
      </c>
      <c r="M36" s="117">
        <f t="shared" si="14"/>
        <v>0</v>
      </c>
      <c r="N36" s="117">
        <f t="shared" si="14"/>
        <v>0</v>
      </c>
      <c r="O36" s="117">
        <f t="shared" si="14"/>
        <v>0</v>
      </c>
    </row>
    <row r="37" spans="1:15" ht="47.25">
      <c r="A37" s="118" t="s">
        <v>123</v>
      </c>
      <c r="B37" s="134" t="s">
        <v>206</v>
      </c>
      <c r="C37" s="115" t="s">
        <v>240</v>
      </c>
      <c r="D37" s="115" t="s">
        <v>241</v>
      </c>
      <c r="E37" s="122" t="s">
        <v>25</v>
      </c>
      <c r="F37" s="108"/>
      <c r="G37" s="117">
        <f t="shared" si="14"/>
        <v>110</v>
      </c>
      <c r="H37" s="117">
        <f t="shared" si="14"/>
        <v>0</v>
      </c>
      <c r="I37" s="117">
        <f t="shared" si="14"/>
        <v>110</v>
      </c>
      <c r="J37" s="117">
        <f t="shared" si="14"/>
        <v>0</v>
      </c>
      <c r="K37" s="117">
        <f t="shared" si="14"/>
        <v>0</v>
      </c>
      <c r="L37" s="117">
        <f t="shared" si="14"/>
        <v>0</v>
      </c>
      <c r="M37" s="117">
        <f t="shared" si="14"/>
        <v>0</v>
      </c>
      <c r="N37" s="117">
        <f t="shared" si="14"/>
        <v>0</v>
      </c>
      <c r="O37" s="117">
        <f t="shared" si="14"/>
        <v>0</v>
      </c>
    </row>
    <row r="38" spans="1:15" ht="94.5">
      <c r="A38" s="124" t="s">
        <v>497</v>
      </c>
      <c r="B38" s="134" t="s">
        <v>206</v>
      </c>
      <c r="C38" s="115" t="s">
        <v>240</v>
      </c>
      <c r="D38" s="115" t="s">
        <v>241</v>
      </c>
      <c r="E38" s="123" t="s">
        <v>162</v>
      </c>
      <c r="F38" s="108" t="s">
        <v>210</v>
      </c>
      <c r="G38" s="117">
        <f>SUM(H38:I38)</f>
        <v>110</v>
      </c>
      <c r="H38" s="117">
        <v>0</v>
      </c>
      <c r="I38" s="117">
        <v>110</v>
      </c>
      <c r="J38" s="117">
        <f>SUM(K38:L38)</f>
        <v>0</v>
      </c>
      <c r="K38" s="117">
        <v>0</v>
      </c>
      <c r="L38" s="117">
        <v>0</v>
      </c>
      <c r="M38" s="117">
        <f>SUM(N38:O38)</f>
        <v>0</v>
      </c>
      <c r="N38" s="117">
        <v>0</v>
      </c>
      <c r="O38" s="117">
        <v>0</v>
      </c>
    </row>
    <row r="39" spans="1:15" ht="94.5">
      <c r="A39" s="124" t="s">
        <v>984</v>
      </c>
      <c r="B39" s="134" t="s">
        <v>206</v>
      </c>
      <c r="C39" s="115" t="s">
        <v>240</v>
      </c>
      <c r="D39" s="115" t="s">
        <v>241</v>
      </c>
      <c r="E39" s="122" t="s">
        <v>981</v>
      </c>
      <c r="F39" s="108"/>
      <c r="G39" s="117">
        <f t="shared" si="14"/>
        <v>10</v>
      </c>
      <c r="H39" s="117">
        <f t="shared" si="14"/>
        <v>0</v>
      </c>
      <c r="I39" s="117">
        <f t="shared" si="14"/>
        <v>10</v>
      </c>
      <c r="J39" s="117">
        <f t="shared" si="14"/>
        <v>0</v>
      </c>
      <c r="K39" s="117">
        <f t="shared" si="14"/>
        <v>0</v>
      </c>
      <c r="L39" s="117">
        <f t="shared" si="14"/>
        <v>0</v>
      </c>
      <c r="M39" s="117">
        <f t="shared" si="14"/>
        <v>0</v>
      </c>
      <c r="N39" s="117">
        <f t="shared" si="14"/>
        <v>0</v>
      </c>
      <c r="O39" s="117">
        <f t="shared" si="14"/>
        <v>0</v>
      </c>
    </row>
    <row r="40" spans="1:15" ht="63">
      <c r="A40" s="124" t="s">
        <v>985</v>
      </c>
      <c r="B40" s="134" t="s">
        <v>206</v>
      </c>
      <c r="C40" s="115" t="s">
        <v>240</v>
      </c>
      <c r="D40" s="115" t="s">
        <v>241</v>
      </c>
      <c r="E40" s="122" t="s">
        <v>982</v>
      </c>
      <c r="F40" s="108"/>
      <c r="G40" s="117">
        <f t="shared" si="14"/>
        <v>10</v>
      </c>
      <c r="H40" s="117">
        <f t="shared" si="14"/>
        <v>0</v>
      </c>
      <c r="I40" s="117">
        <f t="shared" si="14"/>
        <v>10</v>
      </c>
      <c r="J40" s="117">
        <f t="shared" si="14"/>
        <v>0</v>
      </c>
      <c r="K40" s="117">
        <f t="shared" si="14"/>
        <v>0</v>
      </c>
      <c r="L40" s="117">
        <f t="shared" si="14"/>
        <v>0</v>
      </c>
      <c r="M40" s="117">
        <f t="shared" si="14"/>
        <v>0</v>
      </c>
      <c r="N40" s="117">
        <f t="shared" si="14"/>
        <v>0</v>
      </c>
      <c r="O40" s="117">
        <f t="shared" si="14"/>
        <v>0</v>
      </c>
    </row>
    <row r="41" spans="1:15" ht="94.5">
      <c r="A41" s="124" t="s">
        <v>986</v>
      </c>
      <c r="B41" s="134" t="s">
        <v>206</v>
      </c>
      <c r="C41" s="115" t="s">
        <v>240</v>
      </c>
      <c r="D41" s="115" t="s">
        <v>241</v>
      </c>
      <c r="E41" s="123" t="s">
        <v>983</v>
      </c>
      <c r="F41" s="108" t="s">
        <v>210</v>
      </c>
      <c r="G41" s="117">
        <f>SUM(H41:I41)</f>
        <v>10</v>
      </c>
      <c r="H41" s="117">
        <v>0</v>
      </c>
      <c r="I41" s="117">
        <v>10</v>
      </c>
      <c r="J41" s="117">
        <f>SUM(K41:L41)</f>
        <v>0</v>
      </c>
      <c r="K41" s="117">
        <v>0</v>
      </c>
      <c r="L41" s="117">
        <v>0</v>
      </c>
      <c r="M41" s="117">
        <f>SUM(N41:O41)</f>
        <v>0</v>
      </c>
      <c r="N41" s="117">
        <v>0</v>
      </c>
      <c r="O41" s="117">
        <v>0</v>
      </c>
    </row>
    <row r="42" spans="1:15" ht="31.5">
      <c r="A42" s="114" t="s">
        <v>685</v>
      </c>
      <c r="B42" s="134" t="s">
        <v>206</v>
      </c>
      <c r="C42" s="115" t="s">
        <v>240</v>
      </c>
      <c r="D42" s="115" t="s">
        <v>241</v>
      </c>
      <c r="E42" s="116" t="s">
        <v>683</v>
      </c>
      <c r="F42" s="108"/>
      <c r="G42" s="117">
        <f aca="true" t="shared" si="15" ref="G42:O42">G43</f>
        <v>44385</v>
      </c>
      <c r="H42" s="117">
        <f t="shared" si="15"/>
        <v>0</v>
      </c>
      <c r="I42" s="117">
        <f t="shared" si="15"/>
        <v>44385</v>
      </c>
      <c r="J42" s="117">
        <f t="shared" si="15"/>
        <v>40333</v>
      </c>
      <c r="K42" s="117">
        <f t="shared" si="15"/>
        <v>0</v>
      </c>
      <c r="L42" s="117">
        <f t="shared" si="15"/>
        <v>40333</v>
      </c>
      <c r="M42" s="117">
        <f t="shared" si="15"/>
        <v>41880</v>
      </c>
      <c r="N42" s="117">
        <f t="shared" si="15"/>
        <v>0</v>
      </c>
      <c r="O42" s="117">
        <f t="shared" si="15"/>
        <v>41880</v>
      </c>
    </row>
    <row r="43" spans="1:15" ht="31.5">
      <c r="A43" s="114" t="s">
        <v>686</v>
      </c>
      <c r="B43" s="134" t="s">
        <v>206</v>
      </c>
      <c r="C43" s="115" t="s">
        <v>240</v>
      </c>
      <c r="D43" s="115" t="s">
        <v>241</v>
      </c>
      <c r="E43" s="116" t="s">
        <v>684</v>
      </c>
      <c r="F43" s="108"/>
      <c r="G43" s="117">
        <f aca="true" t="shared" si="16" ref="G43:O43">SUM(G44:G47)</f>
        <v>44385</v>
      </c>
      <c r="H43" s="117">
        <f t="shared" si="16"/>
        <v>0</v>
      </c>
      <c r="I43" s="117">
        <f t="shared" si="16"/>
        <v>44385</v>
      </c>
      <c r="J43" s="117">
        <f t="shared" si="16"/>
        <v>40333</v>
      </c>
      <c r="K43" s="117">
        <f t="shared" si="16"/>
        <v>0</v>
      </c>
      <c r="L43" s="117">
        <f t="shared" si="16"/>
        <v>40333</v>
      </c>
      <c r="M43" s="117">
        <f t="shared" si="16"/>
        <v>41880</v>
      </c>
      <c r="N43" s="117">
        <f t="shared" si="16"/>
        <v>0</v>
      </c>
      <c r="O43" s="117">
        <f t="shared" si="16"/>
        <v>41880</v>
      </c>
    </row>
    <row r="44" spans="1:15" ht="220.5">
      <c r="A44" s="119" t="s">
        <v>572</v>
      </c>
      <c r="B44" s="134" t="s">
        <v>206</v>
      </c>
      <c r="C44" s="115" t="s">
        <v>240</v>
      </c>
      <c r="D44" s="115" t="s">
        <v>241</v>
      </c>
      <c r="E44" s="108" t="s">
        <v>163</v>
      </c>
      <c r="F44" s="108">
        <v>100</v>
      </c>
      <c r="G44" s="117">
        <f>SUM(H44:I44)</f>
        <v>38091</v>
      </c>
      <c r="H44" s="120"/>
      <c r="I44" s="120">
        <v>38091</v>
      </c>
      <c r="J44" s="117">
        <f>SUM(K44:L44)</f>
        <v>38967</v>
      </c>
      <c r="K44" s="120"/>
      <c r="L44" s="120">
        <v>38967</v>
      </c>
      <c r="M44" s="117">
        <f>SUM(N44:O44)</f>
        <v>40475</v>
      </c>
      <c r="N44" s="120"/>
      <c r="O44" s="120">
        <v>40475</v>
      </c>
    </row>
    <row r="45" spans="1:15" ht="141.75">
      <c r="A45" s="114" t="s">
        <v>416</v>
      </c>
      <c r="B45" s="134" t="s">
        <v>206</v>
      </c>
      <c r="C45" s="115" t="s">
        <v>240</v>
      </c>
      <c r="D45" s="115" t="s">
        <v>241</v>
      </c>
      <c r="E45" s="108" t="s">
        <v>163</v>
      </c>
      <c r="F45" s="108">
        <v>200</v>
      </c>
      <c r="G45" s="117">
        <f>SUM(H45:I45)</f>
        <v>5870</v>
      </c>
      <c r="H45" s="120"/>
      <c r="I45" s="120">
        <v>5870</v>
      </c>
      <c r="J45" s="117">
        <f>SUM(K45:L45)</f>
        <v>1077</v>
      </c>
      <c r="K45" s="120"/>
      <c r="L45" s="120">
        <v>1077</v>
      </c>
      <c r="M45" s="117">
        <f>SUM(N45:O45)</f>
        <v>1116</v>
      </c>
      <c r="N45" s="120"/>
      <c r="O45" s="120">
        <v>1116</v>
      </c>
    </row>
    <row r="46" spans="1:15" ht="126">
      <c r="A46" s="114" t="s">
        <v>8</v>
      </c>
      <c r="B46" s="134" t="s">
        <v>206</v>
      </c>
      <c r="C46" s="115" t="s">
        <v>240</v>
      </c>
      <c r="D46" s="115" t="s">
        <v>241</v>
      </c>
      <c r="E46" s="108" t="s">
        <v>163</v>
      </c>
      <c r="F46" s="108" t="s">
        <v>645</v>
      </c>
      <c r="G46" s="117">
        <f>SUM(H46:I46)</f>
        <v>20</v>
      </c>
      <c r="H46" s="120"/>
      <c r="I46" s="120">
        <v>20</v>
      </c>
      <c r="J46" s="117">
        <f>SUM(K46:L46)</f>
        <v>0</v>
      </c>
      <c r="K46" s="120"/>
      <c r="L46" s="120"/>
      <c r="M46" s="117">
        <f>SUM(N46:O46)</f>
        <v>0</v>
      </c>
      <c r="N46" s="120"/>
      <c r="O46" s="120">
        <v>0</v>
      </c>
    </row>
    <row r="47" spans="1:15" ht="110.25">
      <c r="A47" s="114" t="s">
        <v>417</v>
      </c>
      <c r="B47" s="134" t="s">
        <v>206</v>
      </c>
      <c r="C47" s="115" t="s">
        <v>240</v>
      </c>
      <c r="D47" s="115" t="s">
        <v>241</v>
      </c>
      <c r="E47" s="108" t="s">
        <v>163</v>
      </c>
      <c r="F47" s="108">
        <v>800</v>
      </c>
      <c r="G47" s="117">
        <f>SUM(H47:I47)</f>
        <v>404</v>
      </c>
      <c r="H47" s="120"/>
      <c r="I47" s="120">
        <v>404</v>
      </c>
      <c r="J47" s="117">
        <f>SUM(K47:L47)</f>
        <v>289</v>
      </c>
      <c r="K47" s="120"/>
      <c r="L47" s="120">
        <v>289</v>
      </c>
      <c r="M47" s="117">
        <f>SUM(N47:O47)</f>
        <v>289</v>
      </c>
      <c r="N47" s="120"/>
      <c r="O47" s="120">
        <v>289</v>
      </c>
    </row>
    <row r="48" spans="1:15" s="125" customFormat="1" ht="15.75">
      <c r="A48" s="104" t="s">
        <v>378</v>
      </c>
      <c r="B48" s="131" t="s">
        <v>206</v>
      </c>
      <c r="C48" s="107" t="s">
        <v>240</v>
      </c>
      <c r="D48" s="107" t="s">
        <v>248</v>
      </c>
      <c r="E48" s="113"/>
      <c r="F48" s="113"/>
      <c r="G48" s="111">
        <f>G49</f>
        <v>11.9</v>
      </c>
      <c r="H48" s="111">
        <f aca="true" t="shared" si="17" ref="H48:O50">H49</f>
        <v>11.9</v>
      </c>
      <c r="I48" s="111">
        <f t="shared" si="17"/>
        <v>0</v>
      </c>
      <c r="J48" s="111">
        <f>J49</f>
        <v>12.4</v>
      </c>
      <c r="K48" s="111">
        <f t="shared" si="17"/>
        <v>12.4</v>
      </c>
      <c r="L48" s="111">
        <f t="shared" si="17"/>
        <v>0</v>
      </c>
      <c r="M48" s="111">
        <f>M49</f>
        <v>13</v>
      </c>
      <c r="N48" s="111">
        <f t="shared" si="17"/>
        <v>13</v>
      </c>
      <c r="O48" s="111">
        <f t="shared" si="17"/>
        <v>0</v>
      </c>
    </row>
    <row r="49" spans="1:15" ht="31.5">
      <c r="A49" s="114" t="s">
        <v>685</v>
      </c>
      <c r="B49" s="134" t="s">
        <v>206</v>
      </c>
      <c r="C49" s="115" t="s">
        <v>240</v>
      </c>
      <c r="D49" s="115" t="s">
        <v>248</v>
      </c>
      <c r="E49" s="116" t="s">
        <v>380</v>
      </c>
      <c r="F49" s="108"/>
      <c r="G49" s="117">
        <f>G50</f>
        <v>11.9</v>
      </c>
      <c r="H49" s="117">
        <f t="shared" si="17"/>
        <v>11.9</v>
      </c>
      <c r="I49" s="117">
        <f t="shared" si="17"/>
        <v>0</v>
      </c>
      <c r="J49" s="117">
        <f>J50</f>
        <v>12.4</v>
      </c>
      <c r="K49" s="117">
        <f t="shared" si="17"/>
        <v>12.4</v>
      </c>
      <c r="L49" s="117">
        <f t="shared" si="17"/>
        <v>0</v>
      </c>
      <c r="M49" s="117">
        <f>M50</f>
        <v>13</v>
      </c>
      <c r="N49" s="117">
        <f t="shared" si="17"/>
        <v>13</v>
      </c>
      <c r="O49" s="117">
        <f t="shared" si="17"/>
        <v>0</v>
      </c>
    </row>
    <row r="50" spans="1:15" ht="31.5">
      <c r="A50" s="114" t="s">
        <v>686</v>
      </c>
      <c r="B50" s="134" t="s">
        <v>206</v>
      </c>
      <c r="C50" s="115" t="s">
        <v>240</v>
      </c>
      <c r="D50" s="115" t="s">
        <v>248</v>
      </c>
      <c r="E50" s="116" t="s">
        <v>381</v>
      </c>
      <c r="F50" s="108"/>
      <c r="G50" s="117">
        <f>G51</f>
        <v>11.9</v>
      </c>
      <c r="H50" s="117">
        <f t="shared" si="17"/>
        <v>11.9</v>
      </c>
      <c r="I50" s="117">
        <f t="shared" si="17"/>
        <v>0</v>
      </c>
      <c r="J50" s="117">
        <f>J51</f>
        <v>12.4</v>
      </c>
      <c r="K50" s="117">
        <f t="shared" si="17"/>
        <v>12.4</v>
      </c>
      <c r="L50" s="117">
        <f t="shared" si="17"/>
        <v>0</v>
      </c>
      <c r="M50" s="117">
        <f>M51</f>
        <v>13</v>
      </c>
      <c r="N50" s="117">
        <f t="shared" si="17"/>
        <v>13</v>
      </c>
      <c r="O50" s="117">
        <f t="shared" si="17"/>
        <v>0</v>
      </c>
    </row>
    <row r="51" spans="1:15" ht="141.75">
      <c r="A51" s="124" t="s">
        <v>73</v>
      </c>
      <c r="B51" s="134" t="s">
        <v>206</v>
      </c>
      <c r="C51" s="115" t="s">
        <v>240</v>
      </c>
      <c r="D51" s="115" t="s">
        <v>248</v>
      </c>
      <c r="E51" s="108" t="s">
        <v>379</v>
      </c>
      <c r="F51" s="108" t="s">
        <v>210</v>
      </c>
      <c r="G51" s="117">
        <f>SUM(H51:I51)</f>
        <v>11.9</v>
      </c>
      <c r="H51" s="120">
        <v>11.9</v>
      </c>
      <c r="I51" s="120"/>
      <c r="J51" s="117">
        <f>SUM(K51:L51)</f>
        <v>12.4</v>
      </c>
      <c r="K51" s="120">
        <v>12.4</v>
      </c>
      <c r="L51" s="120"/>
      <c r="M51" s="117">
        <f>SUM(N51:O51)</f>
        <v>13</v>
      </c>
      <c r="N51" s="120">
        <v>13</v>
      </c>
      <c r="O51" s="120"/>
    </row>
    <row r="52" spans="1:15" s="125" customFormat="1" ht="47.25">
      <c r="A52" s="121" t="s">
        <v>211</v>
      </c>
      <c r="B52" s="131" t="s">
        <v>206</v>
      </c>
      <c r="C52" s="130" t="s">
        <v>50</v>
      </c>
      <c r="D52" s="131"/>
      <c r="E52" s="131"/>
      <c r="F52" s="132"/>
      <c r="G52" s="111">
        <f>SUM(G53,G59,G68)</f>
        <v>5115</v>
      </c>
      <c r="H52" s="111">
        <f aca="true" t="shared" si="18" ref="H52:O52">SUM(H53,H59,H68)</f>
        <v>1213</v>
      </c>
      <c r="I52" s="111">
        <f t="shared" si="18"/>
        <v>3902</v>
      </c>
      <c r="J52" s="111">
        <f t="shared" si="18"/>
        <v>4171</v>
      </c>
      <c r="K52" s="111">
        <f t="shared" si="18"/>
        <v>962</v>
      </c>
      <c r="L52" s="111">
        <f t="shared" si="18"/>
        <v>3209</v>
      </c>
      <c r="M52" s="111">
        <f t="shared" si="18"/>
        <v>4304</v>
      </c>
      <c r="N52" s="111">
        <f t="shared" si="18"/>
        <v>971</v>
      </c>
      <c r="O52" s="111">
        <f t="shared" si="18"/>
        <v>3333</v>
      </c>
    </row>
    <row r="53" spans="1:15" s="125" customFormat="1" ht="15.75">
      <c r="A53" s="121" t="s">
        <v>881</v>
      </c>
      <c r="B53" s="131" t="s">
        <v>206</v>
      </c>
      <c r="C53" s="131" t="s">
        <v>50</v>
      </c>
      <c r="D53" s="131" t="s">
        <v>241</v>
      </c>
      <c r="E53" s="131"/>
      <c r="F53" s="132"/>
      <c r="G53" s="111">
        <f>G54</f>
        <v>1213</v>
      </c>
      <c r="H53" s="111">
        <f aca="true" t="shared" si="19" ref="H53:O53">H54</f>
        <v>1213</v>
      </c>
      <c r="I53" s="111">
        <f t="shared" si="19"/>
        <v>0</v>
      </c>
      <c r="J53" s="111">
        <f t="shared" si="19"/>
        <v>962</v>
      </c>
      <c r="K53" s="111">
        <f t="shared" si="19"/>
        <v>962</v>
      </c>
      <c r="L53" s="111">
        <f t="shared" si="19"/>
        <v>0</v>
      </c>
      <c r="M53" s="111">
        <f t="shared" si="19"/>
        <v>971</v>
      </c>
      <c r="N53" s="111">
        <f t="shared" si="19"/>
        <v>971</v>
      </c>
      <c r="O53" s="111">
        <f t="shared" si="19"/>
        <v>0</v>
      </c>
    </row>
    <row r="54" spans="1:15" ht="63">
      <c r="A54" s="118" t="s">
        <v>773</v>
      </c>
      <c r="B54" s="162">
        <v>850</v>
      </c>
      <c r="C54" s="108" t="s">
        <v>50</v>
      </c>
      <c r="D54" s="108" t="s">
        <v>241</v>
      </c>
      <c r="E54" s="122" t="s">
        <v>418</v>
      </c>
      <c r="F54" s="108"/>
      <c r="G54" s="117">
        <f aca="true" t="shared" si="20" ref="G54:O55">G55</f>
        <v>1213</v>
      </c>
      <c r="H54" s="117">
        <f t="shared" si="20"/>
        <v>1213</v>
      </c>
      <c r="I54" s="117">
        <f t="shared" si="20"/>
        <v>0</v>
      </c>
      <c r="J54" s="117">
        <f t="shared" si="20"/>
        <v>962</v>
      </c>
      <c r="K54" s="117">
        <f t="shared" si="20"/>
        <v>962</v>
      </c>
      <c r="L54" s="117">
        <f t="shared" si="20"/>
        <v>0</v>
      </c>
      <c r="M54" s="117">
        <f t="shared" si="20"/>
        <v>971</v>
      </c>
      <c r="N54" s="117">
        <f t="shared" si="20"/>
        <v>971</v>
      </c>
      <c r="O54" s="117">
        <f t="shared" si="20"/>
        <v>0</v>
      </c>
    </row>
    <row r="55" spans="1:15" ht="141.75">
      <c r="A55" s="124" t="s">
        <v>774</v>
      </c>
      <c r="B55" s="162">
        <v>850</v>
      </c>
      <c r="C55" s="108" t="s">
        <v>50</v>
      </c>
      <c r="D55" s="108" t="s">
        <v>241</v>
      </c>
      <c r="E55" s="122" t="s">
        <v>419</v>
      </c>
      <c r="F55" s="108"/>
      <c r="G55" s="117">
        <f t="shared" si="20"/>
        <v>1213</v>
      </c>
      <c r="H55" s="117">
        <f t="shared" si="20"/>
        <v>1213</v>
      </c>
      <c r="I55" s="117">
        <f t="shared" si="20"/>
        <v>0</v>
      </c>
      <c r="J55" s="117">
        <f t="shared" si="20"/>
        <v>962</v>
      </c>
      <c r="K55" s="117">
        <f t="shared" si="20"/>
        <v>962</v>
      </c>
      <c r="L55" s="117">
        <f t="shared" si="20"/>
        <v>0</v>
      </c>
      <c r="M55" s="117">
        <f t="shared" si="20"/>
        <v>971</v>
      </c>
      <c r="N55" s="117">
        <f t="shared" si="20"/>
        <v>971</v>
      </c>
      <c r="O55" s="117">
        <f t="shared" si="20"/>
        <v>0</v>
      </c>
    </row>
    <row r="56" spans="1:15" ht="94.5">
      <c r="A56" s="118" t="s">
        <v>415</v>
      </c>
      <c r="B56" s="162">
        <v>850</v>
      </c>
      <c r="C56" s="108" t="s">
        <v>50</v>
      </c>
      <c r="D56" s="108" t="s">
        <v>241</v>
      </c>
      <c r="E56" s="122" t="s">
        <v>420</v>
      </c>
      <c r="F56" s="108"/>
      <c r="G56" s="117">
        <f aca="true" t="shared" si="21" ref="G56:O56">SUM(G57:G58)</f>
        <v>1213</v>
      </c>
      <c r="H56" s="117">
        <f t="shared" si="21"/>
        <v>1213</v>
      </c>
      <c r="I56" s="117">
        <f t="shared" si="21"/>
        <v>0</v>
      </c>
      <c r="J56" s="117">
        <f t="shared" si="21"/>
        <v>962</v>
      </c>
      <c r="K56" s="117">
        <f t="shared" si="21"/>
        <v>962</v>
      </c>
      <c r="L56" s="117">
        <f t="shared" si="21"/>
        <v>0</v>
      </c>
      <c r="M56" s="117">
        <f t="shared" si="21"/>
        <v>971</v>
      </c>
      <c r="N56" s="117">
        <f t="shared" si="21"/>
        <v>971</v>
      </c>
      <c r="O56" s="117">
        <f t="shared" si="21"/>
        <v>0</v>
      </c>
    </row>
    <row r="57" spans="1:15" ht="204.75">
      <c r="A57" s="119" t="s">
        <v>391</v>
      </c>
      <c r="B57" s="162">
        <v>850</v>
      </c>
      <c r="C57" s="108" t="s">
        <v>50</v>
      </c>
      <c r="D57" s="108" t="s">
        <v>241</v>
      </c>
      <c r="E57" s="123" t="s">
        <v>164</v>
      </c>
      <c r="F57" s="108" t="s">
        <v>208</v>
      </c>
      <c r="G57" s="117">
        <f>SUM(H57:I57)</f>
        <v>1211</v>
      </c>
      <c r="H57" s="120">
        <v>1211</v>
      </c>
      <c r="I57" s="120"/>
      <c r="J57" s="117">
        <f>SUM(K57:L57)</f>
        <v>962</v>
      </c>
      <c r="K57" s="120">
        <v>962</v>
      </c>
      <c r="L57" s="120"/>
      <c r="M57" s="117">
        <f>SUM(N57:O57)</f>
        <v>971</v>
      </c>
      <c r="N57" s="120">
        <v>971</v>
      </c>
      <c r="O57" s="120"/>
    </row>
    <row r="58" spans="1:15" ht="126">
      <c r="A58" s="114" t="s">
        <v>392</v>
      </c>
      <c r="B58" s="162">
        <v>850</v>
      </c>
      <c r="C58" s="108" t="s">
        <v>50</v>
      </c>
      <c r="D58" s="108" t="s">
        <v>241</v>
      </c>
      <c r="E58" s="123" t="s">
        <v>164</v>
      </c>
      <c r="F58" s="108" t="s">
        <v>210</v>
      </c>
      <c r="G58" s="117">
        <f>SUM(H58:I58)</f>
        <v>2</v>
      </c>
      <c r="H58" s="120">
        <v>2</v>
      </c>
      <c r="I58" s="120"/>
      <c r="J58" s="117">
        <f>SUM(K58:L58)</f>
        <v>0</v>
      </c>
      <c r="K58" s="120"/>
      <c r="L58" s="120"/>
      <c r="M58" s="117">
        <f>SUM(N58:O58)</f>
        <v>0</v>
      </c>
      <c r="N58" s="120"/>
      <c r="O58" s="120"/>
    </row>
    <row r="59" spans="1:15" s="125" customFormat="1" ht="63">
      <c r="A59" s="121" t="s">
        <v>212</v>
      </c>
      <c r="B59" s="131" t="s">
        <v>206</v>
      </c>
      <c r="C59" s="130" t="s">
        <v>50</v>
      </c>
      <c r="D59" s="130" t="s">
        <v>51</v>
      </c>
      <c r="E59" s="131"/>
      <c r="F59" s="132"/>
      <c r="G59" s="111">
        <f aca="true" t="shared" si="22" ref="G59:O59">G60</f>
        <v>3397</v>
      </c>
      <c r="H59" s="111">
        <f t="shared" si="22"/>
        <v>0</v>
      </c>
      <c r="I59" s="111">
        <f t="shared" si="22"/>
        <v>3397</v>
      </c>
      <c r="J59" s="111">
        <f t="shared" si="22"/>
        <v>3209</v>
      </c>
      <c r="K59" s="111">
        <f t="shared" si="22"/>
        <v>0</v>
      </c>
      <c r="L59" s="111">
        <f t="shared" si="22"/>
        <v>3209</v>
      </c>
      <c r="M59" s="111">
        <f t="shared" si="22"/>
        <v>3333</v>
      </c>
      <c r="N59" s="111">
        <f t="shared" si="22"/>
        <v>0</v>
      </c>
      <c r="O59" s="111">
        <f t="shared" si="22"/>
        <v>3333</v>
      </c>
    </row>
    <row r="60" spans="1:15" s="125" customFormat="1" ht="78.75">
      <c r="A60" s="118" t="s">
        <v>767</v>
      </c>
      <c r="B60" s="223" t="s">
        <v>213</v>
      </c>
      <c r="C60" s="128" t="s">
        <v>50</v>
      </c>
      <c r="D60" s="128" t="s">
        <v>51</v>
      </c>
      <c r="E60" s="133" t="s">
        <v>239</v>
      </c>
      <c r="F60" s="132"/>
      <c r="G60" s="117">
        <f aca="true" t="shared" si="23" ref="G60:O60">SUM(G61)</f>
        <v>3397</v>
      </c>
      <c r="H60" s="117">
        <f t="shared" si="23"/>
        <v>0</v>
      </c>
      <c r="I60" s="117">
        <f t="shared" si="23"/>
        <v>3397</v>
      </c>
      <c r="J60" s="117">
        <f t="shared" si="23"/>
        <v>3209</v>
      </c>
      <c r="K60" s="117">
        <f t="shared" si="23"/>
        <v>0</v>
      </c>
      <c r="L60" s="117">
        <f t="shared" si="23"/>
        <v>3209</v>
      </c>
      <c r="M60" s="117">
        <f t="shared" si="23"/>
        <v>3333</v>
      </c>
      <c r="N60" s="117">
        <f t="shared" si="23"/>
        <v>0</v>
      </c>
      <c r="O60" s="117">
        <f t="shared" si="23"/>
        <v>3333</v>
      </c>
    </row>
    <row r="61" spans="1:15" s="125" customFormat="1" ht="173.25">
      <c r="A61" s="124" t="s">
        <v>775</v>
      </c>
      <c r="B61" s="223" t="s">
        <v>213</v>
      </c>
      <c r="C61" s="128" t="s">
        <v>50</v>
      </c>
      <c r="D61" s="128" t="s">
        <v>51</v>
      </c>
      <c r="E61" s="133" t="s">
        <v>503</v>
      </c>
      <c r="F61" s="132"/>
      <c r="G61" s="117">
        <f>SUM(G62,G65,)</f>
        <v>3397</v>
      </c>
      <c r="H61" s="117">
        <f aca="true" t="shared" si="24" ref="H61:O61">SUM(H62,H65,)</f>
        <v>0</v>
      </c>
      <c r="I61" s="117">
        <f t="shared" si="24"/>
        <v>3397</v>
      </c>
      <c r="J61" s="117">
        <f t="shared" si="24"/>
        <v>3209</v>
      </c>
      <c r="K61" s="117">
        <f t="shared" si="24"/>
        <v>0</v>
      </c>
      <c r="L61" s="117">
        <f t="shared" si="24"/>
        <v>3209</v>
      </c>
      <c r="M61" s="117">
        <f t="shared" si="24"/>
        <v>3333</v>
      </c>
      <c r="N61" s="117">
        <f t="shared" si="24"/>
        <v>0</v>
      </c>
      <c r="O61" s="117">
        <f t="shared" si="24"/>
        <v>3333</v>
      </c>
    </row>
    <row r="62" spans="1:15" s="125" customFormat="1" ht="63">
      <c r="A62" s="124" t="s">
        <v>505</v>
      </c>
      <c r="B62" s="223" t="s">
        <v>213</v>
      </c>
      <c r="C62" s="128" t="s">
        <v>50</v>
      </c>
      <c r="D62" s="128" t="s">
        <v>51</v>
      </c>
      <c r="E62" s="133" t="s">
        <v>504</v>
      </c>
      <c r="F62" s="132"/>
      <c r="G62" s="117">
        <f aca="true" t="shared" si="25" ref="G62:O62">SUM(G63:G64)</f>
        <v>3326</v>
      </c>
      <c r="H62" s="117">
        <f t="shared" si="25"/>
        <v>0</v>
      </c>
      <c r="I62" s="117">
        <f t="shared" si="25"/>
        <v>3326</v>
      </c>
      <c r="J62" s="117">
        <f t="shared" si="25"/>
        <v>3209</v>
      </c>
      <c r="K62" s="117">
        <f t="shared" si="25"/>
        <v>0</v>
      </c>
      <c r="L62" s="117">
        <f t="shared" si="25"/>
        <v>3209</v>
      </c>
      <c r="M62" s="117">
        <f t="shared" si="25"/>
        <v>3333</v>
      </c>
      <c r="N62" s="117">
        <f t="shared" si="25"/>
        <v>0</v>
      </c>
      <c r="O62" s="117">
        <f t="shared" si="25"/>
        <v>3333</v>
      </c>
    </row>
    <row r="63" spans="1:15" ht="189">
      <c r="A63" s="124" t="s">
        <v>317</v>
      </c>
      <c r="B63" s="223" t="s">
        <v>213</v>
      </c>
      <c r="C63" s="128" t="s">
        <v>50</v>
      </c>
      <c r="D63" s="128" t="s">
        <v>51</v>
      </c>
      <c r="E63" s="134" t="s">
        <v>165</v>
      </c>
      <c r="F63" s="135">
        <v>100</v>
      </c>
      <c r="G63" s="117">
        <f>SUM(H63:I63)</f>
        <v>3130</v>
      </c>
      <c r="H63" s="117">
        <v>0</v>
      </c>
      <c r="I63" s="117">
        <v>3130</v>
      </c>
      <c r="J63" s="117">
        <f>SUM(K63:L63)</f>
        <v>3209</v>
      </c>
      <c r="K63" s="117">
        <v>0</v>
      </c>
      <c r="L63" s="117">
        <v>3209</v>
      </c>
      <c r="M63" s="117">
        <f>SUM(N63:O63)</f>
        <v>3333</v>
      </c>
      <c r="N63" s="117">
        <v>0</v>
      </c>
      <c r="O63" s="117">
        <v>3333</v>
      </c>
    </row>
    <row r="64" spans="1:15" ht="110.25">
      <c r="A64" s="124" t="s">
        <v>690</v>
      </c>
      <c r="B64" s="223" t="s">
        <v>213</v>
      </c>
      <c r="C64" s="128" t="s">
        <v>50</v>
      </c>
      <c r="D64" s="128" t="s">
        <v>51</v>
      </c>
      <c r="E64" s="134" t="s">
        <v>165</v>
      </c>
      <c r="F64" s="135">
        <v>200</v>
      </c>
      <c r="G64" s="117">
        <f>SUM(H64:I64)</f>
        <v>196</v>
      </c>
      <c r="H64" s="117"/>
      <c r="I64" s="117">
        <v>196</v>
      </c>
      <c r="J64" s="117">
        <f>SUM(K64:L64)</f>
        <v>0</v>
      </c>
      <c r="K64" s="117"/>
      <c r="L64" s="117"/>
      <c r="M64" s="117">
        <f>SUM(N64:O64)</f>
        <v>0</v>
      </c>
      <c r="N64" s="117"/>
      <c r="O64" s="117"/>
    </row>
    <row r="65" spans="1:15" ht="47.25">
      <c r="A65" s="124" t="s">
        <v>482</v>
      </c>
      <c r="B65" s="223" t="s">
        <v>213</v>
      </c>
      <c r="C65" s="128" t="s">
        <v>50</v>
      </c>
      <c r="D65" s="128" t="s">
        <v>51</v>
      </c>
      <c r="E65" s="133" t="s">
        <v>506</v>
      </c>
      <c r="F65" s="135"/>
      <c r="G65" s="117">
        <f>SUM(G66:G67)</f>
        <v>71</v>
      </c>
      <c r="H65" s="117">
        <f>SUM(H66:H67)</f>
        <v>0</v>
      </c>
      <c r="I65" s="117">
        <f>SUM(I66:I67)</f>
        <v>71</v>
      </c>
      <c r="J65" s="117">
        <f aca="true" t="shared" si="26" ref="J65:O65">J66</f>
        <v>0</v>
      </c>
      <c r="K65" s="117">
        <f t="shared" si="26"/>
        <v>0</v>
      </c>
      <c r="L65" s="117">
        <f t="shared" si="26"/>
        <v>0</v>
      </c>
      <c r="M65" s="117">
        <f t="shared" si="26"/>
        <v>0</v>
      </c>
      <c r="N65" s="117">
        <f t="shared" si="26"/>
        <v>0</v>
      </c>
      <c r="O65" s="117">
        <f t="shared" si="26"/>
        <v>0</v>
      </c>
    </row>
    <row r="66" spans="1:15" ht="94.5">
      <c r="A66" s="124" t="s">
        <v>483</v>
      </c>
      <c r="B66" s="223" t="s">
        <v>206</v>
      </c>
      <c r="C66" s="128" t="s">
        <v>50</v>
      </c>
      <c r="D66" s="128" t="s">
        <v>51</v>
      </c>
      <c r="E66" s="134" t="s">
        <v>166</v>
      </c>
      <c r="F66" s="135">
        <v>200</v>
      </c>
      <c r="G66" s="117">
        <f>SUM(H66:I66)</f>
        <v>44</v>
      </c>
      <c r="H66" s="117">
        <v>0</v>
      </c>
      <c r="I66" s="117">
        <v>44</v>
      </c>
      <c r="J66" s="117">
        <f>SUM(K66:L66)</f>
        <v>0</v>
      </c>
      <c r="K66" s="117">
        <v>0</v>
      </c>
      <c r="L66" s="117"/>
      <c r="M66" s="117">
        <f>SUM(N66:O66)</f>
        <v>0</v>
      </c>
      <c r="N66" s="117">
        <v>0</v>
      </c>
      <c r="O66" s="117"/>
    </row>
    <row r="67" spans="1:15" ht="94.5">
      <c r="A67" s="124" t="s">
        <v>483</v>
      </c>
      <c r="B67" s="223" t="s">
        <v>206</v>
      </c>
      <c r="C67" s="128" t="s">
        <v>50</v>
      </c>
      <c r="D67" s="128" t="s">
        <v>51</v>
      </c>
      <c r="E67" s="134" t="s">
        <v>166</v>
      </c>
      <c r="F67" s="135">
        <v>300</v>
      </c>
      <c r="G67" s="117">
        <f>SUM(H67:I67)</f>
        <v>27</v>
      </c>
      <c r="H67" s="117"/>
      <c r="I67" s="117">
        <v>27</v>
      </c>
      <c r="J67" s="117"/>
      <c r="K67" s="117"/>
      <c r="L67" s="117"/>
      <c r="M67" s="117"/>
      <c r="N67" s="117"/>
      <c r="O67" s="117"/>
    </row>
    <row r="68" spans="1:15" ht="63">
      <c r="A68" s="136" t="s">
        <v>924</v>
      </c>
      <c r="B68" s="223" t="s">
        <v>206</v>
      </c>
      <c r="C68" s="130" t="s">
        <v>50</v>
      </c>
      <c r="D68" s="131" t="s">
        <v>126</v>
      </c>
      <c r="E68" s="134"/>
      <c r="F68" s="135"/>
      <c r="G68" s="117">
        <f>G69</f>
        <v>505</v>
      </c>
      <c r="H68" s="117">
        <f aca="true" t="shared" si="27" ref="H68:O71">H69</f>
        <v>0</v>
      </c>
      <c r="I68" s="117">
        <f t="shared" si="27"/>
        <v>505</v>
      </c>
      <c r="J68" s="117">
        <f t="shared" si="27"/>
        <v>0</v>
      </c>
      <c r="K68" s="117">
        <f t="shared" si="27"/>
        <v>0</v>
      </c>
      <c r="L68" s="117">
        <f t="shared" si="27"/>
        <v>0</v>
      </c>
      <c r="M68" s="117">
        <f t="shared" si="27"/>
        <v>0</v>
      </c>
      <c r="N68" s="117">
        <f t="shared" si="27"/>
        <v>0</v>
      </c>
      <c r="O68" s="117">
        <f t="shared" si="27"/>
        <v>0</v>
      </c>
    </row>
    <row r="69" spans="1:15" ht="78.75">
      <c r="A69" s="137" t="s">
        <v>767</v>
      </c>
      <c r="B69" s="223" t="s">
        <v>206</v>
      </c>
      <c r="C69" s="128" t="s">
        <v>50</v>
      </c>
      <c r="D69" s="134" t="s">
        <v>126</v>
      </c>
      <c r="E69" s="133" t="s">
        <v>496</v>
      </c>
      <c r="F69" s="135"/>
      <c r="G69" s="117">
        <f>G70</f>
        <v>505</v>
      </c>
      <c r="H69" s="117">
        <f t="shared" si="27"/>
        <v>0</v>
      </c>
      <c r="I69" s="117">
        <f t="shared" si="27"/>
        <v>505</v>
      </c>
      <c r="J69" s="117">
        <f t="shared" si="27"/>
        <v>0</v>
      </c>
      <c r="K69" s="117">
        <f t="shared" si="27"/>
        <v>0</v>
      </c>
      <c r="L69" s="117">
        <f t="shared" si="27"/>
        <v>0</v>
      </c>
      <c r="M69" s="117">
        <f t="shared" si="27"/>
        <v>0</v>
      </c>
      <c r="N69" s="117">
        <f t="shared" si="27"/>
        <v>0</v>
      </c>
      <c r="O69" s="117">
        <f t="shared" si="27"/>
        <v>0</v>
      </c>
    </row>
    <row r="70" spans="1:15" ht="161.25" customHeight="1">
      <c r="A70" s="138" t="s">
        <v>932</v>
      </c>
      <c r="B70" s="223" t="s">
        <v>206</v>
      </c>
      <c r="C70" s="128" t="s">
        <v>50</v>
      </c>
      <c r="D70" s="134" t="s">
        <v>126</v>
      </c>
      <c r="E70" s="133" t="s">
        <v>925</v>
      </c>
      <c r="F70" s="135"/>
      <c r="G70" s="117">
        <f>G71</f>
        <v>505</v>
      </c>
      <c r="H70" s="117">
        <f t="shared" si="27"/>
        <v>0</v>
      </c>
      <c r="I70" s="117">
        <f t="shared" si="27"/>
        <v>505</v>
      </c>
      <c r="J70" s="117">
        <f t="shared" si="27"/>
        <v>0</v>
      </c>
      <c r="K70" s="117">
        <f t="shared" si="27"/>
        <v>0</v>
      </c>
      <c r="L70" s="117">
        <f t="shared" si="27"/>
        <v>0</v>
      </c>
      <c r="M70" s="117">
        <f t="shared" si="27"/>
        <v>0</v>
      </c>
      <c r="N70" s="117">
        <f t="shared" si="27"/>
        <v>0</v>
      </c>
      <c r="O70" s="117">
        <f t="shared" si="27"/>
        <v>0</v>
      </c>
    </row>
    <row r="71" spans="1:15" ht="63">
      <c r="A71" s="138" t="s">
        <v>928</v>
      </c>
      <c r="B71" s="223" t="s">
        <v>206</v>
      </c>
      <c r="C71" s="128" t="s">
        <v>50</v>
      </c>
      <c r="D71" s="134" t="s">
        <v>126</v>
      </c>
      <c r="E71" s="133" t="s">
        <v>929</v>
      </c>
      <c r="F71" s="135"/>
      <c r="G71" s="117">
        <f>G72</f>
        <v>505</v>
      </c>
      <c r="H71" s="117">
        <f t="shared" si="27"/>
        <v>0</v>
      </c>
      <c r="I71" s="117">
        <f t="shared" si="27"/>
        <v>505</v>
      </c>
      <c r="J71" s="117">
        <f t="shared" si="27"/>
        <v>0</v>
      </c>
      <c r="K71" s="117">
        <f t="shared" si="27"/>
        <v>0</v>
      </c>
      <c r="L71" s="117">
        <f t="shared" si="27"/>
        <v>0</v>
      </c>
      <c r="M71" s="117">
        <f t="shared" si="27"/>
        <v>0</v>
      </c>
      <c r="N71" s="117">
        <f t="shared" si="27"/>
        <v>0</v>
      </c>
      <c r="O71" s="117">
        <f t="shared" si="27"/>
        <v>0</v>
      </c>
    </row>
    <row r="72" spans="1:15" ht="94.5">
      <c r="A72" s="138" t="s">
        <v>926</v>
      </c>
      <c r="B72" s="223" t="s">
        <v>206</v>
      </c>
      <c r="C72" s="128" t="s">
        <v>50</v>
      </c>
      <c r="D72" s="134" t="s">
        <v>126</v>
      </c>
      <c r="E72" s="134" t="s">
        <v>927</v>
      </c>
      <c r="F72" s="135">
        <v>200</v>
      </c>
      <c r="G72" s="117">
        <f>SUM(H72:I72)</f>
        <v>505</v>
      </c>
      <c r="H72" s="117"/>
      <c r="I72" s="117">
        <v>505</v>
      </c>
      <c r="J72" s="117">
        <f>SUM(K72:L72)</f>
        <v>0</v>
      </c>
      <c r="K72" s="117"/>
      <c r="L72" s="117"/>
      <c r="M72" s="117">
        <f>SUM(N72:O72)</f>
        <v>0</v>
      </c>
      <c r="N72" s="117"/>
      <c r="O72" s="117"/>
    </row>
    <row r="73" spans="1:15" ht="15.75">
      <c r="A73" s="104" t="s">
        <v>214</v>
      </c>
      <c r="B73" s="131" t="s">
        <v>206</v>
      </c>
      <c r="C73" s="107" t="s">
        <v>241</v>
      </c>
      <c r="D73" s="108"/>
      <c r="E73" s="108"/>
      <c r="F73" s="108"/>
      <c r="G73" s="111">
        <f aca="true" t="shared" si="28" ref="G73:O73">SUM(G74,G79,G87,G99,G94)</f>
        <v>27188.2</v>
      </c>
      <c r="H73" s="111">
        <f t="shared" si="28"/>
        <v>1989.1999999999998</v>
      </c>
      <c r="I73" s="111">
        <f t="shared" si="28"/>
        <v>25199</v>
      </c>
      <c r="J73" s="111">
        <f t="shared" si="28"/>
        <v>28782.7</v>
      </c>
      <c r="K73" s="111">
        <f t="shared" si="28"/>
        <v>3180.7</v>
      </c>
      <c r="L73" s="111">
        <f t="shared" si="28"/>
        <v>25602</v>
      </c>
      <c r="M73" s="111">
        <f t="shared" si="28"/>
        <v>30543.7</v>
      </c>
      <c r="N73" s="111">
        <f t="shared" si="28"/>
        <v>3494.7</v>
      </c>
      <c r="O73" s="111">
        <f t="shared" si="28"/>
        <v>27049</v>
      </c>
    </row>
    <row r="74" spans="1:15" s="125" customFormat="1" ht="15.75">
      <c r="A74" s="104" t="s">
        <v>215</v>
      </c>
      <c r="B74" s="131" t="s">
        <v>206</v>
      </c>
      <c r="C74" s="107" t="s">
        <v>241</v>
      </c>
      <c r="D74" s="107" t="s">
        <v>240</v>
      </c>
      <c r="E74" s="113"/>
      <c r="F74" s="113"/>
      <c r="G74" s="111">
        <f>G75</f>
        <v>440</v>
      </c>
      <c r="H74" s="111">
        <f>H78</f>
        <v>440</v>
      </c>
      <c r="I74" s="111">
        <f>I78</f>
        <v>0</v>
      </c>
      <c r="J74" s="111">
        <f>J75</f>
        <v>459</v>
      </c>
      <c r="K74" s="111">
        <f>K78</f>
        <v>459</v>
      </c>
      <c r="L74" s="111">
        <f>L78</f>
        <v>0</v>
      </c>
      <c r="M74" s="111">
        <f>M75</f>
        <v>476</v>
      </c>
      <c r="N74" s="111">
        <f>N78</f>
        <v>476</v>
      </c>
      <c r="O74" s="111">
        <f>O78</f>
        <v>0</v>
      </c>
    </row>
    <row r="75" spans="1:15" s="125" customFormat="1" ht="110.25">
      <c r="A75" s="118" t="s">
        <v>776</v>
      </c>
      <c r="B75" s="162">
        <v>850</v>
      </c>
      <c r="C75" s="115" t="s">
        <v>241</v>
      </c>
      <c r="D75" s="115" t="s">
        <v>240</v>
      </c>
      <c r="E75" s="122" t="s">
        <v>286</v>
      </c>
      <c r="F75" s="113"/>
      <c r="G75" s="117">
        <f>G76</f>
        <v>440</v>
      </c>
      <c r="H75" s="117">
        <f aca="true" t="shared" si="29" ref="H75:O77">H76</f>
        <v>440</v>
      </c>
      <c r="I75" s="117">
        <f t="shared" si="29"/>
        <v>0</v>
      </c>
      <c r="J75" s="117">
        <f>J76</f>
        <v>459</v>
      </c>
      <c r="K75" s="117">
        <f t="shared" si="29"/>
        <v>459</v>
      </c>
      <c r="L75" s="117">
        <f t="shared" si="29"/>
        <v>0</v>
      </c>
      <c r="M75" s="117">
        <f>M76</f>
        <v>476</v>
      </c>
      <c r="N75" s="117">
        <f t="shared" si="29"/>
        <v>476</v>
      </c>
      <c r="O75" s="117">
        <f t="shared" si="29"/>
        <v>0</v>
      </c>
    </row>
    <row r="76" spans="1:15" s="125" customFormat="1" ht="141.75">
      <c r="A76" s="118" t="s">
        <v>777</v>
      </c>
      <c r="B76" s="162">
        <v>850</v>
      </c>
      <c r="C76" s="115" t="s">
        <v>241</v>
      </c>
      <c r="D76" s="115" t="s">
        <v>240</v>
      </c>
      <c r="E76" s="122" t="s">
        <v>484</v>
      </c>
      <c r="F76" s="113"/>
      <c r="G76" s="117">
        <f>G77</f>
        <v>440</v>
      </c>
      <c r="H76" s="117">
        <f t="shared" si="29"/>
        <v>440</v>
      </c>
      <c r="I76" s="117">
        <f t="shared" si="29"/>
        <v>0</v>
      </c>
      <c r="J76" s="117">
        <f>J77</f>
        <v>459</v>
      </c>
      <c r="K76" s="117">
        <f t="shared" si="29"/>
        <v>459</v>
      </c>
      <c r="L76" s="117">
        <f t="shared" si="29"/>
        <v>0</v>
      </c>
      <c r="M76" s="117">
        <f>M77</f>
        <v>476</v>
      </c>
      <c r="N76" s="117">
        <f t="shared" si="29"/>
        <v>476</v>
      </c>
      <c r="O76" s="117">
        <f t="shared" si="29"/>
        <v>0</v>
      </c>
    </row>
    <row r="77" spans="1:15" s="125" customFormat="1" ht="47.25">
      <c r="A77" s="118" t="s">
        <v>28</v>
      </c>
      <c r="B77" s="162">
        <v>850</v>
      </c>
      <c r="C77" s="115" t="s">
        <v>241</v>
      </c>
      <c r="D77" s="115" t="s">
        <v>240</v>
      </c>
      <c r="E77" s="122" t="s">
        <v>485</v>
      </c>
      <c r="F77" s="113"/>
      <c r="G77" s="117">
        <f>G78</f>
        <v>440</v>
      </c>
      <c r="H77" s="117">
        <f t="shared" si="29"/>
        <v>440</v>
      </c>
      <c r="I77" s="117">
        <f t="shared" si="29"/>
        <v>0</v>
      </c>
      <c r="J77" s="117">
        <f>J78</f>
        <v>459</v>
      </c>
      <c r="K77" s="117">
        <f t="shared" si="29"/>
        <v>459</v>
      </c>
      <c r="L77" s="117">
        <f t="shared" si="29"/>
        <v>0</v>
      </c>
      <c r="M77" s="117">
        <f>M78</f>
        <v>476</v>
      </c>
      <c r="N77" s="117">
        <f t="shared" si="29"/>
        <v>476</v>
      </c>
      <c r="O77" s="117">
        <f t="shared" si="29"/>
        <v>0</v>
      </c>
    </row>
    <row r="78" spans="1:15" ht="157.5">
      <c r="A78" s="124" t="s">
        <v>29</v>
      </c>
      <c r="B78" s="162">
        <v>850</v>
      </c>
      <c r="C78" s="115" t="s">
        <v>241</v>
      </c>
      <c r="D78" s="115" t="s">
        <v>240</v>
      </c>
      <c r="E78" s="123" t="s">
        <v>167</v>
      </c>
      <c r="F78" s="108" t="s">
        <v>208</v>
      </c>
      <c r="G78" s="117">
        <f>SUM(H78:I78)</f>
        <v>440</v>
      </c>
      <c r="H78" s="117">
        <v>440</v>
      </c>
      <c r="I78" s="117">
        <v>0</v>
      </c>
      <c r="J78" s="117">
        <f>SUM(K78:L78)</f>
        <v>459</v>
      </c>
      <c r="K78" s="117">
        <v>459</v>
      </c>
      <c r="L78" s="117">
        <v>0</v>
      </c>
      <c r="M78" s="117">
        <f>SUM(N78:O78)</f>
        <v>476</v>
      </c>
      <c r="N78" s="117">
        <v>476</v>
      </c>
      <c r="O78" s="117">
        <v>0</v>
      </c>
    </row>
    <row r="79" spans="1:15" ht="31.5">
      <c r="A79" s="104" t="s">
        <v>627</v>
      </c>
      <c r="B79" s="131" t="s">
        <v>206</v>
      </c>
      <c r="C79" s="107" t="s">
        <v>241</v>
      </c>
      <c r="D79" s="107" t="s">
        <v>248</v>
      </c>
      <c r="E79" s="108"/>
      <c r="F79" s="108"/>
      <c r="G79" s="111">
        <f aca="true" t="shared" si="30" ref="G79:O79">SUM(G80,)</f>
        <v>841.8</v>
      </c>
      <c r="H79" s="111">
        <f t="shared" si="30"/>
        <v>841.8</v>
      </c>
      <c r="I79" s="111">
        <f t="shared" si="30"/>
        <v>0</v>
      </c>
      <c r="J79" s="111">
        <f t="shared" si="30"/>
        <v>1521.7</v>
      </c>
      <c r="K79" s="111">
        <f t="shared" si="30"/>
        <v>1521.7</v>
      </c>
      <c r="L79" s="111">
        <f t="shared" si="30"/>
        <v>0</v>
      </c>
      <c r="M79" s="111">
        <f t="shared" si="30"/>
        <v>1538.7</v>
      </c>
      <c r="N79" s="111">
        <f t="shared" si="30"/>
        <v>1538.7</v>
      </c>
      <c r="O79" s="111">
        <f t="shared" si="30"/>
        <v>0</v>
      </c>
    </row>
    <row r="80" spans="1:15" ht="78.75">
      <c r="A80" s="118" t="s">
        <v>778</v>
      </c>
      <c r="B80" s="223" t="s">
        <v>213</v>
      </c>
      <c r="C80" s="115" t="s">
        <v>241</v>
      </c>
      <c r="D80" s="115" t="s">
        <v>248</v>
      </c>
      <c r="E80" s="122" t="s">
        <v>30</v>
      </c>
      <c r="F80" s="108"/>
      <c r="G80" s="117">
        <f>G81</f>
        <v>841.8</v>
      </c>
      <c r="H80" s="117">
        <f aca="true" t="shared" si="31" ref="H80:O80">H81</f>
        <v>841.8</v>
      </c>
      <c r="I80" s="117">
        <f t="shared" si="31"/>
        <v>0</v>
      </c>
      <c r="J80" s="117">
        <f>J81</f>
        <v>1521.7</v>
      </c>
      <c r="K80" s="117">
        <f t="shared" si="31"/>
        <v>1521.7</v>
      </c>
      <c r="L80" s="117">
        <f t="shared" si="31"/>
        <v>0</v>
      </c>
      <c r="M80" s="117">
        <f>M81</f>
        <v>1538.7</v>
      </c>
      <c r="N80" s="117">
        <f t="shared" si="31"/>
        <v>1538.7</v>
      </c>
      <c r="O80" s="117">
        <f t="shared" si="31"/>
        <v>0</v>
      </c>
    </row>
    <row r="81" spans="1:15" ht="126">
      <c r="A81" s="118" t="s">
        <v>779</v>
      </c>
      <c r="B81" s="223" t="s">
        <v>213</v>
      </c>
      <c r="C81" s="115" t="s">
        <v>241</v>
      </c>
      <c r="D81" s="115" t="s">
        <v>248</v>
      </c>
      <c r="E81" s="122" t="s">
        <v>588</v>
      </c>
      <c r="F81" s="108"/>
      <c r="G81" s="117">
        <f>SUM(G82,G85)</f>
        <v>841.8</v>
      </c>
      <c r="H81" s="117">
        <f aca="true" t="shared" si="32" ref="H81:O81">SUM(H82,H85)</f>
        <v>841.8</v>
      </c>
      <c r="I81" s="117">
        <f t="shared" si="32"/>
        <v>0</v>
      </c>
      <c r="J81" s="117">
        <f t="shared" si="32"/>
        <v>1521.7</v>
      </c>
      <c r="K81" s="117">
        <f t="shared" si="32"/>
        <v>1521.7</v>
      </c>
      <c r="L81" s="117">
        <f t="shared" si="32"/>
        <v>0</v>
      </c>
      <c r="M81" s="117">
        <f t="shared" si="32"/>
        <v>1538.7</v>
      </c>
      <c r="N81" s="117">
        <f t="shared" si="32"/>
        <v>1538.7</v>
      </c>
      <c r="O81" s="117">
        <f t="shared" si="32"/>
        <v>0</v>
      </c>
    </row>
    <row r="82" spans="1:15" ht="63">
      <c r="A82" s="118" t="s">
        <v>480</v>
      </c>
      <c r="B82" s="223" t="s">
        <v>213</v>
      </c>
      <c r="C82" s="115" t="s">
        <v>241</v>
      </c>
      <c r="D82" s="115" t="s">
        <v>248</v>
      </c>
      <c r="E82" s="122" t="s">
        <v>31</v>
      </c>
      <c r="F82" s="108"/>
      <c r="G82" s="117">
        <f>SUM(G83:G84)</f>
        <v>401.8</v>
      </c>
      <c r="H82" s="117">
        <f aca="true" t="shared" si="33" ref="H82:O82">SUM(H83:H84)</f>
        <v>401.8</v>
      </c>
      <c r="I82" s="117">
        <f t="shared" si="33"/>
        <v>0</v>
      </c>
      <c r="J82" s="117">
        <f t="shared" si="33"/>
        <v>1062.7</v>
      </c>
      <c r="K82" s="117">
        <f t="shared" si="33"/>
        <v>1062.7</v>
      </c>
      <c r="L82" s="117">
        <f t="shared" si="33"/>
        <v>0</v>
      </c>
      <c r="M82" s="117">
        <f t="shared" si="33"/>
        <v>1062.7</v>
      </c>
      <c r="N82" s="117">
        <f t="shared" si="33"/>
        <v>1062.7</v>
      </c>
      <c r="O82" s="117">
        <f t="shared" si="33"/>
        <v>0</v>
      </c>
    </row>
    <row r="83" spans="1:15" s="87" customFormat="1" ht="184.5" customHeight="1">
      <c r="A83" s="225" t="s">
        <v>707</v>
      </c>
      <c r="B83" s="226" t="s">
        <v>213</v>
      </c>
      <c r="C83" s="89" t="s">
        <v>241</v>
      </c>
      <c r="D83" s="89" t="s">
        <v>248</v>
      </c>
      <c r="E83" s="165" t="s">
        <v>708</v>
      </c>
      <c r="F83" s="90" t="s">
        <v>629</v>
      </c>
      <c r="G83" s="93">
        <f>SUM(H83:I83)</f>
        <v>60</v>
      </c>
      <c r="H83" s="93">
        <v>60</v>
      </c>
      <c r="I83" s="93"/>
      <c r="J83" s="93">
        <f>SUM(K83:L83)</f>
        <v>50</v>
      </c>
      <c r="K83" s="93">
        <v>50</v>
      </c>
      <c r="L83" s="93"/>
      <c r="M83" s="93">
        <f>SUM(N83:O83)</f>
        <v>50</v>
      </c>
      <c r="N83" s="93">
        <v>50</v>
      </c>
      <c r="O83" s="93"/>
    </row>
    <row r="84" spans="1:15" s="87" customFormat="1" ht="220.5">
      <c r="A84" s="227" t="s">
        <v>400</v>
      </c>
      <c r="B84" s="226" t="s">
        <v>213</v>
      </c>
      <c r="C84" s="89" t="s">
        <v>241</v>
      </c>
      <c r="D84" s="89" t="s">
        <v>248</v>
      </c>
      <c r="E84" s="165" t="s">
        <v>425</v>
      </c>
      <c r="F84" s="90" t="s">
        <v>629</v>
      </c>
      <c r="G84" s="93">
        <f>SUM(H84:I84)</f>
        <v>341.8</v>
      </c>
      <c r="H84" s="93">
        <v>341.8</v>
      </c>
      <c r="I84" s="93">
        <v>0</v>
      </c>
      <c r="J84" s="93">
        <f>SUM(K84:L84)</f>
        <v>1012.7</v>
      </c>
      <c r="K84" s="93">
        <v>1012.7</v>
      </c>
      <c r="L84" s="93">
        <v>0</v>
      </c>
      <c r="M84" s="93">
        <f>SUM(N84:O84)</f>
        <v>1012.7</v>
      </c>
      <c r="N84" s="93">
        <v>1012.7</v>
      </c>
      <c r="O84" s="93">
        <v>0</v>
      </c>
    </row>
    <row r="85" spans="1:15" ht="78.75">
      <c r="A85" s="124" t="s">
        <v>481</v>
      </c>
      <c r="B85" s="134" t="s">
        <v>206</v>
      </c>
      <c r="C85" s="115" t="s">
        <v>241</v>
      </c>
      <c r="D85" s="115" t="s">
        <v>248</v>
      </c>
      <c r="E85" s="122" t="s">
        <v>589</v>
      </c>
      <c r="F85" s="108"/>
      <c r="G85" s="117">
        <f aca="true" t="shared" si="34" ref="G85:O85">G86</f>
        <v>440</v>
      </c>
      <c r="H85" s="117">
        <f t="shared" si="34"/>
        <v>440</v>
      </c>
      <c r="I85" s="117">
        <f t="shared" si="34"/>
        <v>0</v>
      </c>
      <c r="J85" s="117">
        <f t="shared" si="34"/>
        <v>459</v>
      </c>
      <c r="K85" s="117">
        <f t="shared" si="34"/>
        <v>459</v>
      </c>
      <c r="L85" s="117">
        <f t="shared" si="34"/>
        <v>0</v>
      </c>
      <c r="M85" s="117">
        <f t="shared" si="34"/>
        <v>476</v>
      </c>
      <c r="N85" s="117">
        <f t="shared" si="34"/>
        <v>476</v>
      </c>
      <c r="O85" s="117">
        <f t="shared" si="34"/>
        <v>0</v>
      </c>
    </row>
    <row r="86" spans="1:15" ht="189">
      <c r="A86" s="119" t="s">
        <v>590</v>
      </c>
      <c r="B86" s="134" t="s">
        <v>206</v>
      </c>
      <c r="C86" s="115" t="s">
        <v>241</v>
      </c>
      <c r="D86" s="115" t="s">
        <v>248</v>
      </c>
      <c r="E86" s="123" t="s">
        <v>160</v>
      </c>
      <c r="F86" s="108" t="s">
        <v>208</v>
      </c>
      <c r="G86" s="117">
        <f>SUM(H86:I86)</f>
        <v>440</v>
      </c>
      <c r="H86" s="120">
        <v>440</v>
      </c>
      <c r="I86" s="120"/>
      <c r="J86" s="117">
        <f>SUM(K86:L86)</f>
        <v>459</v>
      </c>
      <c r="K86" s="120">
        <v>459</v>
      </c>
      <c r="L86" s="120"/>
      <c r="M86" s="117">
        <f>SUM(N86:O86)</f>
        <v>476</v>
      </c>
      <c r="N86" s="120">
        <v>476</v>
      </c>
      <c r="O86" s="120"/>
    </row>
    <row r="87" spans="1:15" ht="15.75">
      <c r="A87" s="104" t="s">
        <v>628</v>
      </c>
      <c r="B87" s="131" t="s">
        <v>206</v>
      </c>
      <c r="C87" s="107" t="s">
        <v>241</v>
      </c>
      <c r="D87" s="107" t="s">
        <v>52</v>
      </c>
      <c r="E87" s="108"/>
      <c r="F87" s="108"/>
      <c r="G87" s="111">
        <f aca="true" t="shared" si="35" ref="G87:O88">G88</f>
        <v>3733</v>
      </c>
      <c r="H87" s="111">
        <f t="shared" si="35"/>
        <v>0</v>
      </c>
      <c r="I87" s="111">
        <f t="shared" si="35"/>
        <v>3733</v>
      </c>
      <c r="J87" s="111">
        <f t="shared" si="35"/>
        <v>3414</v>
      </c>
      <c r="K87" s="111">
        <f t="shared" si="35"/>
        <v>0</v>
      </c>
      <c r="L87" s="111">
        <f t="shared" si="35"/>
        <v>3414</v>
      </c>
      <c r="M87" s="111">
        <f t="shared" si="35"/>
        <v>3414</v>
      </c>
      <c r="N87" s="111">
        <f t="shared" si="35"/>
        <v>0</v>
      </c>
      <c r="O87" s="111">
        <f t="shared" si="35"/>
        <v>3414</v>
      </c>
    </row>
    <row r="88" spans="1:15" ht="94.5">
      <c r="A88" s="118" t="s">
        <v>35</v>
      </c>
      <c r="B88" s="134" t="s">
        <v>206</v>
      </c>
      <c r="C88" s="115" t="s">
        <v>241</v>
      </c>
      <c r="D88" s="115" t="s">
        <v>52</v>
      </c>
      <c r="E88" s="122" t="s">
        <v>32</v>
      </c>
      <c r="F88" s="108"/>
      <c r="G88" s="117">
        <f t="shared" si="35"/>
        <v>3733</v>
      </c>
      <c r="H88" s="117">
        <f t="shared" si="35"/>
        <v>0</v>
      </c>
      <c r="I88" s="117">
        <f t="shared" si="35"/>
        <v>3733</v>
      </c>
      <c r="J88" s="117">
        <f t="shared" si="35"/>
        <v>3414</v>
      </c>
      <c r="K88" s="117">
        <f t="shared" si="35"/>
        <v>0</v>
      </c>
      <c r="L88" s="117">
        <f t="shared" si="35"/>
        <v>3414</v>
      </c>
      <c r="M88" s="117">
        <f t="shared" si="35"/>
        <v>3414</v>
      </c>
      <c r="N88" s="117">
        <f t="shared" si="35"/>
        <v>0</v>
      </c>
      <c r="O88" s="117">
        <f t="shared" si="35"/>
        <v>3414</v>
      </c>
    </row>
    <row r="89" spans="1:15" ht="141.75">
      <c r="A89" s="118" t="s">
        <v>780</v>
      </c>
      <c r="B89" s="134" t="s">
        <v>206</v>
      </c>
      <c r="C89" s="115" t="s">
        <v>241</v>
      </c>
      <c r="D89" s="115" t="s">
        <v>52</v>
      </c>
      <c r="E89" s="122" t="s">
        <v>33</v>
      </c>
      <c r="F89" s="108"/>
      <c r="G89" s="117">
        <f aca="true" t="shared" si="36" ref="G89:O89">SUM(G90,)</f>
        <v>3733</v>
      </c>
      <c r="H89" s="117">
        <f t="shared" si="36"/>
        <v>0</v>
      </c>
      <c r="I89" s="117">
        <f t="shared" si="36"/>
        <v>3733</v>
      </c>
      <c r="J89" s="117">
        <f t="shared" si="36"/>
        <v>3414</v>
      </c>
      <c r="K89" s="117">
        <f t="shared" si="36"/>
        <v>0</v>
      </c>
      <c r="L89" s="117">
        <f t="shared" si="36"/>
        <v>3414</v>
      </c>
      <c r="M89" s="117">
        <f t="shared" si="36"/>
        <v>3414</v>
      </c>
      <c r="N89" s="117">
        <f t="shared" si="36"/>
        <v>0</v>
      </c>
      <c r="O89" s="117">
        <f t="shared" si="36"/>
        <v>3414</v>
      </c>
    </row>
    <row r="90" spans="1:15" ht="47.25">
      <c r="A90" s="118" t="s">
        <v>36</v>
      </c>
      <c r="B90" s="134" t="s">
        <v>206</v>
      </c>
      <c r="C90" s="115" t="s">
        <v>241</v>
      </c>
      <c r="D90" s="115" t="s">
        <v>52</v>
      </c>
      <c r="E90" s="122" t="s">
        <v>34</v>
      </c>
      <c r="F90" s="108"/>
      <c r="G90" s="117">
        <f aca="true" t="shared" si="37" ref="G90:O90">SUM(G91:G93)</f>
        <v>3733</v>
      </c>
      <c r="H90" s="117">
        <f t="shared" si="37"/>
        <v>0</v>
      </c>
      <c r="I90" s="117">
        <f>SUM(I91:I93)</f>
        <v>3733</v>
      </c>
      <c r="J90" s="117">
        <f t="shared" si="37"/>
        <v>3414</v>
      </c>
      <c r="K90" s="117">
        <f t="shared" si="37"/>
        <v>0</v>
      </c>
      <c r="L90" s="117">
        <f t="shared" si="37"/>
        <v>3414</v>
      </c>
      <c r="M90" s="117">
        <f t="shared" si="37"/>
        <v>3414</v>
      </c>
      <c r="N90" s="117">
        <f t="shared" si="37"/>
        <v>0</v>
      </c>
      <c r="O90" s="117">
        <f t="shared" si="37"/>
        <v>3414</v>
      </c>
    </row>
    <row r="91" spans="1:15" ht="78.75">
      <c r="A91" s="124" t="s">
        <v>709</v>
      </c>
      <c r="B91" s="134" t="s">
        <v>206</v>
      </c>
      <c r="C91" s="115" t="s">
        <v>241</v>
      </c>
      <c r="D91" s="115" t="s">
        <v>52</v>
      </c>
      <c r="E91" s="123" t="s">
        <v>168</v>
      </c>
      <c r="F91" s="108" t="s">
        <v>210</v>
      </c>
      <c r="G91" s="117">
        <f>SUM(H91:I91)</f>
        <v>2875</v>
      </c>
      <c r="H91" s="117">
        <v>0</v>
      </c>
      <c r="I91" s="117">
        <v>2875</v>
      </c>
      <c r="J91" s="117">
        <f>SUM(K91:L91)</f>
        <v>2556</v>
      </c>
      <c r="K91" s="117">
        <v>0</v>
      </c>
      <c r="L91" s="117">
        <v>2556</v>
      </c>
      <c r="M91" s="117">
        <f>SUM(N91:O91)</f>
        <v>2556</v>
      </c>
      <c r="N91" s="117">
        <v>0</v>
      </c>
      <c r="O91" s="117">
        <v>2556</v>
      </c>
    </row>
    <row r="92" spans="1:15" ht="110.25">
      <c r="A92" s="124" t="s">
        <v>710</v>
      </c>
      <c r="B92" s="134" t="s">
        <v>206</v>
      </c>
      <c r="C92" s="115" t="s">
        <v>241</v>
      </c>
      <c r="D92" s="115" t="s">
        <v>52</v>
      </c>
      <c r="E92" s="123" t="s">
        <v>113</v>
      </c>
      <c r="F92" s="108" t="s">
        <v>210</v>
      </c>
      <c r="G92" s="117">
        <f>SUM(H92:I92)</f>
        <v>858</v>
      </c>
      <c r="H92" s="117"/>
      <c r="I92" s="117">
        <v>858</v>
      </c>
      <c r="J92" s="117">
        <f>SUM(K92:L92)</f>
        <v>858</v>
      </c>
      <c r="K92" s="117"/>
      <c r="L92" s="117">
        <v>858</v>
      </c>
      <c r="M92" s="117">
        <f>SUM(N92:O92)</f>
        <v>858</v>
      </c>
      <c r="N92" s="117"/>
      <c r="O92" s="117">
        <v>858</v>
      </c>
    </row>
    <row r="93" spans="1:15" ht="110.25">
      <c r="A93" s="124" t="s">
        <v>711</v>
      </c>
      <c r="B93" s="134" t="s">
        <v>206</v>
      </c>
      <c r="C93" s="115" t="s">
        <v>241</v>
      </c>
      <c r="D93" s="115" t="s">
        <v>52</v>
      </c>
      <c r="E93" s="123" t="s">
        <v>169</v>
      </c>
      <c r="F93" s="108" t="s">
        <v>210</v>
      </c>
      <c r="G93" s="117">
        <f>SUM(H93:I93)</f>
        <v>0</v>
      </c>
      <c r="H93" s="117"/>
      <c r="I93" s="117">
        <v>0</v>
      </c>
      <c r="J93" s="117">
        <f>SUM(K93:L93)</f>
        <v>0</v>
      </c>
      <c r="K93" s="117"/>
      <c r="L93" s="117">
        <v>0</v>
      </c>
      <c r="M93" s="117">
        <f>SUM(N93:O93)</f>
        <v>0</v>
      </c>
      <c r="N93" s="117"/>
      <c r="O93" s="117">
        <v>0</v>
      </c>
    </row>
    <row r="94" spans="1:15" s="125" customFormat="1" ht="31.5">
      <c r="A94" s="104" t="s">
        <v>664</v>
      </c>
      <c r="B94" s="131" t="s">
        <v>206</v>
      </c>
      <c r="C94" s="107" t="s">
        <v>241</v>
      </c>
      <c r="D94" s="107" t="s">
        <v>51</v>
      </c>
      <c r="E94" s="139"/>
      <c r="F94" s="113"/>
      <c r="G94" s="111">
        <f aca="true" t="shared" si="38" ref="G94:O97">G95</f>
        <v>6835</v>
      </c>
      <c r="H94" s="111">
        <f t="shared" si="38"/>
        <v>0</v>
      </c>
      <c r="I94" s="111">
        <f t="shared" si="38"/>
        <v>6835</v>
      </c>
      <c r="J94" s="111">
        <f t="shared" si="38"/>
        <v>7039</v>
      </c>
      <c r="K94" s="111">
        <f t="shared" si="38"/>
        <v>0</v>
      </c>
      <c r="L94" s="111">
        <f t="shared" si="38"/>
        <v>7039</v>
      </c>
      <c r="M94" s="111">
        <f t="shared" si="38"/>
        <v>7917</v>
      </c>
      <c r="N94" s="111">
        <f t="shared" si="38"/>
        <v>0</v>
      </c>
      <c r="O94" s="111">
        <f t="shared" si="38"/>
        <v>7917</v>
      </c>
    </row>
    <row r="95" spans="1:15" s="125" customFormat="1" ht="94.5">
      <c r="A95" s="118" t="s">
        <v>781</v>
      </c>
      <c r="B95" s="134" t="s">
        <v>206</v>
      </c>
      <c r="C95" s="115" t="s">
        <v>241</v>
      </c>
      <c r="D95" s="115" t="s">
        <v>51</v>
      </c>
      <c r="E95" s="122" t="s">
        <v>32</v>
      </c>
      <c r="F95" s="113"/>
      <c r="G95" s="117">
        <f>G96</f>
        <v>6835</v>
      </c>
      <c r="H95" s="117">
        <f t="shared" si="38"/>
        <v>0</v>
      </c>
      <c r="I95" s="117">
        <f t="shared" si="38"/>
        <v>6835</v>
      </c>
      <c r="J95" s="117">
        <f>J96</f>
        <v>7039</v>
      </c>
      <c r="K95" s="117">
        <f t="shared" si="38"/>
        <v>0</v>
      </c>
      <c r="L95" s="117">
        <f t="shared" si="38"/>
        <v>7039</v>
      </c>
      <c r="M95" s="117">
        <f>M96</f>
        <v>7917</v>
      </c>
      <c r="N95" s="117">
        <f t="shared" si="38"/>
        <v>0</v>
      </c>
      <c r="O95" s="117">
        <f t="shared" si="38"/>
        <v>7917</v>
      </c>
    </row>
    <row r="96" spans="1:15" s="125" customFormat="1" ht="126">
      <c r="A96" s="118" t="s">
        <v>782</v>
      </c>
      <c r="B96" s="134" t="s">
        <v>206</v>
      </c>
      <c r="C96" s="115" t="s">
        <v>241</v>
      </c>
      <c r="D96" s="115" t="s">
        <v>51</v>
      </c>
      <c r="E96" s="122" t="s">
        <v>37</v>
      </c>
      <c r="F96" s="113"/>
      <c r="G96" s="117">
        <f>G97</f>
        <v>6835</v>
      </c>
      <c r="H96" s="117">
        <f t="shared" si="38"/>
        <v>0</v>
      </c>
      <c r="I96" s="117">
        <f t="shared" si="38"/>
        <v>6835</v>
      </c>
      <c r="J96" s="117">
        <f>J97</f>
        <v>7039</v>
      </c>
      <c r="K96" s="117">
        <f t="shared" si="38"/>
        <v>0</v>
      </c>
      <c r="L96" s="117">
        <f t="shared" si="38"/>
        <v>7039</v>
      </c>
      <c r="M96" s="117">
        <f>M97</f>
        <v>7917</v>
      </c>
      <c r="N96" s="117">
        <f t="shared" si="38"/>
        <v>0</v>
      </c>
      <c r="O96" s="117">
        <f t="shared" si="38"/>
        <v>7917</v>
      </c>
    </row>
    <row r="97" spans="1:15" s="125" customFormat="1" ht="63">
      <c r="A97" s="118" t="s">
        <v>39</v>
      </c>
      <c r="B97" s="134" t="s">
        <v>206</v>
      </c>
      <c r="C97" s="115" t="s">
        <v>241</v>
      </c>
      <c r="D97" s="115" t="s">
        <v>51</v>
      </c>
      <c r="E97" s="122" t="s">
        <v>38</v>
      </c>
      <c r="F97" s="113"/>
      <c r="G97" s="117">
        <f>G98</f>
        <v>6835</v>
      </c>
      <c r="H97" s="117">
        <f t="shared" si="38"/>
        <v>0</v>
      </c>
      <c r="I97" s="117">
        <f t="shared" si="38"/>
        <v>6835</v>
      </c>
      <c r="J97" s="117">
        <f>J98</f>
        <v>7039</v>
      </c>
      <c r="K97" s="117">
        <f t="shared" si="38"/>
        <v>0</v>
      </c>
      <c r="L97" s="117">
        <f t="shared" si="38"/>
        <v>7039</v>
      </c>
      <c r="M97" s="117">
        <f>M98</f>
        <v>7917</v>
      </c>
      <c r="N97" s="117">
        <f t="shared" si="38"/>
        <v>0</v>
      </c>
      <c r="O97" s="117">
        <f t="shared" si="38"/>
        <v>7917</v>
      </c>
    </row>
    <row r="98" spans="1:15" ht="110.25">
      <c r="A98" s="124" t="s">
        <v>315</v>
      </c>
      <c r="B98" s="134" t="s">
        <v>206</v>
      </c>
      <c r="C98" s="115" t="s">
        <v>241</v>
      </c>
      <c r="D98" s="115" t="s">
        <v>51</v>
      </c>
      <c r="E98" s="123" t="s">
        <v>170</v>
      </c>
      <c r="F98" s="108" t="s">
        <v>665</v>
      </c>
      <c r="G98" s="117">
        <f>SUM(H98:I98)</f>
        <v>6835</v>
      </c>
      <c r="H98" s="117"/>
      <c r="I98" s="117">
        <v>6835</v>
      </c>
      <c r="J98" s="117">
        <f>SUM(K98:L98)</f>
        <v>7039</v>
      </c>
      <c r="K98" s="117">
        <v>0</v>
      </c>
      <c r="L98" s="117">
        <v>7039</v>
      </c>
      <c r="M98" s="117">
        <f>SUM(N98:O98)</f>
        <v>7917</v>
      </c>
      <c r="N98" s="117">
        <v>0</v>
      </c>
      <c r="O98" s="117">
        <v>7917</v>
      </c>
    </row>
    <row r="99" spans="1:15" ht="31.5">
      <c r="A99" s="104" t="s">
        <v>666</v>
      </c>
      <c r="B99" s="228" t="s">
        <v>206</v>
      </c>
      <c r="C99" s="107" t="s">
        <v>241</v>
      </c>
      <c r="D99" s="113">
        <v>12</v>
      </c>
      <c r="E99" s="108"/>
      <c r="F99" s="108"/>
      <c r="G99" s="111">
        <f>SUM(G100,G109,G113)</f>
        <v>15338.4</v>
      </c>
      <c r="H99" s="111">
        <f aca="true" t="shared" si="39" ref="H99:O99">SUM(H100,H109,H113)</f>
        <v>707.4</v>
      </c>
      <c r="I99" s="111">
        <f t="shared" si="39"/>
        <v>14631</v>
      </c>
      <c r="J99" s="111">
        <f t="shared" si="39"/>
        <v>16349</v>
      </c>
      <c r="K99" s="111">
        <f t="shared" si="39"/>
        <v>1200</v>
      </c>
      <c r="L99" s="111">
        <f t="shared" si="39"/>
        <v>15149</v>
      </c>
      <c r="M99" s="111">
        <f t="shared" si="39"/>
        <v>17198</v>
      </c>
      <c r="N99" s="111">
        <f t="shared" si="39"/>
        <v>1480</v>
      </c>
      <c r="O99" s="111">
        <f t="shared" si="39"/>
        <v>15718</v>
      </c>
    </row>
    <row r="100" spans="1:15" ht="110.25">
      <c r="A100" s="114" t="s">
        <v>776</v>
      </c>
      <c r="B100" s="134" t="s">
        <v>206</v>
      </c>
      <c r="C100" s="115" t="s">
        <v>241</v>
      </c>
      <c r="D100" s="108" t="s">
        <v>667</v>
      </c>
      <c r="E100" s="122" t="s">
        <v>286</v>
      </c>
      <c r="F100" s="108"/>
      <c r="G100" s="117">
        <f>G101</f>
        <v>1074</v>
      </c>
      <c r="H100" s="117">
        <f aca="true" t="shared" si="40" ref="H100:O100">H101</f>
        <v>707.4</v>
      </c>
      <c r="I100" s="117">
        <f t="shared" si="40"/>
        <v>366.6</v>
      </c>
      <c r="J100" s="117">
        <f t="shared" si="40"/>
        <v>1200</v>
      </c>
      <c r="K100" s="117">
        <f t="shared" si="40"/>
        <v>1200</v>
      </c>
      <c r="L100" s="117">
        <f t="shared" si="40"/>
        <v>0</v>
      </c>
      <c r="M100" s="117">
        <f t="shared" si="40"/>
        <v>1480</v>
      </c>
      <c r="N100" s="117">
        <f t="shared" si="40"/>
        <v>1480</v>
      </c>
      <c r="O100" s="117">
        <f t="shared" si="40"/>
        <v>0</v>
      </c>
    </row>
    <row r="101" spans="1:15" ht="141.75">
      <c r="A101" s="114" t="s">
        <v>769</v>
      </c>
      <c r="B101" s="134" t="s">
        <v>206</v>
      </c>
      <c r="C101" s="115" t="s">
        <v>241</v>
      </c>
      <c r="D101" s="108" t="s">
        <v>667</v>
      </c>
      <c r="E101" s="122" t="s">
        <v>705</v>
      </c>
      <c r="F101" s="108"/>
      <c r="G101" s="117">
        <f>SUM(G102,G104,G107)</f>
        <v>1074</v>
      </c>
      <c r="H101" s="117">
        <f aca="true" t="shared" si="41" ref="H101:O101">SUM(H102,H104,H107)</f>
        <v>707.4</v>
      </c>
      <c r="I101" s="117">
        <f t="shared" si="41"/>
        <v>366.6</v>
      </c>
      <c r="J101" s="117">
        <f t="shared" si="41"/>
        <v>1200</v>
      </c>
      <c r="K101" s="117">
        <f t="shared" si="41"/>
        <v>1200</v>
      </c>
      <c r="L101" s="117">
        <f t="shared" si="41"/>
        <v>0</v>
      </c>
      <c r="M101" s="117">
        <f t="shared" si="41"/>
        <v>1480</v>
      </c>
      <c r="N101" s="117">
        <f t="shared" si="41"/>
        <v>1480</v>
      </c>
      <c r="O101" s="117">
        <f t="shared" si="41"/>
        <v>0</v>
      </c>
    </row>
    <row r="102" spans="1:15" ht="94.5">
      <c r="A102" s="114" t="s">
        <v>706</v>
      </c>
      <c r="B102" s="134" t="s">
        <v>206</v>
      </c>
      <c r="C102" s="115" t="s">
        <v>241</v>
      </c>
      <c r="D102" s="108" t="s">
        <v>667</v>
      </c>
      <c r="E102" s="122" t="s">
        <v>268</v>
      </c>
      <c r="F102" s="108"/>
      <c r="G102" s="117">
        <f>G103</f>
        <v>135</v>
      </c>
      <c r="H102" s="117">
        <f aca="true" t="shared" si="42" ref="H102:O102">H103</f>
        <v>0</v>
      </c>
      <c r="I102" s="117">
        <f t="shared" si="42"/>
        <v>135</v>
      </c>
      <c r="J102" s="117">
        <f t="shared" si="42"/>
        <v>0</v>
      </c>
      <c r="K102" s="117">
        <f t="shared" si="42"/>
        <v>0</v>
      </c>
      <c r="L102" s="117">
        <f t="shared" si="42"/>
        <v>0</v>
      </c>
      <c r="M102" s="117">
        <f t="shared" si="42"/>
        <v>0</v>
      </c>
      <c r="N102" s="117">
        <f t="shared" si="42"/>
        <v>0</v>
      </c>
      <c r="O102" s="117">
        <f t="shared" si="42"/>
        <v>0</v>
      </c>
    </row>
    <row r="103" spans="1:15" ht="126">
      <c r="A103" s="114" t="s">
        <v>700</v>
      </c>
      <c r="B103" s="134" t="s">
        <v>206</v>
      </c>
      <c r="C103" s="115" t="s">
        <v>241</v>
      </c>
      <c r="D103" s="108" t="s">
        <v>667</v>
      </c>
      <c r="E103" s="123" t="s">
        <v>158</v>
      </c>
      <c r="F103" s="108" t="s">
        <v>210</v>
      </c>
      <c r="G103" s="117">
        <f>SUM(H103:I103)</f>
        <v>135</v>
      </c>
      <c r="H103" s="120"/>
      <c r="I103" s="120">
        <v>135</v>
      </c>
      <c r="J103" s="117">
        <f>SUM(K103:L103)</f>
        <v>0</v>
      </c>
      <c r="K103" s="120"/>
      <c r="L103" s="120">
        <v>0</v>
      </c>
      <c r="M103" s="117">
        <f>SUM(N103:O103)</f>
        <v>0</v>
      </c>
      <c r="N103" s="120"/>
      <c r="O103" s="120">
        <v>0</v>
      </c>
    </row>
    <row r="104" spans="1:15" ht="47.25">
      <c r="A104" s="114" t="s">
        <v>950</v>
      </c>
      <c r="B104" s="134" t="s">
        <v>206</v>
      </c>
      <c r="C104" s="115" t="s">
        <v>241</v>
      </c>
      <c r="D104" s="108" t="s">
        <v>667</v>
      </c>
      <c r="E104" s="122" t="s">
        <v>946</v>
      </c>
      <c r="F104" s="108"/>
      <c r="G104" s="117">
        <f>SUM(G105:G106)</f>
        <v>786</v>
      </c>
      <c r="H104" s="117">
        <f aca="true" t="shared" si="43" ref="H104:O104">SUM(H105:H106)</f>
        <v>707.4</v>
      </c>
      <c r="I104" s="117">
        <f t="shared" si="43"/>
        <v>78.6</v>
      </c>
      <c r="J104" s="117">
        <f t="shared" si="43"/>
        <v>1200</v>
      </c>
      <c r="K104" s="117">
        <f t="shared" si="43"/>
        <v>1200</v>
      </c>
      <c r="L104" s="117">
        <f t="shared" si="43"/>
        <v>0</v>
      </c>
      <c r="M104" s="117">
        <f t="shared" si="43"/>
        <v>1480</v>
      </c>
      <c r="N104" s="117">
        <f t="shared" si="43"/>
        <v>1480</v>
      </c>
      <c r="O104" s="117">
        <f t="shared" si="43"/>
        <v>0</v>
      </c>
    </row>
    <row r="105" spans="1:15" ht="78.75">
      <c r="A105" s="119" t="s">
        <v>930</v>
      </c>
      <c r="B105" s="134" t="s">
        <v>206</v>
      </c>
      <c r="C105" s="115" t="s">
        <v>241</v>
      </c>
      <c r="D105" s="108" t="s">
        <v>667</v>
      </c>
      <c r="E105" s="108" t="s">
        <v>947</v>
      </c>
      <c r="F105" s="108" t="s">
        <v>210</v>
      </c>
      <c r="G105" s="117">
        <f>SUM(H105:I105)</f>
        <v>78.6</v>
      </c>
      <c r="H105" s="117"/>
      <c r="I105" s="117">
        <v>78.6</v>
      </c>
      <c r="J105" s="117">
        <f>SUM(K105:L105)</f>
        <v>0</v>
      </c>
      <c r="K105" s="117"/>
      <c r="L105" s="117"/>
      <c r="M105" s="117">
        <f>SUM(N105:O105)</f>
        <v>0</v>
      </c>
      <c r="N105" s="117"/>
      <c r="O105" s="117"/>
    </row>
    <row r="106" spans="1:15" ht="78.75">
      <c r="A106" s="119" t="s">
        <v>486</v>
      </c>
      <c r="B106" s="134" t="s">
        <v>206</v>
      </c>
      <c r="C106" s="115" t="s">
        <v>241</v>
      </c>
      <c r="D106" s="108" t="s">
        <v>667</v>
      </c>
      <c r="E106" s="108" t="s">
        <v>948</v>
      </c>
      <c r="F106" s="108" t="s">
        <v>210</v>
      </c>
      <c r="G106" s="117">
        <f>SUM(H106:I106)</f>
        <v>707.4</v>
      </c>
      <c r="H106" s="117">
        <v>707.4</v>
      </c>
      <c r="I106" s="117"/>
      <c r="J106" s="117">
        <f>SUM(K106:L106)</f>
        <v>1200</v>
      </c>
      <c r="K106" s="117">
        <v>1200</v>
      </c>
      <c r="L106" s="117"/>
      <c r="M106" s="117">
        <f>SUM(N106:O106)</f>
        <v>1480</v>
      </c>
      <c r="N106" s="117">
        <v>1480</v>
      </c>
      <c r="O106" s="117"/>
    </row>
    <row r="107" spans="1:15" ht="63">
      <c r="A107" s="114" t="s">
        <v>951</v>
      </c>
      <c r="B107" s="134" t="s">
        <v>206</v>
      </c>
      <c r="C107" s="115" t="s">
        <v>241</v>
      </c>
      <c r="D107" s="108" t="s">
        <v>667</v>
      </c>
      <c r="E107" s="122" t="s">
        <v>949</v>
      </c>
      <c r="F107" s="108"/>
      <c r="G107" s="117">
        <f>G108</f>
        <v>153</v>
      </c>
      <c r="H107" s="117">
        <f aca="true" t="shared" si="44" ref="H107:O107">H108</f>
        <v>0</v>
      </c>
      <c r="I107" s="117">
        <f t="shared" si="44"/>
        <v>153</v>
      </c>
      <c r="J107" s="117">
        <f t="shared" si="44"/>
        <v>0</v>
      </c>
      <c r="K107" s="117">
        <f t="shared" si="44"/>
        <v>0</v>
      </c>
      <c r="L107" s="117">
        <f t="shared" si="44"/>
        <v>0</v>
      </c>
      <c r="M107" s="117">
        <f t="shared" si="44"/>
        <v>0</v>
      </c>
      <c r="N107" s="117">
        <f t="shared" si="44"/>
        <v>0</v>
      </c>
      <c r="O107" s="117">
        <f t="shared" si="44"/>
        <v>0</v>
      </c>
    </row>
    <row r="108" spans="1:15" ht="94.5">
      <c r="A108" s="114" t="s">
        <v>953</v>
      </c>
      <c r="B108" s="134" t="s">
        <v>206</v>
      </c>
      <c r="C108" s="115" t="s">
        <v>241</v>
      </c>
      <c r="D108" s="108" t="s">
        <v>667</v>
      </c>
      <c r="E108" s="108" t="s">
        <v>952</v>
      </c>
      <c r="F108" s="108" t="s">
        <v>210</v>
      </c>
      <c r="G108" s="117">
        <f>SUM(H108:I108)</f>
        <v>153</v>
      </c>
      <c r="H108" s="117"/>
      <c r="I108" s="117">
        <v>153</v>
      </c>
      <c r="J108" s="117">
        <f>SUM(K108:L108)</f>
        <v>0</v>
      </c>
      <c r="K108" s="117"/>
      <c r="L108" s="117"/>
      <c r="M108" s="117">
        <f>SUM(N108:O108)</f>
        <v>0</v>
      </c>
      <c r="N108" s="117"/>
      <c r="O108" s="117"/>
    </row>
    <row r="109" spans="1:15" ht="78.75">
      <c r="A109" s="118" t="s">
        <v>783</v>
      </c>
      <c r="B109" s="134" t="s">
        <v>206</v>
      </c>
      <c r="C109" s="115" t="s">
        <v>241</v>
      </c>
      <c r="D109" s="108" t="s">
        <v>667</v>
      </c>
      <c r="E109" s="122" t="s">
        <v>22</v>
      </c>
      <c r="F109" s="108"/>
      <c r="G109" s="117">
        <f>G110</f>
        <v>446.4</v>
      </c>
      <c r="H109" s="117">
        <f aca="true" t="shared" si="45" ref="H109:O111">H110</f>
        <v>0</v>
      </c>
      <c r="I109" s="117">
        <f t="shared" si="45"/>
        <v>446.4</v>
      </c>
      <c r="J109" s="117">
        <f t="shared" si="45"/>
        <v>0</v>
      </c>
      <c r="K109" s="117">
        <f t="shared" si="45"/>
        <v>0</v>
      </c>
      <c r="L109" s="117">
        <f t="shared" si="45"/>
        <v>0</v>
      </c>
      <c r="M109" s="117">
        <f t="shared" si="45"/>
        <v>0</v>
      </c>
      <c r="N109" s="117">
        <f t="shared" si="45"/>
        <v>0</v>
      </c>
      <c r="O109" s="117">
        <f t="shared" si="45"/>
        <v>0</v>
      </c>
    </row>
    <row r="110" spans="1:15" ht="110.25">
      <c r="A110" s="118" t="s">
        <v>770</v>
      </c>
      <c r="B110" s="134" t="s">
        <v>206</v>
      </c>
      <c r="C110" s="115" t="s">
        <v>241</v>
      </c>
      <c r="D110" s="108" t="s">
        <v>667</v>
      </c>
      <c r="E110" s="122" t="s">
        <v>21</v>
      </c>
      <c r="F110" s="108"/>
      <c r="G110" s="117">
        <f>G111</f>
        <v>446.4</v>
      </c>
      <c r="H110" s="117">
        <f t="shared" si="45"/>
        <v>0</v>
      </c>
      <c r="I110" s="117">
        <f t="shared" si="45"/>
        <v>446.4</v>
      </c>
      <c r="J110" s="117">
        <f t="shared" si="45"/>
        <v>0</v>
      </c>
      <c r="K110" s="117">
        <f t="shared" si="45"/>
        <v>0</v>
      </c>
      <c r="L110" s="117">
        <f t="shared" si="45"/>
        <v>0</v>
      </c>
      <c r="M110" s="117">
        <f t="shared" si="45"/>
        <v>0</v>
      </c>
      <c r="N110" s="117">
        <f t="shared" si="45"/>
        <v>0</v>
      </c>
      <c r="O110" s="117">
        <f t="shared" si="45"/>
        <v>0</v>
      </c>
    </row>
    <row r="111" spans="1:15" ht="110.25">
      <c r="A111" s="114" t="s">
        <v>19</v>
      </c>
      <c r="B111" s="134" t="s">
        <v>206</v>
      </c>
      <c r="C111" s="115" t="s">
        <v>241</v>
      </c>
      <c r="D111" s="108" t="s">
        <v>667</v>
      </c>
      <c r="E111" s="122" t="s">
        <v>20</v>
      </c>
      <c r="F111" s="108"/>
      <c r="G111" s="117">
        <f>G112</f>
        <v>446.4</v>
      </c>
      <c r="H111" s="117">
        <f t="shared" si="45"/>
        <v>0</v>
      </c>
      <c r="I111" s="117">
        <f t="shared" si="45"/>
        <v>446.4</v>
      </c>
      <c r="J111" s="117">
        <f t="shared" si="45"/>
        <v>0</v>
      </c>
      <c r="K111" s="117">
        <f t="shared" si="45"/>
        <v>0</v>
      </c>
      <c r="L111" s="117">
        <f t="shared" si="45"/>
        <v>0</v>
      </c>
      <c r="M111" s="117">
        <f t="shared" si="45"/>
        <v>0</v>
      </c>
      <c r="N111" s="117">
        <f t="shared" si="45"/>
        <v>0</v>
      </c>
      <c r="O111" s="117">
        <f t="shared" si="45"/>
        <v>0</v>
      </c>
    </row>
    <row r="112" spans="1:15" ht="94.5">
      <c r="A112" s="114" t="s">
        <v>945</v>
      </c>
      <c r="B112" s="134" t="s">
        <v>206</v>
      </c>
      <c r="C112" s="115" t="s">
        <v>241</v>
      </c>
      <c r="D112" s="108" t="s">
        <v>667</v>
      </c>
      <c r="E112" s="108" t="s">
        <v>161</v>
      </c>
      <c r="F112" s="108" t="s">
        <v>210</v>
      </c>
      <c r="G112" s="117">
        <f>SUM(H112:I112)</f>
        <v>446.4</v>
      </c>
      <c r="H112" s="117"/>
      <c r="I112" s="117">
        <v>446.4</v>
      </c>
      <c r="J112" s="117">
        <f>SUM(K112:L112)</f>
        <v>0</v>
      </c>
      <c r="K112" s="117"/>
      <c r="L112" s="117"/>
      <c r="M112" s="117">
        <f>SUM(N112:O112)</f>
        <v>0</v>
      </c>
      <c r="N112" s="117"/>
      <c r="O112" s="117"/>
    </row>
    <row r="113" spans="1:15" ht="31.5">
      <c r="A113" s="114" t="s">
        <v>685</v>
      </c>
      <c r="B113" s="134" t="s">
        <v>206</v>
      </c>
      <c r="C113" s="115" t="s">
        <v>241</v>
      </c>
      <c r="D113" s="108" t="s">
        <v>667</v>
      </c>
      <c r="E113" s="116" t="s">
        <v>683</v>
      </c>
      <c r="F113" s="108"/>
      <c r="G113" s="117">
        <f aca="true" t="shared" si="46" ref="G113:O113">G114</f>
        <v>13818</v>
      </c>
      <c r="H113" s="117">
        <f t="shared" si="46"/>
        <v>0</v>
      </c>
      <c r="I113" s="117">
        <f t="shared" si="46"/>
        <v>13818</v>
      </c>
      <c r="J113" s="117">
        <f t="shared" si="46"/>
        <v>15149</v>
      </c>
      <c r="K113" s="117">
        <f t="shared" si="46"/>
        <v>0</v>
      </c>
      <c r="L113" s="117">
        <f t="shared" si="46"/>
        <v>15149</v>
      </c>
      <c r="M113" s="117">
        <f t="shared" si="46"/>
        <v>15718</v>
      </c>
      <c r="N113" s="117">
        <f t="shared" si="46"/>
        <v>0</v>
      </c>
      <c r="O113" s="117">
        <f t="shared" si="46"/>
        <v>15718</v>
      </c>
    </row>
    <row r="114" spans="1:15" ht="31.5">
      <c r="A114" s="114" t="s">
        <v>686</v>
      </c>
      <c r="B114" s="134" t="s">
        <v>206</v>
      </c>
      <c r="C114" s="115" t="s">
        <v>241</v>
      </c>
      <c r="D114" s="108" t="s">
        <v>667</v>
      </c>
      <c r="E114" s="116" t="s">
        <v>684</v>
      </c>
      <c r="F114" s="108"/>
      <c r="G114" s="117">
        <f>SUM(G115:G118)</f>
        <v>13818</v>
      </c>
      <c r="H114" s="117">
        <f aca="true" t="shared" si="47" ref="H114:O114">SUM(H115:H118)</f>
        <v>0</v>
      </c>
      <c r="I114" s="117">
        <f t="shared" si="47"/>
        <v>13818</v>
      </c>
      <c r="J114" s="117">
        <f t="shared" si="47"/>
        <v>15149</v>
      </c>
      <c r="K114" s="117">
        <f t="shared" si="47"/>
        <v>0</v>
      </c>
      <c r="L114" s="117">
        <f t="shared" si="47"/>
        <v>15149</v>
      </c>
      <c r="M114" s="117">
        <f t="shared" si="47"/>
        <v>15718</v>
      </c>
      <c r="N114" s="117">
        <f t="shared" si="47"/>
        <v>0</v>
      </c>
      <c r="O114" s="117">
        <f t="shared" si="47"/>
        <v>15718</v>
      </c>
    </row>
    <row r="115" spans="1:15" ht="189">
      <c r="A115" s="119" t="s">
        <v>317</v>
      </c>
      <c r="B115" s="134" t="s">
        <v>206</v>
      </c>
      <c r="C115" s="115" t="s">
        <v>241</v>
      </c>
      <c r="D115" s="108" t="s">
        <v>667</v>
      </c>
      <c r="E115" s="108" t="s">
        <v>10</v>
      </c>
      <c r="F115" s="108" t="s">
        <v>208</v>
      </c>
      <c r="G115" s="117">
        <f>SUM(H115:I115)</f>
        <v>11492</v>
      </c>
      <c r="H115" s="117"/>
      <c r="I115" s="117">
        <v>11492</v>
      </c>
      <c r="J115" s="117">
        <f>SUM(K115:L115)</f>
        <v>15149</v>
      </c>
      <c r="K115" s="117"/>
      <c r="L115" s="117">
        <v>15149</v>
      </c>
      <c r="M115" s="117">
        <f>SUM(N115:O115)</f>
        <v>15718</v>
      </c>
      <c r="N115" s="117"/>
      <c r="O115" s="117">
        <v>15718</v>
      </c>
    </row>
    <row r="116" spans="1:15" ht="110.25">
      <c r="A116" s="119" t="s">
        <v>690</v>
      </c>
      <c r="B116" s="134" t="s">
        <v>206</v>
      </c>
      <c r="C116" s="115" t="s">
        <v>241</v>
      </c>
      <c r="D116" s="108" t="s">
        <v>667</v>
      </c>
      <c r="E116" s="108" t="s">
        <v>10</v>
      </c>
      <c r="F116" s="108" t="s">
        <v>210</v>
      </c>
      <c r="G116" s="117">
        <f>SUM(H116:I116)</f>
        <v>2324</v>
      </c>
      <c r="H116" s="117"/>
      <c r="I116" s="117">
        <v>2324</v>
      </c>
      <c r="J116" s="117">
        <f>SUM(K116:L116)</f>
        <v>0</v>
      </c>
      <c r="K116" s="117"/>
      <c r="L116" s="117"/>
      <c r="M116" s="117">
        <f>SUM(N116:O116)</f>
        <v>0</v>
      </c>
      <c r="N116" s="117"/>
      <c r="O116" s="117"/>
    </row>
    <row r="117" spans="1:15" ht="78.75">
      <c r="A117" s="119" t="s">
        <v>691</v>
      </c>
      <c r="B117" s="134" t="s">
        <v>206</v>
      </c>
      <c r="C117" s="115" t="s">
        <v>241</v>
      </c>
      <c r="D117" s="108" t="s">
        <v>667</v>
      </c>
      <c r="E117" s="108" t="s">
        <v>10</v>
      </c>
      <c r="F117" s="108" t="s">
        <v>629</v>
      </c>
      <c r="G117" s="117">
        <f>SUM(H117:I117)</f>
        <v>2</v>
      </c>
      <c r="H117" s="117"/>
      <c r="I117" s="117">
        <v>2</v>
      </c>
      <c r="J117" s="117">
        <f>SUM(K117:L117)</f>
        <v>0</v>
      </c>
      <c r="K117" s="117"/>
      <c r="L117" s="117"/>
      <c r="M117" s="117">
        <f>SUM(N117:O117)</f>
        <v>0</v>
      </c>
      <c r="N117" s="117"/>
      <c r="O117" s="117"/>
    </row>
    <row r="118" spans="1:15" ht="78.75">
      <c r="A118" s="119" t="s">
        <v>236</v>
      </c>
      <c r="B118" s="134" t="s">
        <v>206</v>
      </c>
      <c r="C118" s="115" t="s">
        <v>241</v>
      </c>
      <c r="D118" s="108" t="s">
        <v>667</v>
      </c>
      <c r="E118" s="108" t="s">
        <v>712</v>
      </c>
      <c r="F118" s="108" t="s">
        <v>210</v>
      </c>
      <c r="G118" s="117">
        <f>SUM(H118:I118)</f>
        <v>0</v>
      </c>
      <c r="H118" s="117"/>
      <c r="I118" s="117"/>
      <c r="J118" s="117">
        <f>SUM(K118:L118)</f>
        <v>0</v>
      </c>
      <c r="K118" s="117"/>
      <c r="L118" s="117"/>
      <c r="M118" s="117">
        <f>SUM(N118:O118)</f>
        <v>0</v>
      </c>
      <c r="N118" s="117"/>
      <c r="O118" s="117"/>
    </row>
    <row r="119" spans="1:15" ht="31.5">
      <c r="A119" s="104" t="s">
        <v>669</v>
      </c>
      <c r="B119" s="131" t="s">
        <v>206</v>
      </c>
      <c r="C119" s="107" t="s">
        <v>248</v>
      </c>
      <c r="D119" s="108"/>
      <c r="E119" s="108"/>
      <c r="F119" s="108"/>
      <c r="G119" s="111">
        <f aca="true" t="shared" si="48" ref="G119:O119">SUM(G120,G125,G135)</f>
        <v>22361.4</v>
      </c>
      <c r="H119" s="111">
        <f t="shared" si="48"/>
        <v>14005.4</v>
      </c>
      <c r="I119" s="111">
        <f t="shared" si="48"/>
        <v>8356</v>
      </c>
      <c r="J119" s="111">
        <f t="shared" si="48"/>
        <v>10025</v>
      </c>
      <c r="K119" s="111">
        <f t="shared" si="48"/>
        <v>5075</v>
      </c>
      <c r="L119" s="111">
        <f t="shared" si="48"/>
        <v>4950</v>
      </c>
      <c r="M119" s="111">
        <f t="shared" si="48"/>
        <v>10294</v>
      </c>
      <c r="N119" s="111">
        <f t="shared" si="48"/>
        <v>5147</v>
      </c>
      <c r="O119" s="111">
        <f t="shared" si="48"/>
        <v>5147</v>
      </c>
    </row>
    <row r="120" spans="1:15" s="125" customFormat="1" ht="15.75">
      <c r="A120" s="104" t="s">
        <v>11</v>
      </c>
      <c r="B120" s="131" t="s">
        <v>206</v>
      </c>
      <c r="C120" s="107" t="s">
        <v>248</v>
      </c>
      <c r="D120" s="107" t="s">
        <v>240</v>
      </c>
      <c r="E120" s="140"/>
      <c r="F120" s="113"/>
      <c r="G120" s="111">
        <f>G121</f>
        <v>22</v>
      </c>
      <c r="H120" s="111">
        <f aca="true" t="shared" si="49" ref="H120:O123">H121</f>
        <v>0</v>
      </c>
      <c r="I120" s="111">
        <f t="shared" si="49"/>
        <v>22</v>
      </c>
      <c r="J120" s="111">
        <f>J121</f>
        <v>0</v>
      </c>
      <c r="K120" s="111">
        <f t="shared" si="49"/>
        <v>0</v>
      </c>
      <c r="L120" s="111">
        <f t="shared" si="49"/>
        <v>0</v>
      </c>
      <c r="M120" s="111">
        <f>M121</f>
        <v>0</v>
      </c>
      <c r="N120" s="111">
        <f t="shared" si="49"/>
        <v>0</v>
      </c>
      <c r="O120" s="111">
        <f t="shared" si="49"/>
        <v>0</v>
      </c>
    </row>
    <row r="121" spans="1:15" ht="110.25">
      <c r="A121" s="104" t="s">
        <v>785</v>
      </c>
      <c r="B121" s="134" t="s">
        <v>206</v>
      </c>
      <c r="C121" s="115" t="s">
        <v>248</v>
      </c>
      <c r="D121" s="115" t="s">
        <v>240</v>
      </c>
      <c r="E121" s="116" t="s">
        <v>453</v>
      </c>
      <c r="F121" s="108"/>
      <c r="G121" s="117">
        <f>G122</f>
        <v>22</v>
      </c>
      <c r="H121" s="117">
        <f t="shared" si="49"/>
        <v>0</v>
      </c>
      <c r="I121" s="117">
        <f t="shared" si="49"/>
        <v>22</v>
      </c>
      <c r="J121" s="117">
        <f>J122</f>
        <v>0</v>
      </c>
      <c r="K121" s="117">
        <f t="shared" si="49"/>
        <v>0</v>
      </c>
      <c r="L121" s="117">
        <f t="shared" si="49"/>
        <v>0</v>
      </c>
      <c r="M121" s="117">
        <f>M122</f>
        <v>0</v>
      </c>
      <c r="N121" s="117">
        <f t="shared" si="49"/>
        <v>0</v>
      </c>
      <c r="O121" s="117">
        <f t="shared" si="49"/>
        <v>0</v>
      </c>
    </row>
    <row r="122" spans="1:15" ht="141.75">
      <c r="A122" s="114" t="s">
        <v>784</v>
      </c>
      <c r="B122" s="134" t="s">
        <v>206</v>
      </c>
      <c r="C122" s="115" t="s">
        <v>248</v>
      </c>
      <c r="D122" s="115" t="s">
        <v>240</v>
      </c>
      <c r="E122" s="141" t="s">
        <v>454</v>
      </c>
      <c r="F122" s="108"/>
      <c r="G122" s="117">
        <f>G123</f>
        <v>22</v>
      </c>
      <c r="H122" s="117">
        <f t="shared" si="49"/>
        <v>0</v>
      </c>
      <c r="I122" s="117">
        <f t="shared" si="49"/>
        <v>22</v>
      </c>
      <c r="J122" s="117">
        <f>J123</f>
        <v>0</v>
      </c>
      <c r="K122" s="117">
        <f t="shared" si="49"/>
        <v>0</v>
      </c>
      <c r="L122" s="117"/>
      <c r="M122" s="117">
        <f>M123</f>
        <v>0</v>
      </c>
      <c r="N122" s="117">
        <f t="shared" si="49"/>
        <v>0</v>
      </c>
      <c r="O122" s="117">
        <f t="shared" si="49"/>
        <v>0</v>
      </c>
    </row>
    <row r="123" spans="1:15" ht="47.25">
      <c r="A123" s="114" t="s">
        <v>12</v>
      </c>
      <c r="B123" s="134" t="s">
        <v>206</v>
      </c>
      <c r="C123" s="115" t="s">
        <v>248</v>
      </c>
      <c r="D123" s="115" t="s">
        <v>240</v>
      </c>
      <c r="E123" s="141" t="s">
        <v>455</v>
      </c>
      <c r="F123" s="108"/>
      <c r="G123" s="117">
        <f>G124</f>
        <v>22</v>
      </c>
      <c r="H123" s="117">
        <f t="shared" si="49"/>
        <v>0</v>
      </c>
      <c r="I123" s="117">
        <f t="shared" si="49"/>
        <v>22</v>
      </c>
      <c r="J123" s="117">
        <f>J124</f>
        <v>0</v>
      </c>
      <c r="K123" s="117">
        <f t="shared" si="49"/>
        <v>0</v>
      </c>
      <c r="L123" s="117">
        <f t="shared" si="49"/>
        <v>0</v>
      </c>
      <c r="M123" s="117">
        <f>M124</f>
        <v>0</v>
      </c>
      <c r="N123" s="117">
        <f t="shared" si="49"/>
        <v>0</v>
      </c>
      <c r="O123" s="117">
        <f t="shared" si="49"/>
        <v>0</v>
      </c>
    </row>
    <row r="124" spans="1:15" ht="78.75">
      <c r="A124" s="114" t="s">
        <v>452</v>
      </c>
      <c r="B124" s="134" t="s">
        <v>206</v>
      </c>
      <c r="C124" s="115" t="s">
        <v>248</v>
      </c>
      <c r="D124" s="115" t="s">
        <v>240</v>
      </c>
      <c r="E124" s="141" t="s">
        <v>456</v>
      </c>
      <c r="F124" s="108" t="s">
        <v>210</v>
      </c>
      <c r="G124" s="117">
        <f>SUM(H124:I124)</f>
        <v>22</v>
      </c>
      <c r="H124" s="117"/>
      <c r="I124" s="117">
        <v>22</v>
      </c>
      <c r="J124" s="117">
        <f>SUM(K124:L124)</f>
        <v>0</v>
      </c>
      <c r="K124" s="117"/>
      <c r="L124" s="117"/>
      <c r="M124" s="117">
        <f>SUM(N124:O124)</f>
        <v>0</v>
      </c>
      <c r="N124" s="117"/>
      <c r="O124" s="117"/>
    </row>
    <row r="125" spans="1:15" ht="15.75">
      <c r="A125" s="104" t="s">
        <v>670</v>
      </c>
      <c r="B125" s="131" t="s">
        <v>206</v>
      </c>
      <c r="C125" s="107" t="s">
        <v>248</v>
      </c>
      <c r="D125" s="107" t="s">
        <v>249</v>
      </c>
      <c r="E125" s="113"/>
      <c r="F125" s="113"/>
      <c r="G125" s="111">
        <f>SUM(G126,G132)</f>
        <v>10179</v>
      </c>
      <c r="H125" s="111">
        <f aca="true" t="shared" si="50" ref="H125:O125">SUM(H126,H132)</f>
        <v>6795</v>
      </c>
      <c r="I125" s="111">
        <f t="shared" si="50"/>
        <v>3384</v>
      </c>
      <c r="J125" s="111">
        <f t="shared" si="50"/>
        <v>0</v>
      </c>
      <c r="K125" s="111">
        <f t="shared" si="50"/>
        <v>0</v>
      </c>
      <c r="L125" s="111">
        <f t="shared" si="50"/>
        <v>0</v>
      </c>
      <c r="M125" s="111">
        <f t="shared" si="50"/>
        <v>0</v>
      </c>
      <c r="N125" s="111">
        <f t="shared" si="50"/>
        <v>0</v>
      </c>
      <c r="O125" s="111">
        <f t="shared" si="50"/>
        <v>0</v>
      </c>
    </row>
    <row r="126" spans="1:15" ht="110.25">
      <c r="A126" s="118" t="s">
        <v>785</v>
      </c>
      <c r="B126" s="134" t="s">
        <v>206</v>
      </c>
      <c r="C126" s="115" t="s">
        <v>248</v>
      </c>
      <c r="D126" s="115" t="s">
        <v>249</v>
      </c>
      <c r="E126" s="116" t="s">
        <v>301</v>
      </c>
      <c r="F126" s="113"/>
      <c r="G126" s="117">
        <f>SUM(G127,)</f>
        <v>9791</v>
      </c>
      <c r="H126" s="117">
        <f aca="true" t="shared" si="51" ref="H126:O126">SUM(H127,)</f>
        <v>6795</v>
      </c>
      <c r="I126" s="117">
        <f t="shared" si="51"/>
        <v>2996</v>
      </c>
      <c r="J126" s="117">
        <f t="shared" si="51"/>
        <v>0</v>
      </c>
      <c r="K126" s="117">
        <f t="shared" si="51"/>
        <v>0</v>
      </c>
      <c r="L126" s="117">
        <f t="shared" si="51"/>
        <v>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</row>
    <row r="127" spans="1:15" ht="173.25">
      <c r="A127" s="124" t="s">
        <v>786</v>
      </c>
      <c r="B127" s="134" t="s">
        <v>206</v>
      </c>
      <c r="C127" s="115" t="s">
        <v>248</v>
      </c>
      <c r="D127" s="115" t="s">
        <v>249</v>
      </c>
      <c r="E127" s="116" t="s">
        <v>302</v>
      </c>
      <c r="F127" s="113"/>
      <c r="G127" s="117">
        <f aca="true" t="shared" si="52" ref="G127:O127">G128</f>
        <v>9791</v>
      </c>
      <c r="H127" s="117">
        <f t="shared" si="52"/>
        <v>6795</v>
      </c>
      <c r="I127" s="117">
        <f t="shared" si="52"/>
        <v>2996</v>
      </c>
      <c r="J127" s="117">
        <f t="shared" si="52"/>
        <v>0</v>
      </c>
      <c r="K127" s="117">
        <f t="shared" si="52"/>
        <v>0</v>
      </c>
      <c r="L127" s="117">
        <f t="shared" si="52"/>
        <v>0</v>
      </c>
      <c r="M127" s="117">
        <f t="shared" si="52"/>
        <v>0</v>
      </c>
      <c r="N127" s="117">
        <f t="shared" si="52"/>
        <v>0</v>
      </c>
      <c r="O127" s="117">
        <f t="shared" si="52"/>
        <v>0</v>
      </c>
    </row>
    <row r="128" spans="1:15" ht="63">
      <c r="A128" s="124" t="s">
        <v>657</v>
      </c>
      <c r="B128" s="134" t="s">
        <v>206</v>
      </c>
      <c r="C128" s="115" t="s">
        <v>248</v>
      </c>
      <c r="D128" s="115" t="s">
        <v>249</v>
      </c>
      <c r="E128" s="116" t="s">
        <v>303</v>
      </c>
      <c r="F128" s="113"/>
      <c r="G128" s="117">
        <f>SUM(G129:G131)</f>
        <v>9791</v>
      </c>
      <c r="H128" s="117">
        <f aca="true" t="shared" si="53" ref="H128:O128">SUM(H129:H131)</f>
        <v>6795</v>
      </c>
      <c r="I128" s="117">
        <f t="shared" si="53"/>
        <v>2996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</row>
    <row r="129" spans="1:15" ht="94.5">
      <c r="A129" s="124" t="s">
        <v>495</v>
      </c>
      <c r="B129" s="134" t="s">
        <v>206</v>
      </c>
      <c r="C129" s="115" t="s">
        <v>248</v>
      </c>
      <c r="D129" s="115" t="s">
        <v>249</v>
      </c>
      <c r="E129" s="108" t="s">
        <v>457</v>
      </c>
      <c r="F129" s="108" t="s">
        <v>671</v>
      </c>
      <c r="G129" s="117">
        <f>SUM(H129:I129)</f>
        <v>2996</v>
      </c>
      <c r="H129" s="117" t="s">
        <v>713</v>
      </c>
      <c r="I129" s="117">
        <v>2996</v>
      </c>
      <c r="J129" s="117">
        <f>SUM(K129:L129)</f>
        <v>0</v>
      </c>
      <c r="K129" s="117"/>
      <c r="L129" s="117"/>
      <c r="M129" s="117">
        <f>SUM(N129:O129)</f>
        <v>0</v>
      </c>
      <c r="N129" s="117"/>
      <c r="O129" s="117"/>
    </row>
    <row r="130" spans="1:15" ht="78.75">
      <c r="A130" s="124" t="s">
        <v>714</v>
      </c>
      <c r="B130" s="134" t="s">
        <v>206</v>
      </c>
      <c r="C130" s="115" t="s">
        <v>248</v>
      </c>
      <c r="D130" s="115" t="s">
        <v>249</v>
      </c>
      <c r="E130" s="108" t="s">
        <v>457</v>
      </c>
      <c r="F130" s="108" t="s">
        <v>210</v>
      </c>
      <c r="G130" s="117">
        <f>SUM(H130:I130)</f>
        <v>0</v>
      </c>
      <c r="H130" s="117"/>
      <c r="I130" s="117">
        <v>0</v>
      </c>
      <c r="J130" s="117"/>
      <c r="K130" s="117"/>
      <c r="L130" s="117"/>
      <c r="M130" s="117"/>
      <c r="N130" s="117"/>
      <c r="O130" s="117"/>
    </row>
    <row r="131" spans="1:15" ht="94.5">
      <c r="A131" s="124" t="s">
        <v>458</v>
      </c>
      <c r="B131" s="134" t="s">
        <v>206</v>
      </c>
      <c r="C131" s="115" t="s">
        <v>248</v>
      </c>
      <c r="D131" s="115" t="s">
        <v>249</v>
      </c>
      <c r="E131" s="108" t="s">
        <v>429</v>
      </c>
      <c r="F131" s="108" t="s">
        <v>671</v>
      </c>
      <c r="G131" s="117">
        <f>SUM(H131:I131)</f>
        <v>6795</v>
      </c>
      <c r="H131" s="117">
        <v>6795</v>
      </c>
      <c r="I131" s="117"/>
      <c r="J131" s="117">
        <f>SUM(K131:L131)</f>
        <v>0</v>
      </c>
      <c r="K131" s="117"/>
      <c r="L131" s="117"/>
      <c r="M131" s="117">
        <f>SUM(N131:O131)</f>
        <v>0</v>
      </c>
      <c r="N131" s="117"/>
      <c r="O131" s="117"/>
    </row>
    <row r="132" spans="1:15" ht="31.5">
      <c r="A132" s="114" t="s">
        <v>685</v>
      </c>
      <c r="B132" s="134" t="s">
        <v>206</v>
      </c>
      <c r="C132" s="115" t="s">
        <v>248</v>
      </c>
      <c r="D132" s="115" t="s">
        <v>249</v>
      </c>
      <c r="E132" s="116" t="s">
        <v>683</v>
      </c>
      <c r="F132" s="108"/>
      <c r="G132" s="117">
        <f>G133</f>
        <v>388</v>
      </c>
      <c r="H132" s="117">
        <f aca="true" t="shared" si="54" ref="H132:O133">H133</f>
        <v>0</v>
      </c>
      <c r="I132" s="117">
        <f t="shared" si="54"/>
        <v>388</v>
      </c>
      <c r="J132" s="117">
        <f t="shared" si="54"/>
        <v>0</v>
      </c>
      <c r="K132" s="117">
        <f t="shared" si="54"/>
        <v>0</v>
      </c>
      <c r="L132" s="117">
        <f t="shared" si="54"/>
        <v>0</v>
      </c>
      <c r="M132" s="117">
        <f t="shared" si="54"/>
        <v>0</v>
      </c>
      <c r="N132" s="117">
        <f t="shared" si="54"/>
        <v>0</v>
      </c>
      <c r="O132" s="117">
        <f t="shared" si="54"/>
        <v>0</v>
      </c>
    </row>
    <row r="133" spans="1:15" ht="31.5">
      <c r="A133" s="114" t="s">
        <v>686</v>
      </c>
      <c r="B133" s="134" t="s">
        <v>206</v>
      </c>
      <c r="C133" s="115" t="s">
        <v>248</v>
      </c>
      <c r="D133" s="115" t="s">
        <v>249</v>
      </c>
      <c r="E133" s="116" t="s">
        <v>684</v>
      </c>
      <c r="F133" s="108"/>
      <c r="G133" s="117">
        <f>G134</f>
        <v>388</v>
      </c>
      <c r="H133" s="117">
        <f t="shared" si="54"/>
        <v>0</v>
      </c>
      <c r="I133" s="117">
        <f t="shared" si="54"/>
        <v>388</v>
      </c>
      <c r="J133" s="117">
        <f t="shared" si="54"/>
        <v>0</v>
      </c>
      <c r="K133" s="117">
        <f t="shared" si="54"/>
        <v>0</v>
      </c>
      <c r="L133" s="117">
        <f t="shared" si="54"/>
        <v>0</v>
      </c>
      <c r="M133" s="117">
        <f t="shared" si="54"/>
        <v>0</v>
      </c>
      <c r="N133" s="117">
        <f t="shared" si="54"/>
        <v>0</v>
      </c>
      <c r="O133" s="117">
        <f t="shared" si="54"/>
        <v>0</v>
      </c>
    </row>
    <row r="134" spans="1:15" ht="78.75">
      <c r="A134" s="124" t="s">
        <v>969</v>
      </c>
      <c r="B134" s="134" t="s">
        <v>206</v>
      </c>
      <c r="C134" s="115" t="s">
        <v>248</v>
      </c>
      <c r="D134" s="115" t="s">
        <v>249</v>
      </c>
      <c r="E134" s="108" t="s">
        <v>967</v>
      </c>
      <c r="F134" s="108" t="s">
        <v>210</v>
      </c>
      <c r="G134" s="117">
        <f>SUM(H134:I134)</f>
        <v>388</v>
      </c>
      <c r="H134" s="117"/>
      <c r="I134" s="117">
        <v>388</v>
      </c>
      <c r="J134" s="117">
        <f>SUM(K134:L134)</f>
        <v>0</v>
      </c>
      <c r="K134" s="117"/>
      <c r="L134" s="117"/>
      <c r="M134" s="117">
        <f>SUM(N134:O134)</f>
        <v>0</v>
      </c>
      <c r="N134" s="117"/>
      <c r="O134" s="117"/>
    </row>
    <row r="135" spans="1:15" ht="15.75">
      <c r="A135" s="104" t="s">
        <v>639</v>
      </c>
      <c r="B135" s="131" t="s">
        <v>206</v>
      </c>
      <c r="C135" s="107" t="s">
        <v>248</v>
      </c>
      <c r="D135" s="107" t="s">
        <v>50</v>
      </c>
      <c r="E135" s="108"/>
      <c r="F135" s="108"/>
      <c r="G135" s="111">
        <f>SUM(G136,G144,G150)</f>
        <v>12160.4</v>
      </c>
      <c r="H135" s="111">
        <f aca="true" t="shared" si="55" ref="H135:O135">SUM(H136,H144,H150)</f>
        <v>7210.4</v>
      </c>
      <c r="I135" s="111">
        <f t="shared" si="55"/>
        <v>4950</v>
      </c>
      <c r="J135" s="111">
        <f t="shared" si="55"/>
        <v>10025</v>
      </c>
      <c r="K135" s="111">
        <f t="shared" si="55"/>
        <v>5075</v>
      </c>
      <c r="L135" s="111">
        <f t="shared" si="55"/>
        <v>4950</v>
      </c>
      <c r="M135" s="111">
        <f>SUM(M136,M144,M150)</f>
        <v>10294</v>
      </c>
      <c r="N135" s="111">
        <f t="shared" si="55"/>
        <v>5147</v>
      </c>
      <c r="O135" s="111">
        <f t="shared" si="55"/>
        <v>5147</v>
      </c>
    </row>
    <row r="136" spans="1:15" ht="110.25">
      <c r="A136" s="118" t="s">
        <v>785</v>
      </c>
      <c r="B136" s="162">
        <v>850</v>
      </c>
      <c r="C136" s="115" t="s">
        <v>248</v>
      </c>
      <c r="D136" s="115" t="s">
        <v>50</v>
      </c>
      <c r="E136" s="143">
        <v>7</v>
      </c>
      <c r="F136" s="108"/>
      <c r="G136" s="117">
        <f>SUM(G137,)</f>
        <v>9537</v>
      </c>
      <c r="H136" s="117">
        <f>SUM(H137,)</f>
        <v>4768</v>
      </c>
      <c r="I136" s="117">
        <f>SUM(I137,)</f>
        <v>4769</v>
      </c>
      <c r="J136" s="117">
        <f aca="true" t="shared" si="56" ref="J136:O136">J137</f>
        <v>9900</v>
      </c>
      <c r="K136" s="117">
        <f t="shared" si="56"/>
        <v>4950</v>
      </c>
      <c r="L136" s="117">
        <f t="shared" si="56"/>
        <v>4950</v>
      </c>
      <c r="M136" s="117">
        <f>M137</f>
        <v>10294</v>
      </c>
      <c r="N136" s="117">
        <f t="shared" si="56"/>
        <v>5147</v>
      </c>
      <c r="O136" s="117">
        <f t="shared" si="56"/>
        <v>5147</v>
      </c>
    </row>
    <row r="137" spans="1:15" ht="173.25">
      <c r="A137" s="124" t="s">
        <v>786</v>
      </c>
      <c r="B137" s="162">
        <v>850</v>
      </c>
      <c r="C137" s="115" t="s">
        <v>248</v>
      </c>
      <c r="D137" s="115" t="s">
        <v>50</v>
      </c>
      <c r="E137" s="143" t="s">
        <v>302</v>
      </c>
      <c r="F137" s="108"/>
      <c r="G137" s="117">
        <f>SUM(G138,G141)</f>
        <v>9537</v>
      </c>
      <c r="H137" s="117">
        <f>SUM(H138,H141)</f>
        <v>4768</v>
      </c>
      <c r="I137" s="117">
        <f>SUM(I138,I141)</f>
        <v>4769</v>
      </c>
      <c r="J137" s="117">
        <f aca="true" t="shared" si="57" ref="J137:O137">SUM(J138,J141)</f>
        <v>9900</v>
      </c>
      <c r="K137" s="117">
        <f t="shared" si="57"/>
        <v>4950</v>
      </c>
      <c r="L137" s="117">
        <f t="shared" si="57"/>
        <v>4950</v>
      </c>
      <c r="M137" s="117">
        <f t="shared" si="57"/>
        <v>10294</v>
      </c>
      <c r="N137" s="117">
        <f t="shared" si="57"/>
        <v>5147</v>
      </c>
      <c r="O137" s="117">
        <f t="shared" si="57"/>
        <v>5147</v>
      </c>
    </row>
    <row r="138" spans="1:15" ht="47.25">
      <c r="A138" s="124" t="s">
        <v>715</v>
      </c>
      <c r="B138" s="162">
        <v>850</v>
      </c>
      <c r="C138" s="115" t="s">
        <v>248</v>
      </c>
      <c r="D138" s="115" t="s">
        <v>50</v>
      </c>
      <c r="E138" s="143" t="s">
        <v>716</v>
      </c>
      <c r="F138" s="108"/>
      <c r="G138" s="117">
        <f>SUM(G139:G140)</f>
        <v>0</v>
      </c>
      <c r="H138" s="117">
        <f>SUM(H139:H140)</f>
        <v>0</v>
      </c>
      <c r="I138" s="117">
        <f>SUM(I139:I140)</f>
        <v>0</v>
      </c>
      <c r="J138" s="117">
        <f>J140</f>
        <v>0</v>
      </c>
      <c r="K138" s="117"/>
      <c r="L138" s="117"/>
      <c r="M138" s="117"/>
      <c r="N138" s="117"/>
      <c r="O138" s="117"/>
    </row>
    <row r="139" spans="1:15" ht="63">
      <c r="A139" s="124" t="s">
        <v>717</v>
      </c>
      <c r="B139" s="162">
        <v>850</v>
      </c>
      <c r="C139" s="115" t="s">
        <v>248</v>
      </c>
      <c r="D139" s="115" t="s">
        <v>50</v>
      </c>
      <c r="E139" s="144" t="s">
        <v>718</v>
      </c>
      <c r="F139" s="108" t="s">
        <v>210</v>
      </c>
      <c r="G139" s="117">
        <f>SUM(H139:I139)</f>
        <v>0</v>
      </c>
      <c r="H139" s="117"/>
      <c r="I139" s="117"/>
      <c r="J139" s="117"/>
      <c r="K139" s="117"/>
      <c r="L139" s="117"/>
      <c r="M139" s="117"/>
      <c r="N139" s="117"/>
      <c r="O139" s="117"/>
    </row>
    <row r="140" spans="1:15" ht="94.5">
      <c r="A140" s="124" t="s">
        <v>719</v>
      </c>
      <c r="B140" s="162">
        <v>850</v>
      </c>
      <c r="C140" s="115" t="s">
        <v>248</v>
      </c>
      <c r="D140" s="115" t="s">
        <v>50</v>
      </c>
      <c r="E140" s="143" t="s">
        <v>720</v>
      </c>
      <c r="F140" s="108" t="s">
        <v>210</v>
      </c>
      <c r="G140" s="117">
        <f>SUM(H140:I140)</f>
        <v>0</v>
      </c>
      <c r="H140" s="117"/>
      <c r="I140" s="117"/>
      <c r="J140" s="117">
        <f>SUM(K140:L140)</f>
        <v>0</v>
      </c>
      <c r="K140" s="117"/>
      <c r="L140" s="117"/>
      <c r="M140" s="117"/>
      <c r="N140" s="117"/>
      <c r="O140" s="117"/>
    </row>
    <row r="141" spans="1:15" ht="47.25">
      <c r="A141" s="124" t="s">
        <v>658</v>
      </c>
      <c r="B141" s="162">
        <v>850</v>
      </c>
      <c r="C141" s="115" t="s">
        <v>248</v>
      </c>
      <c r="D141" s="115" t="s">
        <v>50</v>
      </c>
      <c r="E141" s="143" t="s">
        <v>659</v>
      </c>
      <c r="F141" s="108"/>
      <c r="G141" s="117">
        <f>SUM(G142:G143)</f>
        <v>9537</v>
      </c>
      <c r="H141" s="117">
        <f aca="true" t="shared" si="58" ref="H141:O141">SUM(H142:H143)</f>
        <v>4768</v>
      </c>
      <c r="I141" s="117">
        <f t="shared" si="58"/>
        <v>4769</v>
      </c>
      <c r="J141" s="117">
        <f t="shared" si="58"/>
        <v>9900</v>
      </c>
      <c r="K141" s="117">
        <f t="shared" si="58"/>
        <v>4950</v>
      </c>
      <c r="L141" s="117">
        <f t="shared" si="58"/>
        <v>4950</v>
      </c>
      <c r="M141" s="117">
        <f t="shared" si="58"/>
        <v>10294</v>
      </c>
      <c r="N141" s="117">
        <f t="shared" si="58"/>
        <v>5147</v>
      </c>
      <c r="O141" s="117">
        <f t="shared" si="58"/>
        <v>5147</v>
      </c>
    </row>
    <row r="142" spans="1:15" ht="78.75">
      <c r="A142" s="124" t="s">
        <v>660</v>
      </c>
      <c r="B142" s="162">
        <v>850</v>
      </c>
      <c r="C142" s="115" t="s">
        <v>248</v>
      </c>
      <c r="D142" s="115" t="s">
        <v>50</v>
      </c>
      <c r="E142" s="144" t="s">
        <v>441</v>
      </c>
      <c r="F142" s="108" t="s">
        <v>210</v>
      </c>
      <c r="G142" s="117">
        <f>SUM(H142:I142)</f>
        <v>4769</v>
      </c>
      <c r="H142" s="117"/>
      <c r="I142" s="117">
        <v>4769</v>
      </c>
      <c r="J142" s="117">
        <f>SUM(K142:L142)</f>
        <v>4950</v>
      </c>
      <c r="K142" s="117"/>
      <c r="L142" s="117">
        <v>4950</v>
      </c>
      <c r="M142" s="117">
        <f>SUM(N142:O142)</f>
        <v>5147</v>
      </c>
      <c r="N142" s="117"/>
      <c r="O142" s="117">
        <v>5147</v>
      </c>
    </row>
    <row r="143" spans="1:15" ht="94.5">
      <c r="A143" s="124" t="s">
        <v>398</v>
      </c>
      <c r="B143" s="162">
        <v>850</v>
      </c>
      <c r="C143" s="115" t="s">
        <v>248</v>
      </c>
      <c r="D143" s="115" t="s">
        <v>50</v>
      </c>
      <c r="E143" s="144" t="s">
        <v>172</v>
      </c>
      <c r="F143" s="108" t="s">
        <v>210</v>
      </c>
      <c r="G143" s="117">
        <f>SUM(H143:I143)</f>
        <v>4768</v>
      </c>
      <c r="H143" s="117">
        <v>4768</v>
      </c>
      <c r="I143" s="117"/>
      <c r="J143" s="117">
        <f>SUM(K143:L143)</f>
        <v>4950</v>
      </c>
      <c r="K143" s="117">
        <v>4950</v>
      </c>
      <c r="L143" s="117"/>
      <c r="M143" s="117">
        <f>SUM(N143:O143)</f>
        <v>5147</v>
      </c>
      <c r="N143" s="117">
        <v>5147</v>
      </c>
      <c r="O143" s="117"/>
    </row>
    <row r="144" spans="1:15" ht="53.25" customHeight="1">
      <c r="A144" s="118" t="s">
        <v>787</v>
      </c>
      <c r="B144" s="162">
        <v>850</v>
      </c>
      <c r="C144" s="115" t="s">
        <v>248</v>
      </c>
      <c r="D144" s="115" t="s">
        <v>50</v>
      </c>
      <c r="E144" s="143">
        <v>12</v>
      </c>
      <c r="F144" s="108"/>
      <c r="G144" s="117">
        <f>G145</f>
        <v>2203.4</v>
      </c>
      <c r="H144" s="117">
        <f aca="true" t="shared" si="59" ref="H144:O144">H145</f>
        <v>2022.4</v>
      </c>
      <c r="I144" s="117">
        <f t="shared" si="59"/>
        <v>181</v>
      </c>
      <c r="J144" s="117">
        <f t="shared" si="59"/>
        <v>125</v>
      </c>
      <c r="K144" s="117">
        <f t="shared" si="59"/>
        <v>125</v>
      </c>
      <c r="L144" s="117">
        <f t="shared" si="59"/>
        <v>0</v>
      </c>
      <c r="M144" s="117">
        <f t="shared" si="59"/>
        <v>0</v>
      </c>
      <c r="N144" s="117">
        <f t="shared" si="59"/>
        <v>0</v>
      </c>
      <c r="O144" s="117">
        <f t="shared" si="59"/>
        <v>0</v>
      </c>
    </row>
    <row r="145" spans="1:15" ht="78.75">
      <c r="A145" s="118" t="s">
        <v>488</v>
      </c>
      <c r="B145" s="162">
        <v>850</v>
      </c>
      <c r="C145" s="115" t="s">
        <v>248</v>
      </c>
      <c r="D145" s="115" t="s">
        <v>50</v>
      </c>
      <c r="E145" s="143" t="s">
        <v>487</v>
      </c>
      <c r="F145" s="108"/>
      <c r="G145" s="117">
        <f>SUM(G146:G147)</f>
        <v>2203.4</v>
      </c>
      <c r="H145" s="117">
        <f aca="true" t="shared" si="60" ref="H145:O145">SUM(H146:H147)</f>
        <v>2022.4</v>
      </c>
      <c r="I145" s="117">
        <f t="shared" si="60"/>
        <v>181</v>
      </c>
      <c r="J145" s="117">
        <f t="shared" si="60"/>
        <v>125</v>
      </c>
      <c r="K145" s="117">
        <f t="shared" si="60"/>
        <v>125</v>
      </c>
      <c r="L145" s="117">
        <f t="shared" si="60"/>
        <v>0</v>
      </c>
      <c r="M145" s="117">
        <f t="shared" si="60"/>
        <v>0</v>
      </c>
      <c r="N145" s="117">
        <f t="shared" si="60"/>
        <v>0</v>
      </c>
      <c r="O145" s="117">
        <f t="shared" si="60"/>
        <v>0</v>
      </c>
    </row>
    <row r="146" spans="1:15" ht="94.5">
      <c r="A146" s="118" t="s">
        <v>970</v>
      </c>
      <c r="B146" s="162">
        <v>850</v>
      </c>
      <c r="C146" s="115" t="s">
        <v>248</v>
      </c>
      <c r="D146" s="115" t="s">
        <v>50</v>
      </c>
      <c r="E146" s="144" t="s">
        <v>489</v>
      </c>
      <c r="F146" s="108" t="s">
        <v>210</v>
      </c>
      <c r="G146" s="117">
        <f>SUM(H146:I146)</f>
        <v>10</v>
      </c>
      <c r="H146" s="117"/>
      <c r="I146" s="117">
        <v>10</v>
      </c>
      <c r="J146" s="117"/>
      <c r="K146" s="117"/>
      <c r="L146" s="117"/>
      <c r="M146" s="117"/>
      <c r="N146" s="117"/>
      <c r="O146" s="117"/>
    </row>
    <row r="147" spans="1:15" ht="63">
      <c r="A147" s="118" t="s">
        <v>898</v>
      </c>
      <c r="B147" s="162">
        <v>850</v>
      </c>
      <c r="C147" s="115" t="s">
        <v>248</v>
      </c>
      <c r="D147" s="115" t="s">
        <v>50</v>
      </c>
      <c r="E147" s="143" t="s">
        <v>885</v>
      </c>
      <c r="F147" s="108"/>
      <c r="G147" s="117">
        <f>SUM(G148:G149)</f>
        <v>2193.4</v>
      </c>
      <c r="H147" s="117">
        <f aca="true" t="shared" si="61" ref="H147:O147">SUM(H148:H149)</f>
        <v>2022.4</v>
      </c>
      <c r="I147" s="117">
        <f t="shared" si="61"/>
        <v>171</v>
      </c>
      <c r="J147" s="117">
        <f t="shared" si="61"/>
        <v>125</v>
      </c>
      <c r="K147" s="117">
        <f t="shared" si="61"/>
        <v>125</v>
      </c>
      <c r="L147" s="117">
        <f t="shared" si="61"/>
        <v>0</v>
      </c>
      <c r="M147" s="117">
        <f t="shared" si="61"/>
        <v>0</v>
      </c>
      <c r="N147" s="117">
        <f t="shared" si="61"/>
        <v>0</v>
      </c>
      <c r="O147" s="117">
        <f t="shared" si="61"/>
        <v>0</v>
      </c>
    </row>
    <row r="148" spans="1:15" ht="126">
      <c r="A148" s="147" t="s">
        <v>886</v>
      </c>
      <c r="B148" s="162">
        <v>850</v>
      </c>
      <c r="C148" s="115" t="s">
        <v>248</v>
      </c>
      <c r="D148" s="115" t="s">
        <v>50</v>
      </c>
      <c r="E148" s="146" t="s">
        <v>964</v>
      </c>
      <c r="F148" s="108" t="s">
        <v>210</v>
      </c>
      <c r="G148" s="117">
        <f>SUM(H148:I148)</f>
        <v>2193.4</v>
      </c>
      <c r="H148" s="117">
        <v>2022.4</v>
      </c>
      <c r="I148" s="117">
        <v>171</v>
      </c>
      <c r="J148" s="117">
        <f>SUM(K148:L148)</f>
        <v>125</v>
      </c>
      <c r="K148" s="117">
        <v>125</v>
      </c>
      <c r="L148" s="117"/>
      <c r="M148" s="117">
        <f>SUM(N148:O148)</f>
        <v>0</v>
      </c>
      <c r="N148" s="117"/>
      <c r="O148" s="117"/>
    </row>
    <row r="149" spans="1:15" ht="47.25">
      <c r="A149" s="118" t="s">
        <v>490</v>
      </c>
      <c r="B149" s="162">
        <v>850</v>
      </c>
      <c r="C149" s="115" t="s">
        <v>248</v>
      </c>
      <c r="D149" s="115" t="s">
        <v>50</v>
      </c>
      <c r="E149" s="146" t="s">
        <v>489</v>
      </c>
      <c r="F149" s="108" t="s">
        <v>210</v>
      </c>
      <c r="G149" s="117">
        <f>SUM(H149:I149)</f>
        <v>0</v>
      </c>
      <c r="H149" s="117"/>
      <c r="I149" s="117"/>
      <c r="J149" s="117">
        <f>SUM(K149:L149)</f>
        <v>0</v>
      </c>
      <c r="K149" s="117"/>
      <c r="L149" s="117"/>
      <c r="M149" s="117">
        <f>SUM(N149:O149)</f>
        <v>0</v>
      </c>
      <c r="N149" s="117"/>
      <c r="O149" s="117"/>
    </row>
    <row r="150" spans="1:15" ht="31.5">
      <c r="A150" s="114" t="s">
        <v>685</v>
      </c>
      <c r="B150" s="162">
        <v>850</v>
      </c>
      <c r="C150" s="115" t="s">
        <v>248</v>
      </c>
      <c r="D150" s="115" t="s">
        <v>50</v>
      </c>
      <c r="E150" s="116" t="s">
        <v>683</v>
      </c>
      <c r="F150" s="108"/>
      <c r="G150" s="117">
        <f>G151</f>
        <v>420</v>
      </c>
      <c r="H150" s="117">
        <f aca="true" t="shared" si="62" ref="H150:O151">H151</f>
        <v>420</v>
      </c>
      <c r="I150" s="117">
        <f t="shared" si="62"/>
        <v>0</v>
      </c>
      <c r="J150" s="117">
        <f t="shared" si="62"/>
        <v>0</v>
      </c>
      <c r="K150" s="117">
        <f t="shared" si="62"/>
        <v>0</v>
      </c>
      <c r="L150" s="117">
        <f t="shared" si="62"/>
        <v>0</v>
      </c>
      <c r="M150" s="117">
        <f t="shared" si="62"/>
        <v>0</v>
      </c>
      <c r="N150" s="117">
        <f t="shared" si="62"/>
        <v>0</v>
      </c>
      <c r="O150" s="117">
        <f t="shared" si="62"/>
        <v>0</v>
      </c>
    </row>
    <row r="151" spans="1:15" ht="31.5">
      <c r="A151" s="114" t="s">
        <v>686</v>
      </c>
      <c r="B151" s="162">
        <v>850</v>
      </c>
      <c r="C151" s="115" t="s">
        <v>248</v>
      </c>
      <c r="D151" s="115" t="s">
        <v>50</v>
      </c>
      <c r="E151" s="116" t="s">
        <v>684</v>
      </c>
      <c r="F151" s="108"/>
      <c r="G151" s="117">
        <f>G152</f>
        <v>420</v>
      </c>
      <c r="H151" s="117">
        <f t="shared" si="62"/>
        <v>420</v>
      </c>
      <c r="I151" s="117">
        <f t="shared" si="62"/>
        <v>0</v>
      </c>
      <c r="J151" s="117">
        <f t="shared" si="62"/>
        <v>0</v>
      </c>
      <c r="K151" s="117">
        <f t="shared" si="62"/>
        <v>0</v>
      </c>
      <c r="L151" s="117">
        <f t="shared" si="62"/>
        <v>0</v>
      </c>
      <c r="M151" s="117">
        <f t="shared" si="62"/>
        <v>0</v>
      </c>
      <c r="N151" s="117">
        <f t="shared" si="62"/>
        <v>0</v>
      </c>
      <c r="O151" s="117">
        <f t="shared" si="62"/>
        <v>0</v>
      </c>
    </row>
    <row r="152" spans="1:15" ht="100.5" customHeight="1">
      <c r="A152" s="118" t="s">
        <v>721</v>
      </c>
      <c r="B152" s="162">
        <v>850</v>
      </c>
      <c r="C152" s="115" t="s">
        <v>248</v>
      </c>
      <c r="D152" s="115" t="s">
        <v>50</v>
      </c>
      <c r="E152" s="146" t="s">
        <v>722</v>
      </c>
      <c r="F152" s="108" t="s">
        <v>665</v>
      </c>
      <c r="G152" s="117">
        <f>SUM(H152:I152)</f>
        <v>420</v>
      </c>
      <c r="H152" s="117">
        <v>420</v>
      </c>
      <c r="I152" s="117"/>
      <c r="J152" s="117">
        <f>SUM(K152:L152)</f>
        <v>0</v>
      </c>
      <c r="K152" s="117"/>
      <c r="L152" s="117"/>
      <c r="M152" s="117">
        <f>SUM(N152:O152)</f>
        <v>0</v>
      </c>
      <c r="N152" s="117"/>
      <c r="O152" s="117"/>
    </row>
    <row r="153" spans="1:15" s="125" customFormat="1" ht="15.75">
      <c r="A153" s="148" t="s">
        <v>688</v>
      </c>
      <c r="B153" s="193">
        <v>850</v>
      </c>
      <c r="C153" s="107" t="s">
        <v>53</v>
      </c>
      <c r="D153" s="107"/>
      <c r="E153" s="149"/>
      <c r="F153" s="113"/>
      <c r="G153" s="111">
        <f>SUM(G154,G159)</f>
        <v>490</v>
      </c>
      <c r="H153" s="111">
        <f aca="true" t="shared" si="63" ref="H153:O153">SUM(H154,H159)</f>
        <v>490</v>
      </c>
      <c r="I153" s="111">
        <f t="shared" si="63"/>
        <v>0</v>
      </c>
      <c r="J153" s="111">
        <f t="shared" si="63"/>
        <v>2317</v>
      </c>
      <c r="K153" s="111">
        <f t="shared" si="63"/>
        <v>2317</v>
      </c>
      <c r="L153" s="111">
        <f t="shared" si="63"/>
        <v>0</v>
      </c>
      <c r="M153" s="111">
        <f t="shared" si="63"/>
        <v>526</v>
      </c>
      <c r="N153" s="111">
        <f t="shared" si="63"/>
        <v>526</v>
      </c>
      <c r="O153" s="111">
        <f t="shared" si="63"/>
        <v>0</v>
      </c>
    </row>
    <row r="154" spans="1:15" s="125" customFormat="1" ht="47.25">
      <c r="A154" s="148" t="s">
        <v>867</v>
      </c>
      <c r="B154" s="193">
        <v>850</v>
      </c>
      <c r="C154" s="107" t="s">
        <v>53</v>
      </c>
      <c r="D154" s="113" t="s">
        <v>50</v>
      </c>
      <c r="E154" s="149"/>
      <c r="F154" s="113"/>
      <c r="G154" s="111">
        <f>G155</f>
        <v>0</v>
      </c>
      <c r="H154" s="111">
        <f aca="true" t="shared" si="64" ref="H154:O157">H155</f>
        <v>0</v>
      </c>
      <c r="I154" s="111">
        <f t="shared" si="64"/>
        <v>0</v>
      </c>
      <c r="J154" s="111">
        <f t="shared" si="64"/>
        <v>1808</v>
      </c>
      <c r="K154" s="111">
        <f t="shared" si="64"/>
        <v>1808</v>
      </c>
      <c r="L154" s="111">
        <f t="shared" si="64"/>
        <v>0</v>
      </c>
      <c r="M154" s="111">
        <f t="shared" si="64"/>
        <v>0</v>
      </c>
      <c r="N154" s="111">
        <f t="shared" si="64"/>
        <v>0</v>
      </c>
      <c r="O154" s="111">
        <f t="shared" si="64"/>
        <v>0</v>
      </c>
    </row>
    <row r="155" spans="1:15" ht="78.75">
      <c r="A155" s="124" t="s">
        <v>778</v>
      </c>
      <c r="B155" s="162">
        <v>850</v>
      </c>
      <c r="C155" s="115" t="s">
        <v>53</v>
      </c>
      <c r="D155" s="108" t="s">
        <v>50</v>
      </c>
      <c r="E155" s="142" t="s">
        <v>864</v>
      </c>
      <c r="F155" s="108"/>
      <c r="G155" s="117">
        <f>G156</f>
        <v>0</v>
      </c>
      <c r="H155" s="117">
        <f t="shared" si="64"/>
        <v>0</v>
      </c>
      <c r="I155" s="117">
        <f t="shared" si="64"/>
        <v>0</v>
      </c>
      <c r="J155" s="117">
        <f t="shared" si="64"/>
        <v>1808</v>
      </c>
      <c r="K155" s="117">
        <f t="shared" si="64"/>
        <v>1808</v>
      </c>
      <c r="L155" s="117">
        <f t="shared" si="64"/>
        <v>0</v>
      </c>
      <c r="M155" s="117">
        <f t="shared" si="64"/>
        <v>0</v>
      </c>
      <c r="N155" s="117">
        <f t="shared" si="64"/>
        <v>0</v>
      </c>
      <c r="O155" s="117">
        <f t="shared" si="64"/>
        <v>0</v>
      </c>
    </row>
    <row r="156" spans="1:15" ht="141.75">
      <c r="A156" s="124" t="s">
        <v>868</v>
      </c>
      <c r="B156" s="162">
        <v>850</v>
      </c>
      <c r="C156" s="115" t="s">
        <v>53</v>
      </c>
      <c r="D156" s="108" t="s">
        <v>50</v>
      </c>
      <c r="E156" s="143" t="s">
        <v>869</v>
      </c>
      <c r="F156" s="108"/>
      <c r="G156" s="117">
        <f>G157</f>
        <v>0</v>
      </c>
      <c r="H156" s="117">
        <f t="shared" si="64"/>
        <v>0</v>
      </c>
      <c r="I156" s="117">
        <f t="shared" si="64"/>
        <v>0</v>
      </c>
      <c r="J156" s="117">
        <f t="shared" si="64"/>
        <v>1808</v>
      </c>
      <c r="K156" s="117">
        <f t="shared" si="64"/>
        <v>1808</v>
      </c>
      <c r="L156" s="117">
        <f t="shared" si="64"/>
        <v>0</v>
      </c>
      <c r="M156" s="117">
        <f t="shared" si="64"/>
        <v>0</v>
      </c>
      <c r="N156" s="117">
        <f t="shared" si="64"/>
        <v>0</v>
      </c>
      <c r="O156" s="117">
        <f t="shared" si="64"/>
        <v>0</v>
      </c>
    </row>
    <row r="157" spans="1:15" ht="94.5">
      <c r="A157" s="124" t="s">
        <v>870</v>
      </c>
      <c r="B157" s="162">
        <v>850</v>
      </c>
      <c r="C157" s="115" t="s">
        <v>53</v>
      </c>
      <c r="D157" s="108" t="s">
        <v>50</v>
      </c>
      <c r="E157" s="142" t="s">
        <v>865</v>
      </c>
      <c r="F157" s="108"/>
      <c r="G157" s="117">
        <f>G158</f>
        <v>0</v>
      </c>
      <c r="H157" s="117">
        <f t="shared" si="64"/>
        <v>0</v>
      </c>
      <c r="I157" s="117">
        <f t="shared" si="64"/>
        <v>0</v>
      </c>
      <c r="J157" s="117">
        <f t="shared" si="64"/>
        <v>1808</v>
      </c>
      <c r="K157" s="117">
        <f t="shared" si="64"/>
        <v>1808</v>
      </c>
      <c r="L157" s="117">
        <f t="shared" si="64"/>
        <v>0</v>
      </c>
      <c r="M157" s="117">
        <f t="shared" si="64"/>
        <v>0</v>
      </c>
      <c r="N157" s="117">
        <f t="shared" si="64"/>
        <v>0</v>
      </c>
      <c r="O157" s="117">
        <f t="shared" si="64"/>
        <v>0</v>
      </c>
    </row>
    <row r="158" spans="1:15" ht="157.5">
      <c r="A158" s="124" t="s">
        <v>871</v>
      </c>
      <c r="B158" s="162">
        <v>850</v>
      </c>
      <c r="C158" s="115" t="s">
        <v>53</v>
      </c>
      <c r="D158" s="108" t="s">
        <v>50</v>
      </c>
      <c r="E158" s="150" t="s">
        <v>866</v>
      </c>
      <c r="F158" s="108" t="s">
        <v>210</v>
      </c>
      <c r="G158" s="117">
        <f>SUM(H158:I158)</f>
        <v>0</v>
      </c>
      <c r="H158" s="117"/>
      <c r="I158" s="117"/>
      <c r="J158" s="117">
        <f>SUM(K158:L158)</f>
        <v>1808</v>
      </c>
      <c r="K158" s="117">
        <v>1808</v>
      </c>
      <c r="L158" s="117"/>
      <c r="M158" s="117">
        <f>SUM(N158:O158)</f>
        <v>0</v>
      </c>
      <c r="N158" s="117"/>
      <c r="O158" s="117"/>
    </row>
    <row r="159" spans="1:15" s="125" customFormat="1" ht="31.5">
      <c r="A159" s="148" t="s">
        <v>689</v>
      </c>
      <c r="B159" s="193">
        <v>850</v>
      </c>
      <c r="C159" s="107" t="s">
        <v>53</v>
      </c>
      <c r="D159" s="107" t="s">
        <v>248</v>
      </c>
      <c r="E159" s="149"/>
      <c r="F159" s="113"/>
      <c r="G159" s="111">
        <f aca="true" t="shared" si="65" ref="G159:O159">SUM(G160,G165)</f>
        <v>490</v>
      </c>
      <c r="H159" s="111">
        <f t="shared" si="65"/>
        <v>490</v>
      </c>
      <c r="I159" s="111">
        <f t="shared" si="65"/>
        <v>0</v>
      </c>
      <c r="J159" s="111">
        <f t="shared" si="65"/>
        <v>509</v>
      </c>
      <c r="K159" s="111">
        <f t="shared" si="65"/>
        <v>509</v>
      </c>
      <c r="L159" s="111">
        <f t="shared" si="65"/>
        <v>0</v>
      </c>
      <c r="M159" s="111">
        <f t="shared" si="65"/>
        <v>526</v>
      </c>
      <c r="N159" s="111">
        <f t="shared" si="65"/>
        <v>526</v>
      </c>
      <c r="O159" s="111">
        <f t="shared" si="65"/>
        <v>0</v>
      </c>
    </row>
    <row r="160" spans="1:15" ht="78.75">
      <c r="A160" s="118" t="s">
        <v>767</v>
      </c>
      <c r="B160" s="134" t="s">
        <v>206</v>
      </c>
      <c r="C160" s="115" t="s">
        <v>53</v>
      </c>
      <c r="D160" s="115" t="s">
        <v>248</v>
      </c>
      <c r="E160" s="122" t="s">
        <v>239</v>
      </c>
      <c r="F160" s="108"/>
      <c r="G160" s="117">
        <f aca="true" t="shared" si="66" ref="G160:O160">G161</f>
        <v>490</v>
      </c>
      <c r="H160" s="117">
        <f t="shared" si="66"/>
        <v>490</v>
      </c>
      <c r="I160" s="117">
        <f t="shared" si="66"/>
        <v>0</v>
      </c>
      <c r="J160" s="117">
        <f t="shared" si="66"/>
        <v>509</v>
      </c>
      <c r="K160" s="117">
        <f t="shared" si="66"/>
        <v>509</v>
      </c>
      <c r="L160" s="117">
        <f t="shared" si="66"/>
        <v>0</v>
      </c>
      <c r="M160" s="117">
        <f t="shared" si="66"/>
        <v>526</v>
      </c>
      <c r="N160" s="117">
        <f t="shared" si="66"/>
        <v>526</v>
      </c>
      <c r="O160" s="117">
        <f t="shared" si="66"/>
        <v>0</v>
      </c>
    </row>
    <row r="161" spans="1:15" ht="141.75">
      <c r="A161" s="124" t="s">
        <v>788</v>
      </c>
      <c r="B161" s="134" t="s">
        <v>206</v>
      </c>
      <c r="C161" s="115" t="s">
        <v>53</v>
      </c>
      <c r="D161" s="115" t="s">
        <v>248</v>
      </c>
      <c r="E161" s="122" t="s">
        <v>85</v>
      </c>
      <c r="F161" s="108"/>
      <c r="G161" s="117">
        <f aca="true" t="shared" si="67" ref="G161:O161">G162</f>
        <v>490</v>
      </c>
      <c r="H161" s="117">
        <f t="shared" si="67"/>
        <v>490</v>
      </c>
      <c r="I161" s="117">
        <f t="shared" si="67"/>
        <v>0</v>
      </c>
      <c r="J161" s="117">
        <f t="shared" si="67"/>
        <v>509</v>
      </c>
      <c r="K161" s="117">
        <f t="shared" si="67"/>
        <v>509</v>
      </c>
      <c r="L161" s="117">
        <f t="shared" si="67"/>
        <v>0</v>
      </c>
      <c r="M161" s="117">
        <f t="shared" si="67"/>
        <v>526</v>
      </c>
      <c r="N161" s="117">
        <f t="shared" si="67"/>
        <v>526</v>
      </c>
      <c r="O161" s="117">
        <f t="shared" si="67"/>
        <v>0</v>
      </c>
    </row>
    <row r="162" spans="1:15" ht="78.75">
      <c r="A162" s="124" t="s">
        <v>237</v>
      </c>
      <c r="B162" s="134" t="s">
        <v>206</v>
      </c>
      <c r="C162" s="115" t="s">
        <v>53</v>
      </c>
      <c r="D162" s="115" t="s">
        <v>248</v>
      </c>
      <c r="E162" s="122" t="s">
        <v>238</v>
      </c>
      <c r="F162" s="108"/>
      <c r="G162" s="117">
        <f aca="true" t="shared" si="68" ref="G162:O162">SUM(G163:G164)</f>
        <v>490</v>
      </c>
      <c r="H162" s="117">
        <f t="shared" si="68"/>
        <v>490</v>
      </c>
      <c r="I162" s="117">
        <f t="shared" si="68"/>
        <v>0</v>
      </c>
      <c r="J162" s="117">
        <f t="shared" si="68"/>
        <v>509</v>
      </c>
      <c r="K162" s="117">
        <f t="shared" si="68"/>
        <v>509</v>
      </c>
      <c r="L162" s="117">
        <f t="shared" si="68"/>
        <v>0</v>
      </c>
      <c r="M162" s="117">
        <f t="shared" si="68"/>
        <v>526</v>
      </c>
      <c r="N162" s="117">
        <f t="shared" si="68"/>
        <v>526</v>
      </c>
      <c r="O162" s="117">
        <f t="shared" si="68"/>
        <v>0</v>
      </c>
    </row>
    <row r="163" spans="1:15" ht="189">
      <c r="A163" s="119" t="s">
        <v>280</v>
      </c>
      <c r="B163" s="134" t="s">
        <v>206</v>
      </c>
      <c r="C163" s="115" t="s">
        <v>53</v>
      </c>
      <c r="D163" s="115" t="s">
        <v>248</v>
      </c>
      <c r="E163" s="123" t="s">
        <v>157</v>
      </c>
      <c r="F163" s="108" t="s">
        <v>208</v>
      </c>
      <c r="G163" s="117">
        <f>SUM(H163:I163)</f>
        <v>490</v>
      </c>
      <c r="H163" s="120">
        <v>490</v>
      </c>
      <c r="I163" s="120"/>
      <c r="J163" s="117">
        <f>SUM(K163:L163)</f>
        <v>509</v>
      </c>
      <c r="K163" s="120">
        <v>509</v>
      </c>
      <c r="L163" s="120"/>
      <c r="M163" s="117">
        <f>SUM(N163:O163)</f>
        <v>526</v>
      </c>
      <c r="N163" s="120">
        <v>526</v>
      </c>
      <c r="O163" s="120"/>
    </row>
    <row r="164" spans="1:15" ht="110.25">
      <c r="A164" s="114" t="s">
        <v>281</v>
      </c>
      <c r="B164" s="134" t="s">
        <v>206</v>
      </c>
      <c r="C164" s="115" t="s">
        <v>53</v>
      </c>
      <c r="D164" s="115" t="s">
        <v>248</v>
      </c>
      <c r="E164" s="123" t="s">
        <v>157</v>
      </c>
      <c r="F164" s="108" t="s">
        <v>210</v>
      </c>
      <c r="G164" s="117">
        <f>SUM(H164:I164)</f>
        <v>0</v>
      </c>
      <c r="H164" s="120"/>
      <c r="I164" s="120"/>
      <c r="J164" s="117">
        <f>SUM(K164:L164)</f>
        <v>0</v>
      </c>
      <c r="K164" s="120"/>
      <c r="L164" s="120"/>
      <c r="M164" s="117">
        <f>SUM(N164:O164)</f>
        <v>0</v>
      </c>
      <c r="N164" s="120"/>
      <c r="O164" s="120"/>
    </row>
    <row r="165" spans="1:15" ht="78.75">
      <c r="A165" s="124" t="s">
        <v>778</v>
      </c>
      <c r="B165" s="134" t="s">
        <v>206</v>
      </c>
      <c r="C165" s="115" t="s">
        <v>53</v>
      </c>
      <c r="D165" s="115" t="s">
        <v>248</v>
      </c>
      <c r="E165" s="122" t="s">
        <v>30</v>
      </c>
      <c r="F165" s="108"/>
      <c r="G165" s="117">
        <f>G166</f>
        <v>0</v>
      </c>
      <c r="H165" s="117">
        <f aca="true" t="shared" si="69" ref="H165:O167">H166</f>
        <v>0</v>
      </c>
      <c r="I165" s="117">
        <f t="shared" si="69"/>
        <v>0</v>
      </c>
      <c r="J165" s="117">
        <f t="shared" si="69"/>
        <v>0</v>
      </c>
      <c r="K165" s="117">
        <f t="shared" si="69"/>
        <v>0</v>
      </c>
      <c r="L165" s="117">
        <f t="shared" si="69"/>
        <v>0</v>
      </c>
      <c r="M165" s="117">
        <f t="shared" si="69"/>
        <v>0</v>
      </c>
      <c r="N165" s="117">
        <f t="shared" si="69"/>
        <v>0</v>
      </c>
      <c r="O165" s="117">
        <f t="shared" si="69"/>
        <v>0</v>
      </c>
    </row>
    <row r="166" spans="1:15" ht="141.75">
      <c r="A166" s="124" t="s">
        <v>868</v>
      </c>
      <c r="B166" s="134" t="s">
        <v>206</v>
      </c>
      <c r="C166" s="115" t="s">
        <v>53</v>
      </c>
      <c r="D166" s="115" t="s">
        <v>248</v>
      </c>
      <c r="E166" s="122" t="s">
        <v>873</v>
      </c>
      <c r="F166" s="108"/>
      <c r="G166" s="117">
        <f>G167</f>
        <v>0</v>
      </c>
      <c r="H166" s="117">
        <f t="shared" si="69"/>
        <v>0</v>
      </c>
      <c r="I166" s="117">
        <f t="shared" si="69"/>
        <v>0</v>
      </c>
      <c r="J166" s="117">
        <f t="shared" si="69"/>
        <v>0</v>
      </c>
      <c r="K166" s="117">
        <f t="shared" si="69"/>
        <v>0</v>
      </c>
      <c r="L166" s="117">
        <f t="shared" si="69"/>
        <v>0</v>
      </c>
      <c r="M166" s="117">
        <f t="shared" si="69"/>
        <v>0</v>
      </c>
      <c r="N166" s="117">
        <f t="shared" si="69"/>
        <v>0</v>
      </c>
      <c r="O166" s="117">
        <f t="shared" si="69"/>
        <v>0</v>
      </c>
    </row>
    <row r="167" spans="1:15" ht="63">
      <c r="A167" s="114" t="s">
        <v>962</v>
      </c>
      <c r="B167" s="134" t="s">
        <v>206</v>
      </c>
      <c r="C167" s="115" t="s">
        <v>53</v>
      </c>
      <c r="D167" s="115" t="s">
        <v>248</v>
      </c>
      <c r="E167" s="122" t="s">
        <v>961</v>
      </c>
      <c r="F167" s="108"/>
      <c r="G167" s="117">
        <f>G168</f>
        <v>0</v>
      </c>
      <c r="H167" s="117">
        <f t="shared" si="69"/>
        <v>0</v>
      </c>
      <c r="I167" s="117">
        <f t="shared" si="69"/>
        <v>0</v>
      </c>
      <c r="J167" s="117">
        <f t="shared" si="69"/>
        <v>0</v>
      </c>
      <c r="K167" s="117">
        <f t="shared" si="69"/>
        <v>0</v>
      </c>
      <c r="L167" s="117">
        <f t="shared" si="69"/>
        <v>0</v>
      </c>
      <c r="M167" s="117">
        <f t="shared" si="69"/>
        <v>0</v>
      </c>
      <c r="N167" s="117">
        <f t="shared" si="69"/>
        <v>0</v>
      </c>
      <c r="O167" s="117">
        <f t="shared" si="69"/>
        <v>0</v>
      </c>
    </row>
    <row r="168" spans="1:15" ht="78.75" customHeight="1">
      <c r="A168" s="151" t="s">
        <v>963</v>
      </c>
      <c r="B168" s="134" t="s">
        <v>206</v>
      </c>
      <c r="C168" s="115" t="s">
        <v>53</v>
      </c>
      <c r="D168" s="115" t="s">
        <v>248</v>
      </c>
      <c r="E168" s="122" t="s">
        <v>960</v>
      </c>
      <c r="F168" s="108" t="s">
        <v>210</v>
      </c>
      <c r="G168" s="152">
        <f>SUM(H168:I168)</f>
        <v>0</v>
      </c>
      <c r="H168" s="120"/>
      <c r="I168" s="120"/>
      <c r="J168" s="152">
        <f>SUM(K168:L168)</f>
        <v>0</v>
      </c>
      <c r="K168" s="120"/>
      <c r="L168" s="120"/>
      <c r="M168" s="152">
        <f>SUM(N168:O168)</f>
        <v>0</v>
      </c>
      <c r="N168" s="120"/>
      <c r="O168" s="120"/>
    </row>
    <row r="169" spans="1:15" ht="15.75">
      <c r="A169" s="104" t="s">
        <v>640</v>
      </c>
      <c r="B169" s="131" t="s">
        <v>206</v>
      </c>
      <c r="C169" s="107" t="s">
        <v>290</v>
      </c>
      <c r="D169" s="108"/>
      <c r="E169" s="108"/>
      <c r="F169" s="153"/>
      <c r="G169" s="171">
        <f>SUM(G170,G176,G189,G183)</f>
        <v>32026</v>
      </c>
      <c r="H169" s="171">
        <f aca="true" t="shared" si="70" ref="H169:O169">SUM(H170,H176,H189,H183)</f>
        <v>25212</v>
      </c>
      <c r="I169" s="171">
        <f t="shared" si="70"/>
        <v>6814</v>
      </c>
      <c r="J169" s="171">
        <f t="shared" si="70"/>
        <v>55076</v>
      </c>
      <c r="K169" s="171">
        <f t="shared" si="70"/>
        <v>48323</v>
      </c>
      <c r="L169" s="171">
        <f t="shared" si="70"/>
        <v>6753</v>
      </c>
      <c r="M169" s="171">
        <f t="shared" si="70"/>
        <v>2983</v>
      </c>
      <c r="N169" s="171">
        <f t="shared" si="70"/>
        <v>1391</v>
      </c>
      <c r="O169" s="171">
        <f t="shared" si="70"/>
        <v>1592</v>
      </c>
    </row>
    <row r="170" spans="1:15" s="125" customFormat="1" ht="15.75">
      <c r="A170" s="104" t="s">
        <v>129</v>
      </c>
      <c r="B170" s="131" t="s">
        <v>206</v>
      </c>
      <c r="C170" s="107" t="s">
        <v>290</v>
      </c>
      <c r="D170" s="113" t="s">
        <v>240</v>
      </c>
      <c r="E170" s="113"/>
      <c r="F170" s="170"/>
      <c r="G170" s="171">
        <f>G171</f>
        <v>10341</v>
      </c>
      <c r="H170" s="171">
        <f aca="true" t="shared" si="71" ref="H170:O172">H171</f>
        <v>9206</v>
      </c>
      <c r="I170" s="171">
        <f t="shared" si="71"/>
        <v>1135</v>
      </c>
      <c r="J170" s="171">
        <f t="shared" si="71"/>
        <v>6500</v>
      </c>
      <c r="K170" s="171">
        <f t="shared" si="71"/>
        <v>5850</v>
      </c>
      <c r="L170" s="171">
        <f t="shared" si="71"/>
        <v>650</v>
      </c>
      <c r="M170" s="171">
        <f t="shared" si="71"/>
        <v>0</v>
      </c>
      <c r="N170" s="171">
        <f t="shared" si="71"/>
        <v>0</v>
      </c>
      <c r="O170" s="171">
        <f t="shared" si="71"/>
        <v>0</v>
      </c>
    </row>
    <row r="171" spans="1:15" ht="63">
      <c r="A171" s="114" t="s">
        <v>789</v>
      </c>
      <c r="B171" s="134" t="s">
        <v>206</v>
      </c>
      <c r="C171" s="115" t="s">
        <v>290</v>
      </c>
      <c r="D171" s="108" t="s">
        <v>240</v>
      </c>
      <c r="E171" s="116" t="s">
        <v>340</v>
      </c>
      <c r="F171" s="153"/>
      <c r="G171" s="152">
        <f>G172</f>
        <v>10341</v>
      </c>
      <c r="H171" s="152">
        <f t="shared" si="71"/>
        <v>9206</v>
      </c>
      <c r="I171" s="152">
        <f t="shared" si="71"/>
        <v>1135</v>
      </c>
      <c r="J171" s="152">
        <f t="shared" si="71"/>
        <v>6500</v>
      </c>
      <c r="K171" s="152">
        <f t="shared" si="71"/>
        <v>5850</v>
      </c>
      <c r="L171" s="152">
        <f t="shared" si="71"/>
        <v>650</v>
      </c>
      <c r="M171" s="152">
        <f t="shared" si="71"/>
        <v>0</v>
      </c>
      <c r="N171" s="152">
        <f t="shared" si="71"/>
        <v>0</v>
      </c>
      <c r="O171" s="152">
        <f t="shared" si="71"/>
        <v>0</v>
      </c>
    </row>
    <row r="172" spans="1:15" ht="47.25">
      <c r="A172" s="114" t="s">
        <v>726</v>
      </c>
      <c r="B172" s="134" t="s">
        <v>206</v>
      </c>
      <c r="C172" s="115" t="s">
        <v>290</v>
      </c>
      <c r="D172" s="108" t="s">
        <v>240</v>
      </c>
      <c r="E172" s="116" t="s">
        <v>530</v>
      </c>
      <c r="F172" s="153"/>
      <c r="G172" s="152">
        <f>G173</f>
        <v>10341</v>
      </c>
      <c r="H172" s="152">
        <f t="shared" si="71"/>
        <v>9206</v>
      </c>
      <c r="I172" s="152">
        <f t="shared" si="71"/>
        <v>1135</v>
      </c>
      <c r="J172" s="152">
        <f t="shared" si="71"/>
        <v>6500</v>
      </c>
      <c r="K172" s="152">
        <f t="shared" si="71"/>
        <v>5850</v>
      </c>
      <c r="L172" s="152">
        <f t="shared" si="71"/>
        <v>650</v>
      </c>
      <c r="M172" s="152">
        <f t="shared" si="71"/>
        <v>0</v>
      </c>
      <c r="N172" s="152">
        <f t="shared" si="71"/>
        <v>0</v>
      </c>
      <c r="O172" s="152">
        <f t="shared" si="71"/>
        <v>0</v>
      </c>
    </row>
    <row r="173" spans="1:15" ht="47.25">
      <c r="A173" s="114" t="s">
        <v>726</v>
      </c>
      <c r="B173" s="134" t="s">
        <v>206</v>
      </c>
      <c r="C173" s="115" t="s">
        <v>290</v>
      </c>
      <c r="D173" s="108" t="s">
        <v>240</v>
      </c>
      <c r="E173" s="116" t="s">
        <v>727</v>
      </c>
      <c r="F173" s="153"/>
      <c r="G173" s="152">
        <f>SUM(G174:G175)</f>
        <v>10341</v>
      </c>
      <c r="H173" s="152">
        <f aca="true" t="shared" si="72" ref="H173:O173">SUM(H174:H175)</f>
        <v>9206</v>
      </c>
      <c r="I173" s="152">
        <f t="shared" si="72"/>
        <v>1135</v>
      </c>
      <c r="J173" s="152">
        <f t="shared" si="72"/>
        <v>6500</v>
      </c>
      <c r="K173" s="152">
        <f t="shared" si="72"/>
        <v>5850</v>
      </c>
      <c r="L173" s="152">
        <f t="shared" si="72"/>
        <v>650</v>
      </c>
      <c r="M173" s="152">
        <f t="shared" si="72"/>
        <v>0</v>
      </c>
      <c r="N173" s="152">
        <f t="shared" si="72"/>
        <v>0</v>
      </c>
      <c r="O173" s="152">
        <f t="shared" si="72"/>
        <v>0</v>
      </c>
    </row>
    <row r="174" spans="1:15" ht="78.75">
      <c r="A174" s="114" t="s">
        <v>236</v>
      </c>
      <c r="B174" s="134" t="s">
        <v>206</v>
      </c>
      <c r="C174" s="115" t="s">
        <v>290</v>
      </c>
      <c r="D174" s="108" t="s">
        <v>240</v>
      </c>
      <c r="E174" s="108" t="s">
        <v>728</v>
      </c>
      <c r="F174" s="153" t="s">
        <v>210</v>
      </c>
      <c r="G174" s="152">
        <f>SUM(H174:I174)</f>
        <v>1135</v>
      </c>
      <c r="H174" s="152"/>
      <c r="I174" s="152">
        <v>1135</v>
      </c>
      <c r="J174" s="152">
        <f>SUM(K174:L174)</f>
        <v>650</v>
      </c>
      <c r="K174" s="152"/>
      <c r="L174" s="152">
        <v>650</v>
      </c>
      <c r="M174" s="152">
        <f>SUM(N174:O174)</f>
        <v>0</v>
      </c>
      <c r="N174" s="152"/>
      <c r="O174" s="152"/>
    </row>
    <row r="175" spans="1:15" ht="94.5">
      <c r="A175" s="114" t="s">
        <v>443</v>
      </c>
      <c r="B175" s="134" t="s">
        <v>206</v>
      </c>
      <c r="C175" s="115" t="s">
        <v>290</v>
      </c>
      <c r="D175" s="108" t="s">
        <v>240</v>
      </c>
      <c r="E175" s="108" t="s">
        <v>729</v>
      </c>
      <c r="F175" s="153" t="s">
        <v>210</v>
      </c>
      <c r="G175" s="152">
        <f>SUM(H175:I175)</f>
        <v>9206</v>
      </c>
      <c r="H175" s="152">
        <v>9206</v>
      </c>
      <c r="I175" s="152"/>
      <c r="J175" s="152">
        <f>SUM(K175:L175)</f>
        <v>5850</v>
      </c>
      <c r="K175" s="152">
        <v>5850</v>
      </c>
      <c r="L175" s="152"/>
      <c r="M175" s="152">
        <f>SUM(N175:O175)</f>
        <v>0</v>
      </c>
      <c r="N175" s="152"/>
      <c r="O175" s="152"/>
    </row>
    <row r="176" spans="1:15" ht="15.75">
      <c r="A176" s="104" t="s">
        <v>130</v>
      </c>
      <c r="B176" s="131" t="s">
        <v>206</v>
      </c>
      <c r="C176" s="107" t="s">
        <v>290</v>
      </c>
      <c r="D176" s="113" t="s">
        <v>249</v>
      </c>
      <c r="E176" s="113"/>
      <c r="F176" s="170"/>
      <c r="G176" s="171">
        <f>G177</f>
        <v>1918</v>
      </c>
      <c r="H176" s="171">
        <f aca="true" t="shared" si="73" ref="H176:O178">H177</f>
        <v>0</v>
      </c>
      <c r="I176" s="171">
        <f t="shared" si="73"/>
        <v>1918</v>
      </c>
      <c r="J176" s="171">
        <f>J177</f>
        <v>47192</v>
      </c>
      <c r="K176" s="171">
        <f t="shared" si="73"/>
        <v>42473</v>
      </c>
      <c r="L176" s="171">
        <f t="shared" si="73"/>
        <v>4719</v>
      </c>
      <c r="M176" s="171">
        <f>M177</f>
        <v>1546</v>
      </c>
      <c r="N176" s="171">
        <f t="shared" si="73"/>
        <v>1391</v>
      </c>
      <c r="O176" s="171">
        <f t="shared" si="73"/>
        <v>155</v>
      </c>
    </row>
    <row r="177" spans="1:15" ht="63">
      <c r="A177" s="114" t="s">
        <v>789</v>
      </c>
      <c r="B177" s="134" t="s">
        <v>206</v>
      </c>
      <c r="C177" s="115" t="s">
        <v>290</v>
      </c>
      <c r="D177" s="108" t="s">
        <v>249</v>
      </c>
      <c r="E177" s="116" t="s">
        <v>340</v>
      </c>
      <c r="F177" s="153"/>
      <c r="G177" s="152">
        <f>G178</f>
        <v>1918</v>
      </c>
      <c r="H177" s="152">
        <f t="shared" si="73"/>
        <v>0</v>
      </c>
      <c r="I177" s="152">
        <f t="shared" si="73"/>
        <v>1918</v>
      </c>
      <c r="J177" s="152">
        <f>J178</f>
        <v>47192</v>
      </c>
      <c r="K177" s="152">
        <f t="shared" si="73"/>
        <v>42473</v>
      </c>
      <c r="L177" s="152">
        <f t="shared" si="73"/>
        <v>4719</v>
      </c>
      <c r="M177" s="152">
        <f>M178</f>
        <v>1546</v>
      </c>
      <c r="N177" s="152">
        <f t="shared" si="73"/>
        <v>1391</v>
      </c>
      <c r="O177" s="152">
        <f t="shared" si="73"/>
        <v>155</v>
      </c>
    </row>
    <row r="178" spans="1:15" ht="78.75">
      <c r="A178" s="114" t="s">
        <v>790</v>
      </c>
      <c r="B178" s="134" t="s">
        <v>206</v>
      </c>
      <c r="C178" s="115" t="s">
        <v>290</v>
      </c>
      <c r="D178" s="108" t="s">
        <v>249</v>
      </c>
      <c r="E178" s="116" t="s">
        <v>341</v>
      </c>
      <c r="F178" s="153"/>
      <c r="G178" s="152">
        <f>G179</f>
        <v>1918</v>
      </c>
      <c r="H178" s="152">
        <f t="shared" si="73"/>
        <v>0</v>
      </c>
      <c r="I178" s="152">
        <f t="shared" si="73"/>
        <v>1918</v>
      </c>
      <c r="J178" s="152">
        <f>J179</f>
        <v>47192</v>
      </c>
      <c r="K178" s="152">
        <f t="shared" si="73"/>
        <v>42473</v>
      </c>
      <c r="L178" s="152">
        <f t="shared" si="73"/>
        <v>4719</v>
      </c>
      <c r="M178" s="152">
        <f>M179</f>
        <v>1546</v>
      </c>
      <c r="N178" s="152">
        <f t="shared" si="73"/>
        <v>1391</v>
      </c>
      <c r="O178" s="152">
        <f t="shared" si="73"/>
        <v>155</v>
      </c>
    </row>
    <row r="179" spans="1:15" ht="47.25">
      <c r="A179" s="114" t="s">
        <v>342</v>
      </c>
      <c r="B179" s="134" t="s">
        <v>206</v>
      </c>
      <c r="C179" s="115" t="s">
        <v>290</v>
      </c>
      <c r="D179" s="108" t="s">
        <v>249</v>
      </c>
      <c r="E179" s="116" t="s">
        <v>343</v>
      </c>
      <c r="F179" s="153"/>
      <c r="G179" s="152">
        <f>SUM(G180:G182)</f>
        <v>1918</v>
      </c>
      <c r="H179" s="152">
        <f aca="true" t="shared" si="74" ref="H179:O179">SUM(H180:H182)</f>
        <v>0</v>
      </c>
      <c r="I179" s="152">
        <f t="shared" si="74"/>
        <v>1918</v>
      </c>
      <c r="J179" s="152">
        <f t="shared" si="74"/>
        <v>47192</v>
      </c>
      <c r="K179" s="152">
        <f t="shared" si="74"/>
        <v>42473</v>
      </c>
      <c r="L179" s="152">
        <f t="shared" si="74"/>
        <v>4719</v>
      </c>
      <c r="M179" s="152">
        <f t="shared" si="74"/>
        <v>1546</v>
      </c>
      <c r="N179" s="152">
        <f t="shared" si="74"/>
        <v>1391</v>
      </c>
      <c r="O179" s="152">
        <f t="shared" si="74"/>
        <v>155</v>
      </c>
    </row>
    <row r="180" spans="1:15" ht="78.75">
      <c r="A180" s="114" t="s">
        <v>236</v>
      </c>
      <c r="B180" s="134" t="s">
        <v>206</v>
      </c>
      <c r="C180" s="115" t="s">
        <v>290</v>
      </c>
      <c r="D180" s="108" t="s">
        <v>249</v>
      </c>
      <c r="E180" s="108" t="s">
        <v>512</v>
      </c>
      <c r="F180" s="153" t="s">
        <v>210</v>
      </c>
      <c r="G180" s="152">
        <f>SUM(H180:I180)</f>
        <v>1918</v>
      </c>
      <c r="H180" s="152"/>
      <c r="I180" s="152">
        <v>1918</v>
      </c>
      <c r="J180" s="152">
        <f>SUM(K180:L180)</f>
        <v>4719</v>
      </c>
      <c r="K180" s="152"/>
      <c r="L180" s="152">
        <v>4719</v>
      </c>
      <c r="M180" s="152">
        <f>SUM(N180:O180)</f>
        <v>155</v>
      </c>
      <c r="N180" s="152"/>
      <c r="O180" s="152">
        <v>155</v>
      </c>
    </row>
    <row r="181" spans="1:15" ht="110.25">
      <c r="A181" s="114" t="s">
        <v>4</v>
      </c>
      <c r="B181" s="134" t="s">
        <v>206</v>
      </c>
      <c r="C181" s="115" t="s">
        <v>290</v>
      </c>
      <c r="D181" s="108" t="s">
        <v>249</v>
      </c>
      <c r="E181" s="108" t="s">
        <v>5</v>
      </c>
      <c r="F181" s="153" t="s">
        <v>210</v>
      </c>
      <c r="G181" s="163">
        <f>SUM(H181:I181)</f>
        <v>0</v>
      </c>
      <c r="H181" s="163"/>
      <c r="I181" s="163">
        <v>0</v>
      </c>
      <c r="J181" s="163">
        <f>SUM(K181:L181)</f>
        <v>0</v>
      </c>
      <c r="K181" s="163"/>
      <c r="L181" s="163">
        <v>0</v>
      </c>
      <c r="M181" s="163">
        <f>SUM(N181:O181)</f>
        <v>0</v>
      </c>
      <c r="N181" s="163"/>
      <c r="O181" s="163">
        <v>0</v>
      </c>
    </row>
    <row r="182" spans="1:15" ht="94.5">
      <c r="A182" s="114" t="s">
        <v>443</v>
      </c>
      <c r="B182" s="134" t="s">
        <v>206</v>
      </c>
      <c r="C182" s="115" t="s">
        <v>290</v>
      </c>
      <c r="D182" s="108" t="s">
        <v>249</v>
      </c>
      <c r="E182" s="108" t="s">
        <v>431</v>
      </c>
      <c r="F182" s="153" t="s">
        <v>210</v>
      </c>
      <c r="G182" s="152">
        <f>SUM(H182:I182)</f>
        <v>0</v>
      </c>
      <c r="H182" s="152"/>
      <c r="I182" s="152"/>
      <c r="J182" s="152">
        <f>SUM(K182:L182)</f>
        <v>42473</v>
      </c>
      <c r="K182" s="152">
        <v>42473</v>
      </c>
      <c r="L182" s="152"/>
      <c r="M182" s="152">
        <f>SUM(N182:O182)</f>
        <v>1391</v>
      </c>
      <c r="N182" s="152">
        <v>1391</v>
      </c>
      <c r="O182" s="152"/>
    </row>
    <row r="183" spans="1:15" s="125" customFormat="1" ht="31.5">
      <c r="A183" s="104" t="s">
        <v>219</v>
      </c>
      <c r="B183" s="131" t="s">
        <v>206</v>
      </c>
      <c r="C183" s="107" t="s">
        <v>290</v>
      </c>
      <c r="D183" s="113" t="s">
        <v>50</v>
      </c>
      <c r="E183" s="113"/>
      <c r="F183" s="170"/>
      <c r="G183" s="171">
        <f>G184</f>
        <v>18202</v>
      </c>
      <c r="H183" s="171">
        <f aca="true" t="shared" si="75" ref="H183:O185">H184</f>
        <v>16006</v>
      </c>
      <c r="I183" s="171">
        <f t="shared" si="75"/>
        <v>2196</v>
      </c>
      <c r="J183" s="171">
        <f t="shared" si="75"/>
        <v>0</v>
      </c>
      <c r="K183" s="171">
        <f t="shared" si="75"/>
        <v>0</v>
      </c>
      <c r="L183" s="171">
        <f t="shared" si="75"/>
        <v>0</v>
      </c>
      <c r="M183" s="171">
        <f t="shared" si="75"/>
        <v>0</v>
      </c>
      <c r="N183" s="171">
        <f t="shared" si="75"/>
        <v>0</v>
      </c>
      <c r="O183" s="171">
        <f t="shared" si="75"/>
        <v>0</v>
      </c>
    </row>
    <row r="184" spans="1:15" ht="63">
      <c r="A184" s="114" t="s">
        <v>789</v>
      </c>
      <c r="B184" s="134" t="s">
        <v>206</v>
      </c>
      <c r="C184" s="115" t="s">
        <v>290</v>
      </c>
      <c r="D184" s="108" t="s">
        <v>50</v>
      </c>
      <c r="E184" s="116" t="s">
        <v>529</v>
      </c>
      <c r="F184" s="153"/>
      <c r="G184" s="152">
        <f>G185</f>
        <v>18202</v>
      </c>
      <c r="H184" s="152">
        <f t="shared" si="75"/>
        <v>16006</v>
      </c>
      <c r="I184" s="152">
        <f t="shared" si="75"/>
        <v>2196</v>
      </c>
      <c r="J184" s="152">
        <f t="shared" si="75"/>
        <v>0</v>
      </c>
      <c r="K184" s="152">
        <f t="shared" si="75"/>
        <v>0</v>
      </c>
      <c r="L184" s="152">
        <f t="shared" si="75"/>
        <v>0</v>
      </c>
      <c r="M184" s="152">
        <f t="shared" si="75"/>
        <v>0</v>
      </c>
      <c r="N184" s="152">
        <f t="shared" si="75"/>
        <v>0</v>
      </c>
      <c r="O184" s="152">
        <f t="shared" si="75"/>
        <v>0</v>
      </c>
    </row>
    <row r="185" spans="1:15" ht="94.5">
      <c r="A185" s="114" t="s">
        <v>819</v>
      </c>
      <c r="B185" s="134" t="s">
        <v>206</v>
      </c>
      <c r="C185" s="115" t="s">
        <v>290</v>
      </c>
      <c r="D185" s="108" t="s">
        <v>50</v>
      </c>
      <c r="E185" s="116" t="s">
        <v>631</v>
      </c>
      <c r="F185" s="153"/>
      <c r="G185" s="152">
        <f>G186</f>
        <v>18202</v>
      </c>
      <c r="H185" s="152">
        <f t="shared" si="75"/>
        <v>16006</v>
      </c>
      <c r="I185" s="152">
        <f t="shared" si="75"/>
        <v>2196</v>
      </c>
      <c r="J185" s="152">
        <f t="shared" si="75"/>
        <v>0</v>
      </c>
      <c r="K185" s="152">
        <f t="shared" si="75"/>
        <v>0</v>
      </c>
      <c r="L185" s="152">
        <f t="shared" si="75"/>
        <v>0</v>
      </c>
      <c r="M185" s="152">
        <f t="shared" si="75"/>
        <v>0</v>
      </c>
      <c r="N185" s="152">
        <f t="shared" si="75"/>
        <v>0</v>
      </c>
      <c r="O185" s="152">
        <f t="shared" si="75"/>
        <v>0</v>
      </c>
    </row>
    <row r="186" spans="1:15" ht="47.25">
      <c r="A186" s="114" t="s">
        <v>979</v>
      </c>
      <c r="B186" s="134" t="s">
        <v>206</v>
      </c>
      <c r="C186" s="115" t="s">
        <v>290</v>
      </c>
      <c r="D186" s="108" t="s">
        <v>50</v>
      </c>
      <c r="E186" s="116" t="s">
        <v>974</v>
      </c>
      <c r="F186" s="153"/>
      <c r="G186" s="152">
        <f>SUM(G187:G188)</f>
        <v>18202</v>
      </c>
      <c r="H186" s="152">
        <f aca="true" t="shared" si="76" ref="H186:O186">SUM(H187:H188)</f>
        <v>16006</v>
      </c>
      <c r="I186" s="152">
        <f t="shared" si="76"/>
        <v>2196</v>
      </c>
      <c r="J186" s="152">
        <f t="shared" si="76"/>
        <v>0</v>
      </c>
      <c r="K186" s="152">
        <f t="shared" si="76"/>
        <v>0</v>
      </c>
      <c r="L186" s="152">
        <f t="shared" si="76"/>
        <v>0</v>
      </c>
      <c r="M186" s="152">
        <f t="shared" si="76"/>
        <v>0</v>
      </c>
      <c r="N186" s="152">
        <f t="shared" si="76"/>
        <v>0</v>
      </c>
      <c r="O186" s="152">
        <f t="shared" si="76"/>
        <v>0</v>
      </c>
    </row>
    <row r="187" spans="1:15" ht="78.75">
      <c r="A187" s="114" t="s">
        <v>236</v>
      </c>
      <c r="B187" s="134" t="s">
        <v>206</v>
      </c>
      <c r="C187" s="115" t="s">
        <v>290</v>
      </c>
      <c r="D187" s="108" t="s">
        <v>50</v>
      </c>
      <c r="E187" s="108" t="s">
        <v>973</v>
      </c>
      <c r="F187" s="153" t="s">
        <v>210</v>
      </c>
      <c r="G187" s="152">
        <f>SUM(H187:I187)</f>
        <v>2196</v>
      </c>
      <c r="H187" s="152"/>
      <c r="I187" s="152">
        <v>2196</v>
      </c>
      <c r="J187" s="152">
        <f>SUM(K187:L187)</f>
        <v>0</v>
      </c>
      <c r="K187" s="152"/>
      <c r="L187" s="152"/>
      <c r="M187" s="152">
        <f>SUM(N187:O187)</f>
        <v>0</v>
      </c>
      <c r="N187" s="152"/>
      <c r="O187" s="152"/>
    </row>
    <row r="188" spans="1:15" ht="94.5">
      <c r="A188" s="118" t="s">
        <v>443</v>
      </c>
      <c r="B188" s="134" t="s">
        <v>206</v>
      </c>
      <c r="C188" s="115" t="s">
        <v>290</v>
      </c>
      <c r="D188" s="108" t="s">
        <v>50</v>
      </c>
      <c r="E188" s="115" t="s">
        <v>988</v>
      </c>
      <c r="F188" s="108" t="s">
        <v>210</v>
      </c>
      <c r="G188" s="117">
        <f>SUM(H188:I188)</f>
        <v>16006</v>
      </c>
      <c r="H188" s="117">
        <v>16006</v>
      </c>
      <c r="I188" s="117"/>
      <c r="J188" s="117">
        <f>SUM(K188:L188)</f>
        <v>0</v>
      </c>
      <c r="K188" s="117"/>
      <c r="L188" s="117"/>
      <c r="M188" s="117">
        <f>SUM(N188:O188)</f>
        <v>0</v>
      </c>
      <c r="N188" s="117"/>
      <c r="O188" s="117"/>
    </row>
    <row r="189" spans="1:15" ht="15.75">
      <c r="A189" s="104" t="s">
        <v>201</v>
      </c>
      <c r="B189" s="131" t="s">
        <v>206</v>
      </c>
      <c r="C189" s="107" t="s">
        <v>290</v>
      </c>
      <c r="D189" s="107" t="s">
        <v>290</v>
      </c>
      <c r="E189" s="108"/>
      <c r="F189" s="153"/>
      <c r="G189" s="171">
        <f aca="true" t="shared" si="77" ref="G189:O189">G190</f>
        <v>1565</v>
      </c>
      <c r="H189" s="171">
        <f t="shared" si="77"/>
        <v>0</v>
      </c>
      <c r="I189" s="171">
        <f t="shared" si="77"/>
        <v>1565</v>
      </c>
      <c r="J189" s="171">
        <f t="shared" si="77"/>
        <v>1384</v>
      </c>
      <c r="K189" s="171">
        <f t="shared" si="77"/>
        <v>0</v>
      </c>
      <c r="L189" s="171">
        <f t="shared" si="77"/>
        <v>1384</v>
      </c>
      <c r="M189" s="171">
        <f t="shared" si="77"/>
        <v>1437</v>
      </c>
      <c r="N189" s="171">
        <f t="shared" si="77"/>
        <v>0</v>
      </c>
      <c r="O189" s="171">
        <f t="shared" si="77"/>
        <v>1437</v>
      </c>
    </row>
    <row r="190" spans="1:15" ht="78.75">
      <c r="A190" s="118" t="s">
        <v>791</v>
      </c>
      <c r="B190" s="134" t="s">
        <v>206</v>
      </c>
      <c r="C190" s="115" t="s">
        <v>290</v>
      </c>
      <c r="D190" s="115" t="s">
        <v>290</v>
      </c>
      <c r="E190" s="116" t="s">
        <v>661</v>
      </c>
      <c r="F190" s="153"/>
      <c r="G190" s="152">
        <f>SUM(G191,G194,G201,G205)</f>
        <v>1565</v>
      </c>
      <c r="H190" s="152">
        <f aca="true" t="shared" si="78" ref="H190:O190">SUM(H191,H194,H201,H205)</f>
        <v>0</v>
      </c>
      <c r="I190" s="152">
        <f t="shared" si="78"/>
        <v>1565</v>
      </c>
      <c r="J190" s="152">
        <f t="shared" si="78"/>
        <v>1384</v>
      </c>
      <c r="K190" s="152">
        <f t="shared" si="78"/>
        <v>0</v>
      </c>
      <c r="L190" s="152">
        <f t="shared" si="78"/>
        <v>1384</v>
      </c>
      <c r="M190" s="152">
        <f t="shared" si="78"/>
        <v>1437</v>
      </c>
      <c r="N190" s="152">
        <f t="shared" si="78"/>
        <v>0</v>
      </c>
      <c r="O190" s="152">
        <f t="shared" si="78"/>
        <v>1437</v>
      </c>
    </row>
    <row r="191" spans="1:15" ht="126">
      <c r="A191" s="118" t="s">
        <v>792</v>
      </c>
      <c r="B191" s="134" t="s">
        <v>206</v>
      </c>
      <c r="C191" s="115" t="s">
        <v>290</v>
      </c>
      <c r="D191" s="115" t="s">
        <v>290</v>
      </c>
      <c r="E191" s="116" t="s">
        <v>663</v>
      </c>
      <c r="F191" s="153"/>
      <c r="G191" s="152">
        <f aca="true" t="shared" si="79" ref="G191:O192">G192</f>
        <v>0</v>
      </c>
      <c r="H191" s="152">
        <f t="shared" si="79"/>
        <v>0</v>
      </c>
      <c r="I191" s="152">
        <f t="shared" si="79"/>
        <v>0</v>
      </c>
      <c r="J191" s="152">
        <f t="shared" si="79"/>
        <v>0</v>
      </c>
      <c r="K191" s="152">
        <f t="shared" si="79"/>
        <v>0</v>
      </c>
      <c r="L191" s="152">
        <f t="shared" si="79"/>
        <v>0</v>
      </c>
      <c r="M191" s="152">
        <f t="shared" si="79"/>
        <v>0</v>
      </c>
      <c r="N191" s="152">
        <f t="shared" si="79"/>
        <v>0</v>
      </c>
      <c r="O191" s="152">
        <f t="shared" si="79"/>
        <v>0</v>
      </c>
    </row>
    <row r="192" spans="1:15" ht="78.75">
      <c r="A192" s="118" t="s">
        <v>304</v>
      </c>
      <c r="B192" s="134" t="s">
        <v>206</v>
      </c>
      <c r="C192" s="115" t="s">
        <v>290</v>
      </c>
      <c r="D192" s="115" t="s">
        <v>290</v>
      </c>
      <c r="E192" s="116" t="s">
        <v>662</v>
      </c>
      <c r="F192" s="153"/>
      <c r="G192" s="152">
        <f t="shared" si="79"/>
        <v>0</v>
      </c>
      <c r="H192" s="152">
        <f t="shared" si="79"/>
        <v>0</v>
      </c>
      <c r="I192" s="152">
        <f t="shared" si="79"/>
        <v>0</v>
      </c>
      <c r="J192" s="152">
        <f t="shared" si="79"/>
        <v>0</v>
      </c>
      <c r="K192" s="152">
        <f t="shared" si="79"/>
        <v>0</v>
      </c>
      <c r="L192" s="152">
        <f t="shared" si="79"/>
        <v>0</v>
      </c>
      <c r="M192" s="152">
        <f t="shared" si="79"/>
        <v>0</v>
      </c>
      <c r="N192" s="152">
        <f t="shared" si="79"/>
        <v>0</v>
      </c>
      <c r="O192" s="152">
        <f t="shared" si="79"/>
        <v>0</v>
      </c>
    </row>
    <row r="193" spans="1:15" ht="126">
      <c r="A193" s="118" t="s">
        <v>331</v>
      </c>
      <c r="B193" s="134" t="s">
        <v>206</v>
      </c>
      <c r="C193" s="115" t="s">
        <v>290</v>
      </c>
      <c r="D193" s="115" t="s">
        <v>290</v>
      </c>
      <c r="E193" s="108" t="s">
        <v>175</v>
      </c>
      <c r="F193" s="108" t="s">
        <v>641</v>
      </c>
      <c r="G193" s="117">
        <f>SUM(H193:I193)</f>
        <v>0</v>
      </c>
      <c r="H193" s="117">
        <v>0</v>
      </c>
      <c r="I193" s="117"/>
      <c r="J193" s="117">
        <f>SUM(K193:L193)</f>
        <v>0</v>
      </c>
      <c r="K193" s="117">
        <v>0</v>
      </c>
      <c r="L193" s="117"/>
      <c r="M193" s="117">
        <f>SUM(N193:O193)</f>
        <v>0</v>
      </c>
      <c r="N193" s="117">
        <v>0</v>
      </c>
      <c r="O193" s="117"/>
    </row>
    <row r="194" spans="1:15" ht="110.25">
      <c r="A194" s="118" t="s">
        <v>793</v>
      </c>
      <c r="B194" s="134" t="s">
        <v>206</v>
      </c>
      <c r="C194" s="115" t="s">
        <v>290</v>
      </c>
      <c r="D194" s="115" t="s">
        <v>290</v>
      </c>
      <c r="E194" s="116" t="s">
        <v>275</v>
      </c>
      <c r="F194" s="108"/>
      <c r="G194" s="117">
        <f>SUM(G195,)</f>
        <v>1480</v>
      </c>
      <c r="H194" s="117">
        <f aca="true" t="shared" si="80" ref="H194:O194">SUM(H195,)</f>
        <v>0</v>
      </c>
      <c r="I194" s="117">
        <f t="shared" si="80"/>
        <v>1480</v>
      </c>
      <c r="J194" s="117">
        <f t="shared" si="80"/>
        <v>1384</v>
      </c>
      <c r="K194" s="117">
        <f t="shared" si="80"/>
        <v>0</v>
      </c>
      <c r="L194" s="117">
        <f t="shared" si="80"/>
        <v>1384</v>
      </c>
      <c r="M194" s="117">
        <f t="shared" si="80"/>
        <v>1437</v>
      </c>
      <c r="N194" s="117">
        <f t="shared" si="80"/>
        <v>0</v>
      </c>
      <c r="O194" s="117">
        <f t="shared" si="80"/>
        <v>1437</v>
      </c>
    </row>
    <row r="195" spans="1:15" ht="53.25" customHeight="1">
      <c r="A195" s="118" t="s">
        <v>278</v>
      </c>
      <c r="B195" s="134" t="s">
        <v>206</v>
      </c>
      <c r="C195" s="115" t="s">
        <v>290</v>
      </c>
      <c r="D195" s="115" t="s">
        <v>290</v>
      </c>
      <c r="E195" s="116" t="s">
        <v>276</v>
      </c>
      <c r="F195" s="108"/>
      <c r="G195" s="117">
        <f>SUM(G196:G200)</f>
        <v>1480</v>
      </c>
      <c r="H195" s="117">
        <f aca="true" t="shared" si="81" ref="H195:O195">SUM(H196:H200)</f>
        <v>0</v>
      </c>
      <c r="I195" s="117">
        <f t="shared" si="81"/>
        <v>1480</v>
      </c>
      <c r="J195" s="117">
        <f t="shared" si="81"/>
        <v>1384</v>
      </c>
      <c r="K195" s="117">
        <f t="shared" si="81"/>
        <v>0</v>
      </c>
      <c r="L195" s="117">
        <f t="shared" si="81"/>
        <v>1384</v>
      </c>
      <c r="M195" s="117">
        <f t="shared" si="81"/>
        <v>1437</v>
      </c>
      <c r="N195" s="117">
        <f t="shared" si="81"/>
        <v>0</v>
      </c>
      <c r="O195" s="117">
        <f t="shared" si="81"/>
        <v>1437</v>
      </c>
    </row>
    <row r="196" spans="1:15" ht="189">
      <c r="A196" s="118" t="s">
        <v>317</v>
      </c>
      <c r="B196" s="134" t="s">
        <v>206</v>
      </c>
      <c r="C196" s="115" t="s">
        <v>290</v>
      </c>
      <c r="D196" s="115" t="s">
        <v>290</v>
      </c>
      <c r="E196" s="108" t="s">
        <v>513</v>
      </c>
      <c r="F196" s="108" t="s">
        <v>208</v>
      </c>
      <c r="G196" s="117">
        <f>SUM(H196:I196)</f>
        <v>1329</v>
      </c>
      <c r="H196" s="117"/>
      <c r="I196" s="117">
        <v>1329</v>
      </c>
      <c r="J196" s="117">
        <f>SUM(K196:L196)</f>
        <v>1384</v>
      </c>
      <c r="K196" s="117"/>
      <c r="L196" s="117">
        <v>1384</v>
      </c>
      <c r="M196" s="117">
        <f>SUM(N196:O196)</f>
        <v>1437</v>
      </c>
      <c r="N196" s="117"/>
      <c r="O196" s="117">
        <v>1437</v>
      </c>
    </row>
    <row r="197" spans="1:15" ht="110.25">
      <c r="A197" s="118" t="s">
        <v>690</v>
      </c>
      <c r="B197" s="134" t="s">
        <v>206</v>
      </c>
      <c r="C197" s="115" t="s">
        <v>290</v>
      </c>
      <c r="D197" s="115" t="s">
        <v>290</v>
      </c>
      <c r="E197" s="108" t="s">
        <v>513</v>
      </c>
      <c r="F197" s="108" t="s">
        <v>210</v>
      </c>
      <c r="G197" s="117">
        <f>SUM(H197:I197)</f>
        <v>52</v>
      </c>
      <c r="H197" s="117"/>
      <c r="I197" s="117">
        <v>52</v>
      </c>
      <c r="J197" s="117">
        <f>SUM(K197:L197)</f>
        <v>0</v>
      </c>
      <c r="K197" s="117"/>
      <c r="L197" s="117"/>
      <c r="M197" s="117">
        <f>SUM(N197:O197)</f>
        <v>0</v>
      </c>
      <c r="N197" s="117"/>
      <c r="O197" s="117"/>
    </row>
    <row r="198" spans="1:15" ht="78.75">
      <c r="A198" s="166" t="s">
        <v>691</v>
      </c>
      <c r="B198" s="134" t="s">
        <v>206</v>
      </c>
      <c r="C198" s="115" t="s">
        <v>290</v>
      </c>
      <c r="D198" s="115" t="s">
        <v>290</v>
      </c>
      <c r="E198" s="108" t="s">
        <v>513</v>
      </c>
      <c r="F198" s="108" t="s">
        <v>629</v>
      </c>
      <c r="G198" s="117">
        <f>SUM(H198:I198)</f>
        <v>0</v>
      </c>
      <c r="H198" s="117"/>
      <c r="I198" s="117"/>
      <c r="J198" s="117">
        <f>SUM(K198:L198)</f>
        <v>0</v>
      </c>
      <c r="K198" s="117"/>
      <c r="L198" s="117"/>
      <c r="M198" s="117">
        <f>SUM(N198:O198)</f>
        <v>0</v>
      </c>
      <c r="N198" s="117"/>
      <c r="O198" s="117"/>
    </row>
    <row r="199" spans="1:15" ht="141.75">
      <c r="A199" s="118" t="s">
        <v>82</v>
      </c>
      <c r="B199" s="134" t="s">
        <v>206</v>
      </c>
      <c r="C199" s="115" t="s">
        <v>290</v>
      </c>
      <c r="D199" s="115" t="s">
        <v>290</v>
      </c>
      <c r="E199" s="116" t="s">
        <v>277</v>
      </c>
      <c r="F199" s="108" t="s">
        <v>208</v>
      </c>
      <c r="G199" s="117">
        <f>SUM(H199:I199)</f>
        <v>20</v>
      </c>
      <c r="H199" s="117"/>
      <c r="I199" s="117">
        <v>20</v>
      </c>
      <c r="J199" s="117">
        <f>SUM(K199:L199)</f>
        <v>0</v>
      </c>
      <c r="K199" s="117"/>
      <c r="L199" s="117"/>
      <c r="M199" s="117">
        <f>SUM(N199:O199)</f>
        <v>0</v>
      </c>
      <c r="N199" s="117"/>
      <c r="O199" s="117"/>
    </row>
    <row r="200" spans="1:15" ht="63">
      <c r="A200" s="118" t="s">
        <v>617</v>
      </c>
      <c r="B200" s="134" t="s">
        <v>206</v>
      </c>
      <c r="C200" s="115" t="s">
        <v>290</v>
      </c>
      <c r="D200" s="115" t="s">
        <v>290</v>
      </c>
      <c r="E200" s="116" t="s">
        <v>277</v>
      </c>
      <c r="F200" s="108" t="s">
        <v>210</v>
      </c>
      <c r="G200" s="117">
        <f>SUM(H200:I200)</f>
        <v>79</v>
      </c>
      <c r="H200" s="117"/>
      <c r="I200" s="117">
        <v>79</v>
      </c>
      <c r="J200" s="117">
        <f>SUM(K200:L200)</f>
        <v>0</v>
      </c>
      <c r="K200" s="117"/>
      <c r="L200" s="117"/>
      <c r="M200" s="117">
        <f>SUM(N200:O200)</f>
        <v>0</v>
      </c>
      <c r="N200" s="117"/>
      <c r="O200" s="117"/>
    </row>
    <row r="201" spans="1:15" ht="126">
      <c r="A201" s="121" t="s">
        <v>900</v>
      </c>
      <c r="B201" s="134" t="s">
        <v>206</v>
      </c>
      <c r="C201" s="115" t="s">
        <v>290</v>
      </c>
      <c r="D201" s="115" t="s">
        <v>290</v>
      </c>
      <c r="E201" s="140" t="s">
        <v>904</v>
      </c>
      <c r="F201" s="113"/>
      <c r="G201" s="111">
        <f>SUM(G202)</f>
        <v>70</v>
      </c>
      <c r="H201" s="111">
        <f aca="true" t="shared" si="82" ref="H201:O201">SUM(H202)</f>
        <v>0</v>
      </c>
      <c r="I201" s="111">
        <f t="shared" si="82"/>
        <v>70</v>
      </c>
      <c r="J201" s="111">
        <f t="shared" si="82"/>
        <v>0</v>
      </c>
      <c r="K201" s="111">
        <f t="shared" si="82"/>
        <v>0</v>
      </c>
      <c r="L201" s="111">
        <f t="shared" si="82"/>
        <v>0</v>
      </c>
      <c r="M201" s="111">
        <f t="shared" si="82"/>
        <v>0</v>
      </c>
      <c r="N201" s="111">
        <f t="shared" si="82"/>
        <v>0</v>
      </c>
      <c r="O201" s="111">
        <f t="shared" si="82"/>
        <v>0</v>
      </c>
    </row>
    <row r="202" spans="1:15" ht="47.25">
      <c r="A202" s="118" t="s">
        <v>902</v>
      </c>
      <c r="B202" s="134" t="s">
        <v>206</v>
      </c>
      <c r="C202" s="115" t="s">
        <v>290</v>
      </c>
      <c r="D202" s="115" t="s">
        <v>290</v>
      </c>
      <c r="E202" s="116" t="s">
        <v>901</v>
      </c>
      <c r="F202" s="108"/>
      <c r="G202" s="117">
        <f>SUM(G203:G204)</f>
        <v>70</v>
      </c>
      <c r="H202" s="117">
        <f aca="true" t="shared" si="83" ref="H202:O202">SUM(H203:H204)</f>
        <v>0</v>
      </c>
      <c r="I202" s="117">
        <f t="shared" si="83"/>
        <v>70</v>
      </c>
      <c r="J202" s="117">
        <f t="shared" si="83"/>
        <v>0</v>
      </c>
      <c r="K202" s="117">
        <f t="shared" si="83"/>
        <v>0</v>
      </c>
      <c r="L202" s="117">
        <f t="shared" si="83"/>
        <v>0</v>
      </c>
      <c r="M202" s="117">
        <f t="shared" si="83"/>
        <v>0</v>
      </c>
      <c r="N202" s="117">
        <f t="shared" si="83"/>
        <v>0</v>
      </c>
      <c r="O202" s="117">
        <f t="shared" si="83"/>
        <v>0</v>
      </c>
    </row>
    <row r="203" spans="1:15" ht="141.75">
      <c r="A203" s="137" t="s">
        <v>82</v>
      </c>
      <c r="B203" s="134" t="s">
        <v>206</v>
      </c>
      <c r="C203" s="115" t="s">
        <v>290</v>
      </c>
      <c r="D203" s="115" t="s">
        <v>290</v>
      </c>
      <c r="E203" s="116" t="s">
        <v>903</v>
      </c>
      <c r="F203" s="108" t="s">
        <v>208</v>
      </c>
      <c r="G203" s="117">
        <f>SUM(H203:I203)</f>
        <v>30</v>
      </c>
      <c r="H203" s="117"/>
      <c r="I203" s="117">
        <v>30</v>
      </c>
      <c r="J203" s="117"/>
      <c r="K203" s="117"/>
      <c r="L203" s="117"/>
      <c r="M203" s="117"/>
      <c r="N203" s="155"/>
      <c r="O203" s="117"/>
    </row>
    <row r="204" spans="1:15" ht="63">
      <c r="A204" s="137" t="s">
        <v>617</v>
      </c>
      <c r="B204" s="134" t="s">
        <v>206</v>
      </c>
      <c r="C204" s="115" t="s">
        <v>290</v>
      </c>
      <c r="D204" s="115" t="s">
        <v>290</v>
      </c>
      <c r="E204" s="116" t="s">
        <v>903</v>
      </c>
      <c r="F204" s="108" t="s">
        <v>210</v>
      </c>
      <c r="G204" s="117">
        <f>SUM(H204:I204)</f>
        <v>40</v>
      </c>
      <c r="H204" s="120"/>
      <c r="I204" s="120">
        <v>40</v>
      </c>
      <c r="J204" s="117">
        <f>SUM(K204:L204)</f>
        <v>0</v>
      </c>
      <c r="K204" s="120"/>
      <c r="L204" s="120"/>
      <c r="M204" s="117">
        <f>SUM(N204:O204)</f>
        <v>0</v>
      </c>
      <c r="N204" s="156"/>
      <c r="O204" s="120"/>
    </row>
    <row r="205" spans="1:15" ht="141.75">
      <c r="A205" s="121" t="s">
        <v>908</v>
      </c>
      <c r="B205" s="134" t="s">
        <v>206</v>
      </c>
      <c r="C205" s="115" t="s">
        <v>290</v>
      </c>
      <c r="D205" s="115" t="s">
        <v>290</v>
      </c>
      <c r="E205" s="140" t="s">
        <v>905</v>
      </c>
      <c r="F205" s="113"/>
      <c r="G205" s="111">
        <f>G206</f>
        <v>15</v>
      </c>
      <c r="H205" s="111">
        <f aca="true" t="shared" si="84" ref="H205:O205">H206</f>
        <v>0</v>
      </c>
      <c r="I205" s="111">
        <f t="shared" si="84"/>
        <v>15</v>
      </c>
      <c r="J205" s="111">
        <f t="shared" si="84"/>
        <v>0</v>
      </c>
      <c r="K205" s="111">
        <f t="shared" si="84"/>
        <v>0</v>
      </c>
      <c r="L205" s="111">
        <f t="shared" si="84"/>
        <v>0</v>
      </c>
      <c r="M205" s="111">
        <f t="shared" si="84"/>
        <v>0</v>
      </c>
      <c r="N205" s="111">
        <f t="shared" si="84"/>
        <v>0</v>
      </c>
      <c r="O205" s="111">
        <f t="shared" si="84"/>
        <v>0</v>
      </c>
    </row>
    <row r="206" spans="1:15" ht="47.25">
      <c r="A206" s="118" t="s">
        <v>909</v>
      </c>
      <c r="B206" s="134" t="s">
        <v>206</v>
      </c>
      <c r="C206" s="115" t="s">
        <v>290</v>
      </c>
      <c r="D206" s="115" t="s">
        <v>290</v>
      </c>
      <c r="E206" s="116" t="s">
        <v>906</v>
      </c>
      <c r="F206" s="108"/>
      <c r="G206" s="117">
        <f>G207</f>
        <v>15</v>
      </c>
      <c r="H206" s="117">
        <f aca="true" t="shared" si="85" ref="H206:O206">H207</f>
        <v>0</v>
      </c>
      <c r="I206" s="117">
        <f t="shared" si="85"/>
        <v>15</v>
      </c>
      <c r="J206" s="117">
        <f t="shared" si="85"/>
        <v>0</v>
      </c>
      <c r="K206" s="117">
        <f t="shared" si="85"/>
        <v>0</v>
      </c>
      <c r="L206" s="117">
        <f t="shared" si="85"/>
        <v>0</v>
      </c>
      <c r="M206" s="117">
        <f t="shared" si="85"/>
        <v>0</v>
      </c>
      <c r="N206" s="117">
        <f t="shared" si="85"/>
        <v>0</v>
      </c>
      <c r="O206" s="117">
        <f t="shared" si="85"/>
        <v>0</v>
      </c>
    </row>
    <row r="207" spans="1:15" ht="63">
      <c r="A207" s="137" t="s">
        <v>617</v>
      </c>
      <c r="B207" s="134" t="s">
        <v>206</v>
      </c>
      <c r="C207" s="115" t="s">
        <v>290</v>
      </c>
      <c r="D207" s="115" t="s">
        <v>290</v>
      </c>
      <c r="E207" s="116" t="s">
        <v>907</v>
      </c>
      <c r="F207" s="108" t="s">
        <v>210</v>
      </c>
      <c r="G207" s="117">
        <f>SUM(H207:I207)</f>
        <v>15</v>
      </c>
      <c r="H207" s="120"/>
      <c r="I207" s="120">
        <v>15</v>
      </c>
      <c r="J207" s="117">
        <f>SUM(K207:L207)</f>
        <v>0</v>
      </c>
      <c r="K207" s="120"/>
      <c r="L207" s="120"/>
      <c r="M207" s="117">
        <f>SUM(N207:O207)</f>
        <v>0</v>
      </c>
      <c r="N207" s="156"/>
      <c r="O207" s="120"/>
    </row>
    <row r="208" spans="1:15" s="125" customFormat="1" ht="15.75">
      <c r="A208" s="126" t="s">
        <v>135</v>
      </c>
      <c r="B208" s="131" t="s">
        <v>206</v>
      </c>
      <c r="C208" s="113" t="s">
        <v>52</v>
      </c>
      <c r="D208" s="113"/>
      <c r="E208" s="140"/>
      <c r="F208" s="113"/>
      <c r="G208" s="111">
        <f aca="true" t="shared" si="86" ref="G208:O208">SUM(G209,G216)</f>
        <v>10602</v>
      </c>
      <c r="H208" s="111">
        <f t="shared" si="86"/>
        <v>9474</v>
      </c>
      <c r="I208" s="111">
        <f t="shared" si="86"/>
        <v>1128</v>
      </c>
      <c r="J208" s="111">
        <f t="shared" si="86"/>
        <v>22882</v>
      </c>
      <c r="K208" s="111">
        <f t="shared" si="86"/>
        <v>20594</v>
      </c>
      <c r="L208" s="111">
        <f t="shared" si="86"/>
        <v>2288</v>
      </c>
      <c r="M208" s="111">
        <f t="shared" si="86"/>
        <v>38660</v>
      </c>
      <c r="N208" s="111">
        <f t="shared" si="86"/>
        <v>34794</v>
      </c>
      <c r="O208" s="111">
        <f t="shared" si="86"/>
        <v>3866</v>
      </c>
    </row>
    <row r="209" spans="1:15" s="125" customFormat="1" ht="15.75">
      <c r="A209" s="104" t="s">
        <v>136</v>
      </c>
      <c r="B209" s="131" t="s">
        <v>206</v>
      </c>
      <c r="C209" s="113" t="s">
        <v>52</v>
      </c>
      <c r="D209" s="113" t="s">
        <v>240</v>
      </c>
      <c r="E209" s="107"/>
      <c r="F209" s="113"/>
      <c r="G209" s="111">
        <f>G210</f>
        <v>570</v>
      </c>
      <c r="H209" s="111">
        <f aca="true" t="shared" si="87" ref="H209:O211">H210</f>
        <v>0</v>
      </c>
      <c r="I209" s="111">
        <f t="shared" si="87"/>
        <v>570</v>
      </c>
      <c r="J209" s="111">
        <f t="shared" si="87"/>
        <v>22882</v>
      </c>
      <c r="K209" s="111">
        <f t="shared" si="87"/>
        <v>20594</v>
      </c>
      <c r="L209" s="111">
        <f t="shared" si="87"/>
        <v>2288</v>
      </c>
      <c r="M209" s="111">
        <f t="shared" si="87"/>
        <v>38660</v>
      </c>
      <c r="N209" s="111">
        <f t="shared" si="87"/>
        <v>34794</v>
      </c>
      <c r="O209" s="111">
        <f t="shared" si="87"/>
        <v>3866</v>
      </c>
    </row>
    <row r="210" spans="1:15" ht="63">
      <c r="A210" s="118" t="s">
        <v>794</v>
      </c>
      <c r="B210" s="134" t="s">
        <v>206</v>
      </c>
      <c r="C210" s="108" t="s">
        <v>52</v>
      </c>
      <c r="D210" s="108" t="s">
        <v>240</v>
      </c>
      <c r="E210" s="116" t="s">
        <v>445</v>
      </c>
      <c r="F210" s="108"/>
      <c r="G210" s="117">
        <f>G211</f>
        <v>570</v>
      </c>
      <c r="H210" s="117">
        <f t="shared" si="87"/>
        <v>0</v>
      </c>
      <c r="I210" s="117">
        <f t="shared" si="87"/>
        <v>570</v>
      </c>
      <c r="J210" s="117">
        <f t="shared" si="87"/>
        <v>22882</v>
      </c>
      <c r="K210" s="117">
        <f t="shared" si="87"/>
        <v>20594</v>
      </c>
      <c r="L210" s="117">
        <f t="shared" si="87"/>
        <v>2288</v>
      </c>
      <c r="M210" s="117">
        <f t="shared" si="87"/>
        <v>38660</v>
      </c>
      <c r="N210" s="117">
        <f t="shared" si="87"/>
        <v>34794</v>
      </c>
      <c r="O210" s="117">
        <f t="shared" si="87"/>
        <v>3866</v>
      </c>
    </row>
    <row r="211" spans="1:15" ht="110.25">
      <c r="A211" s="118" t="s">
        <v>795</v>
      </c>
      <c r="B211" s="134" t="s">
        <v>206</v>
      </c>
      <c r="C211" s="108" t="s">
        <v>52</v>
      </c>
      <c r="D211" s="108" t="s">
        <v>240</v>
      </c>
      <c r="E211" s="116" t="s">
        <v>279</v>
      </c>
      <c r="F211" s="108"/>
      <c r="G211" s="117">
        <f>G212</f>
        <v>570</v>
      </c>
      <c r="H211" s="117">
        <f t="shared" si="87"/>
        <v>0</v>
      </c>
      <c r="I211" s="117">
        <f t="shared" si="87"/>
        <v>570</v>
      </c>
      <c r="J211" s="117">
        <f t="shared" si="87"/>
        <v>22882</v>
      </c>
      <c r="K211" s="117">
        <f t="shared" si="87"/>
        <v>20594</v>
      </c>
      <c r="L211" s="117">
        <f t="shared" si="87"/>
        <v>2288</v>
      </c>
      <c r="M211" s="117">
        <f t="shared" si="87"/>
        <v>38660</v>
      </c>
      <c r="N211" s="117">
        <f t="shared" si="87"/>
        <v>34794</v>
      </c>
      <c r="O211" s="117">
        <f t="shared" si="87"/>
        <v>3866</v>
      </c>
    </row>
    <row r="212" spans="1:15" ht="31.5">
      <c r="A212" s="118" t="s">
        <v>233</v>
      </c>
      <c r="B212" s="134" t="s">
        <v>206</v>
      </c>
      <c r="C212" s="108" t="s">
        <v>52</v>
      </c>
      <c r="D212" s="108" t="s">
        <v>240</v>
      </c>
      <c r="E212" s="116" t="s">
        <v>6</v>
      </c>
      <c r="F212" s="108"/>
      <c r="G212" s="117">
        <f>SUM(G213:G215)</f>
        <v>570</v>
      </c>
      <c r="H212" s="117">
        <f aca="true" t="shared" si="88" ref="H212:O212">SUM(H213:H215)</f>
        <v>0</v>
      </c>
      <c r="I212" s="117">
        <f t="shared" si="88"/>
        <v>570</v>
      </c>
      <c r="J212" s="117">
        <f t="shared" si="88"/>
        <v>22882</v>
      </c>
      <c r="K212" s="117">
        <f t="shared" si="88"/>
        <v>20594</v>
      </c>
      <c r="L212" s="117">
        <f t="shared" si="88"/>
        <v>2288</v>
      </c>
      <c r="M212" s="117">
        <f t="shared" si="88"/>
        <v>38660</v>
      </c>
      <c r="N212" s="117">
        <f t="shared" si="88"/>
        <v>34794</v>
      </c>
      <c r="O212" s="117">
        <f t="shared" si="88"/>
        <v>3866</v>
      </c>
    </row>
    <row r="213" spans="1:15" ht="78.75">
      <c r="A213" s="118" t="s">
        <v>236</v>
      </c>
      <c r="B213" s="134" t="s">
        <v>206</v>
      </c>
      <c r="C213" s="108" t="s">
        <v>52</v>
      </c>
      <c r="D213" s="108" t="s">
        <v>240</v>
      </c>
      <c r="E213" s="115" t="s">
        <v>7</v>
      </c>
      <c r="F213" s="108" t="s">
        <v>210</v>
      </c>
      <c r="G213" s="117">
        <f>SUM(H213:I213)</f>
        <v>490</v>
      </c>
      <c r="H213" s="117"/>
      <c r="I213" s="117">
        <v>490</v>
      </c>
      <c r="J213" s="117">
        <f>SUM(K213:L213)</f>
        <v>2288</v>
      </c>
      <c r="K213" s="117"/>
      <c r="L213" s="117">
        <v>2288</v>
      </c>
      <c r="M213" s="117">
        <f>SUM(N213:O213)</f>
        <v>3866</v>
      </c>
      <c r="N213" s="117"/>
      <c r="O213" s="117">
        <v>3866</v>
      </c>
    </row>
    <row r="214" spans="1:15" ht="47.25">
      <c r="A214" s="118" t="s">
        <v>980</v>
      </c>
      <c r="B214" s="134" t="s">
        <v>206</v>
      </c>
      <c r="C214" s="108" t="s">
        <v>52</v>
      </c>
      <c r="D214" s="108" t="s">
        <v>240</v>
      </c>
      <c r="E214" s="115" t="s">
        <v>7</v>
      </c>
      <c r="F214" s="108" t="s">
        <v>629</v>
      </c>
      <c r="G214" s="117">
        <f>SUM(H214:I214)</f>
        <v>80</v>
      </c>
      <c r="H214" s="117"/>
      <c r="I214" s="117">
        <v>80</v>
      </c>
      <c r="J214" s="117"/>
      <c r="K214" s="117"/>
      <c r="L214" s="117"/>
      <c r="M214" s="117"/>
      <c r="N214" s="117"/>
      <c r="O214" s="117"/>
    </row>
    <row r="215" spans="1:15" ht="94.5">
      <c r="A215" s="118" t="s">
        <v>731</v>
      </c>
      <c r="B215" s="134" t="s">
        <v>206</v>
      </c>
      <c r="C215" s="108" t="s">
        <v>52</v>
      </c>
      <c r="D215" s="108" t="s">
        <v>240</v>
      </c>
      <c r="E215" s="115" t="s">
        <v>732</v>
      </c>
      <c r="F215" s="108" t="s">
        <v>210</v>
      </c>
      <c r="G215" s="117">
        <f>SUM(H215:I215)</f>
        <v>0</v>
      </c>
      <c r="H215" s="117"/>
      <c r="I215" s="117"/>
      <c r="J215" s="117">
        <f>SUM(K215:L215)</f>
        <v>20594</v>
      </c>
      <c r="K215" s="117">
        <v>20594</v>
      </c>
      <c r="L215" s="117"/>
      <c r="M215" s="117">
        <f>SUM(N215:O215)</f>
        <v>34794</v>
      </c>
      <c r="N215" s="117">
        <v>34794</v>
      </c>
      <c r="O215" s="117"/>
    </row>
    <row r="216" spans="1:15" s="125" customFormat="1" ht="31.5">
      <c r="A216" s="104" t="s">
        <v>137</v>
      </c>
      <c r="B216" s="131" t="s">
        <v>206</v>
      </c>
      <c r="C216" s="113" t="s">
        <v>52</v>
      </c>
      <c r="D216" s="113" t="s">
        <v>241</v>
      </c>
      <c r="E216" s="107"/>
      <c r="F216" s="113"/>
      <c r="G216" s="111">
        <f>G217</f>
        <v>10032</v>
      </c>
      <c r="H216" s="111">
        <f aca="true" t="shared" si="89" ref="H216:O217">H217</f>
        <v>9474</v>
      </c>
      <c r="I216" s="111">
        <f t="shared" si="89"/>
        <v>558</v>
      </c>
      <c r="J216" s="111">
        <f t="shared" si="89"/>
        <v>0</v>
      </c>
      <c r="K216" s="111">
        <f t="shared" si="89"/>
        <v>0</v>
      </c>
      <c r="L216" s="111">
        <f t="shared" si="89"/>
        <v>0</v>
      </c>
      <c r="M216" s="111">
        <f t="shared" si="89"/>
        <v>0</v>
      </c>
      <c r="N216" s="111">
        <f t="shared" si="89"/>
        <v>0</v>
      </c>
      <c r="O216" s="111">
        <f t="shared" si="89"/>
        <v>0</v>
      </c>
    </row>
    <row r="217" spans="1:15" ht="63">
      <c r="A217" s="118" t="s">
        <v>794</v>
      </c>
      <c r="B217" s="134" t="s">
        <v>206</v>
      </c>
      <c r="C217" s="108" t="s">
        <v>52</v>
      </c>
      <c r="D217" s="108" t="s">
        <v>241</v>
      </c>
      <c r="E217" s="116" t="s">
        <v>445</v>
      </c>
      <c r="F217" s="108"/>
      <c r="G217" s="117">
        <f>G218</f>
        <v>10032</v>
      </c>
      <c r="H217" s="117">
        <f t="shared" si="89"/>
        <v>9474</v>
      </c>
      <c r="I217" s="117">
        <f t="shared" si="89"/>
        <v>558</v>
      </c>
      <c r="J217" s="117">
        <f t="shared" si="89"/>
        <v>0</v>
      </c>
      <c r="K217" s="117">
        <f t="shared" si="89"/>
        <v>0</v>
      </c>
      <c r="L217" s="117">
        <f t="shared" si="89"/>
        <v>0</v>
      </c>
      <c r="M217" s="117">
        <f t="shared" si="89"/>
        <v>0</v>
      </c>
      <c r="N217" s="117">
        <f t="shared" si="89"/>
        <v>0</v>
      </c>
      <c r="O217" s="117">
        <f t="shared" si="89"/>
        <v>0</v>
      </c>
    </row>
    <row r="218" spans="1:15" ht="141.75">
      <c r="A218" s="118" t="s">
        <v>941</v>
      </c>
      <c r="B218" s="134" t="s">
        <v>206</v>
      </c>
      <c r="C218" s="108" t="s">
        <v>52</v>
      </c>
      <c r="D218" s="108" t="s">
        <v>241</v>
      </c>
      <c r="E218" s="116" t="s">
        <v>934</v>
      </c>
      <c r="F218" s="108"/>
      <c r="G218" s="117">
        <f>G219</f>
        <v>10032</v>
      </c>
      <c r="H218" s="117">
        <f aca="true" t="shared" si="90" ref="H218:O218">H219</f>
        <v>9474</v>
      </c>
      <c r="I218" s="117">
        <f t="shared" si="90"/>
        <v>558</v>
      </c>
      <c r="J218" s="117">
        <f t="shared" si="90"/>
        <v>0</v>
      </c>
      <c r="K218" s="117">
        <f t="shared" si="90"/>
        <v>0</v>
      </c>
      <c r="L218" s="117">
        <f t="shared" si="90"/>
        <v>0</v>
      </c>
      <c r="M218" s="117">
        <f t="shared" si="90"/>
        <v>0</v>
      </c>
      <c r="N218" s="117">
        <f t="shared" si="90"/>
        <v>0</v>
      </c>
      <c r="O218" s="117">
        <f t="shared" si="90"/>
        <v>0</v>
      </c>
    </row>
    <row r="219" spans="1:15" ht="47.25">
      <c r="A219" s="118" t="s">
        <v>940</v>
      </c>
      <c r="B219" s="134" t="s">
        <v>206</v>
      </c>
      <c r="C219" s="108" t="s">
        <v>52</v>
      </c>
      <c r="D219" s="108" t="s">
        <v>241</v>
      </c>
      <c r="E219" s="116" t="s">
        <v>935</v>
      </c>
      <c r="F219" s="108"/>
      <c r="G219" s="117">
        <f>SUM(G220:G221)</f>
        <v>10032</v>
      </c>
      <c r="H219" s="117">
        <f aca="true" t="shared" si="91" ref="H219:O219">SUM(H220:H221)</f>
        <v>9474</v>
      </c>
      <c r="I219" s="117">
        <f t="shared" si="91"/>
        <v>558</v>
      </c>
      <c r="J219" s="117">
        <f t="shared" si="91"/>
        <v>0</v>
      </c>
      <c r="K219" s="117">
        <f t="shared" si="91"/>
        <v>0</v>
      </c>
      <c r="L219" s="117">
        <f t="shared" si="91"/>
        <v>0</v>
      </c>
      <c r="M219" s="117">
        <f t="shared" si="91"/>
        <v>0</v>
      </c>
      <c r="N219" s="117">
        <f t="shared" si="91"/>
        <v>0</v>
      </c>
      <c r="O219" s="117">
        <f t="shared" si="91"/>
        <v>0</v>
      </c>
    </row>
    <row r="220" spans="1:15" ht="78.75">
      <c r="A220" s="118" t="s">
        <v>938</v>
      </c>
      <c r="B220" s="134" t="s">
        <v>206</v>
      </c>
      <c r="C220" s="108" t="s">
        <v>52</v>
      </c>
      <c r="D220" s="108" t="s">
        <v>241</v>
      </c>
      <c r="E220" s="115" t="s">
        <v>937</v>
      </c>
      <c r="F220" s="108" t="s">
        <v>210</v>
      </c>
      <c r="G220" s="117">
        <f>SUM(H220:I220)</f>
        <v>558</v>
      </c>
      <c r="H220" s="117"/>
      <c r="I220" s="117">
        <v>558</v>
      </c>
      <c r="J220" s="117">
        <f>SUM(K220:L220)</f>
        <v>0</v>
      </c>
      <c r="K220" s="117"/>
      <c r="L220" s="117"/>
      <c r="M220" s="117">
        <f>SUM(N220:O220)</f>
        <v>0</v>
      </c>
      <c r="N220" s="117"/>
      <c r="O220" s="117"/>
    </row>
    <row r="221" spans="1:15" ht="110.25">
      <c r="A221" s="118" t="s">
        <v>939</v>
      </c>
      <c r="B221" s="134" t="s">
        <v>206</v>
      </c>
      <c r="C221" s="108" t="s">
        <v>52</v>
      </c>
      <c r="D221" s="108" t="s">
        <v>241</v>
      </c>
      <c r="E221" s="115" t="s">
        <v>936</v>
      </c>
      <c r="F221" s="108" t="s">
        <v>210</v>
      </c>
      <c r="G221" s="117">
        <f>SUM(H221:I221)</f>
        <v>9474</v>
      </c>
      <c r="H221" s="117">
        <v>9474</v>
      </c>
      <c r="I221" s="117"/>
      <c r="J221" s="117">
        <f>SUM(K221:L221)</f>
        <v>0</v>
      </c>
      <c r="K221" s="117"/>
      <c r="L221" s="117"/>
      <c r="M221" s="117">
        <f>SUM(N221:O221)</f>
        <v>0</v>
      </c>
      <c r="N221" s="117"/>
      <c r="O221" s="117"/>
    </row>
    <row r="222" spans="1:15" ht="15.75">
      <c r="A222" s="104" t="s">
        <v>642</v>
      </c>
      <c r="B222" s="131" t="s">
        <v>206</v>
      </c>
      <c r="C222" s="113">
        <v>10</v>
      </c>
      <c r="D222" s="108"/>
      <c r="E222" s="108"/>
      <c r="F222" s="108"/>
      <c r="G222" s="111">
        <f aca="true" t="shared" si="92" ref="G222:O222">SUM(G223,G236)</f>
        <v>6968.5</v>
      </c>
      <c r="H222" s="111">
        <f t="shared" si="92"/>
        <v>6351.5</v>
      </c>
      <c r="I222" s="111">
        <f t="shared" si="92"/>
        <v>617</v>
      </c>
      <c r="J222" s="111">
        <f t="shared" si="92"/>
        <v>5436</v>
      </c>
      <c r="K222" s="111">
        <f t="shared" si="92"/>
        <v>5372</v>
      </c>
      <c r="L222" s="111">
        <f t="shared" si="92"/>
        <v>64</v>
      </c>
      <c r="M222" s="111">
        <f t="shared" si="92"/>
        <v>5372</v>
      </c>
      <c r="N222" s="111">
        <f t="shared" si="92"/>
        <v>5372</v>
      </c>
      <c r="O222" s="111">
        <f t="shared" si="92"/>
        <v>0</v>
      </c>
    </row>
    <row r="223" spans="1:15" ht="31.5">
      <c r="A223" s="104" t="s">
        <v>643</v>
      </c>
      <c r="B223" s="131" t="s">
        <v>206</v>
      </c>
      <c r="C223" s="113">
        <v>10</v>
      </c>
      <c r="D223" s="107" t="s">
        <v>50</v>
      </c>
      <c r="E223" s="108"/>
      <c r="F223" s="108"/>
      <c r="G223" s="111">
        <f>SUM(G224,G229,)</f>
        <v>2988.5</v>
      </c>
      <c r="H223" s="111">
        <f aca="true" t="shared" si="93" ref="H223:O223">SUM(H224,H229,)</f>
        <v>2371.5</v>
      </c>
      <c r="I223" s="111">
        <f t="shared" si="93"/>
        <v>617</v>
      </c>
      <c r="J223" s="111">
        <f t="shared" si="93"/>
        <v>129</v>
      </c>
      <c r="K223" s="111">
        <f t="shared" si="93"/>
        <v>65</v>
      </c>
      <c r="L223" s="111">
        <f t="shared" si="93"/>
        <v>64</v>
      </c>
      <c r="M223" s="111">
        <f t="shared" si="93"/>
        <v>65</v>
      </c>
      <c r="N223" s="111">
        <f t="shared" si="93"/>
        <v>65</v>
      </c>
      <c r="O223" s="111">
        <f t="shared" si="93"/>
        <v>0</v>
      </c>
    </row>
    <row r="224" spans="1:15" ht="63">
      <c r="A224" s="118" t="s">
        <v>773</v>
      </c>
      <c r="B224" s="134" t="s">
        <v>206</v>
      </c>
      <c r="C224" s="108">
        <v>10</v>
      </c>
      <c r="D224" s="115" t="s">
        <v>50</v>
      </c>
      <c r="E224" s="122" t="s">
        <v>418</v>
      </c>
      <c r="F224" s="108"/>
      <c r="G224" s="117">
        <f aca="true" t="shared" si="94" ref="G224:O225">G225</f>
        <v>32</v>
      </c>
      <c r="H224" s="117">
        <f t="shared" si="94"/>
        <v>10</v>
      </c>
      <c r="I224" s="117">
        <f t="shared" si="94"/>
        <v>22</v>
      </c>
      <c r="J224" s="117">
        <f t="shared" si="94"/>
        <v>32</v>
      </c>
      <c r="K224" s="117">
        <f t="shared" si="94"/>
        <v>10</v>
      </c>
      <c r="L224" s="117">
        <f t="shared" si="94"/>
        <v>22</v>
      </c>
      <c r="M224" s="117">
        <f t="shared" si="94"/>
        <v>10</v>
      </c>
      <c r="N224" s="117">
        <f t="shared" si="94"/>
        <v>10</v>
      </c>
      <c r="O224" s="117">
        <f t="shared" si="94"/>
        <v>0</v>
      </c>
    </row>
    <row r="225" spans="1:15" ht="110.25">
      <c r="A225" s="118" t="s">
        <v>796</v>
      </c>
      <c r="B225" s="134" t="s">
        <v>206</v>
      </c>
      <c r="C225" s="108">
        <v>10</v>
      </c>
      <c r="D225" s="115" t="s">
        <v>50</v>
      </c>
      <c r="E225" s="122" t="s">
        <v>305</v>
      </c>
      <c r="F225" s="108"/>
      <c r="G225" s="117">
        <f t="shared" si="94"/>
        <v>32</v>
      </c>
      <c r="H225" s="117">
        <f t="shared" si="94"/>
        <v>10</v>
      </c>
      <c r="I225" s="117">
        <f t="shared" si="94"/>
        <v>22</v>
      </c>
      <c r="J225" s="117">
        <f t="shared" si="94"/>
        <v>32</v>
      </c>
      <c r="K225" s="117">
        <f t="shared" si="94"/>
        <v>10</v>
      </c>
      <c r="L225" s="117">
        <f t="shared" si="94"/>
        <v>22</v>
      </c>
      <c r="M225" s="117">
        <f t="shared" si="94"/>
        <v>10</v>
      </c>
      <c r="N225" s="117">
        <f t="shared" si="94"/>
        <v>10</v>
      </c>
      <c r="O225" s="117">
        <f t="shared" si="94"/>
        <v>0</v>
      </c>
    </row>
    <row r="226" spans="1:15" ht="47.25">
      <c r="A226" s="124" t="s">
        <v>307</v>
      </c>
      <c r="B226" s="134" t="s">
        <v>206</v>
      </c>
      <c r="C226" s="108">
        <v>10</v>
      </c>
      <c r="D226" s="115" t="s">
        <v>50</v>
      </c>
      <c r="E226" s="122" t="s">
        <v>306</v>
      </c>
      <c r="F226" s="108"/>
      <c r="G226" s="117">
        <f aca="true" t="shared" si="95" ref="G226:O226">SUM(G227:G228)</f>
        <v>32</v>
      </c>
      <c r="H226" s="117">
        <f t="shared" si="95"/>
        <v>10</v>
      </c>
      <c r="I226" s="117">
        <f t="shared" si="95"/>
        <v>22</v>
      </c>
      <c r="J226" s="117">
        <f t="shared" si="95"/>
        <v>32</v>
      </c>
      <c r="K226" s="117">
        <f t="shared" si="95"/>
        <v>10</v>
      </c>
      <c r="L226" s="117">
        <f t="shared" si="95"/>
        <v>22</v>
      </c>
      <c r="M226" s="117">
        <f t="shared" si="95"/>
        <v>10</v>
      </c>
      <c r="N226" s="117">
        <f t="shared" si="95"/>
        <v>10</v>
      </c>
      <c r="O226" s="117">
        <f t="shared" si="95"/>
        <v>0</v>
      </c>
    </row>
    <row r="227" spans="1:15" ht="110.25">
      <c r="A227" s="124" t="s">
        <v>308</v>
      </c>
      <c r="B227" s="134" t="s">
        <v>206</v>
      </c>
      <c r="C227" s="108">
        <v>10</v>
      </c>
      <c r="D227" s="115" t="s">
        <v>50</v>
      </c>
      <c r="E227" s="123" t="s">
        <v>173</v>
      </c>
      <c r="F227" s="108" t="s">
        <v>645</v>
      </c>
      <c r="G227" s="117">
        <f>SUM(H227:I227)</f>
        <v>22</v>
      </c>
      <c r="H227" s="117">
        <v>0</v>
      </c>
      <c r="I227" s="117">
        <v>22</v>
      </c>
      <c r="J227" s="117">
        <f>SUM(K227:L227)</f>
        <v>22</v>
      </c>
      <c r="K227" s="117">
        <v>0</v>
      </c>
      <c r="L227" s="117">
        <v>22</v>
      </c>
      <c r="M227" s="117">
        <f>SUM(N227:O227)</f>
        <v>0</v>
      </c>
      <c r="N227" s="117">
        <v>0</v>
      </c>
      <c r="O227" s="117">
        <v>0</v>
      </c>
    </row>
    <row r="228" spans="1:15" ht="173.25">
      <c r="A228" s="124" t="s">
        <v>289</v>
      </c>
      <c r="B228" s="134" t="s">
        <v>206</v>
      </c>
      <c r="C228" s="108">
        <v>10</v>
      </c>
      <c r="D228" s="115" t="s">
        <v>50</v>
      </c>
      <c r="E228" s="123" t="s">
        <v>174</v>
      </c>
      <c r="F228" s="108" t="s">
        <v>645</v>
      </c>
      <c r="G228" s="117">
        <f>SUM(H228:I228)</f>
        <v>10</v>
      </c>
      <c r="H228" s="117">
        <v>10</v>
      </c>
      <c r="I228" s="117">
        <v>0</v>
      </c>
      <c r="J228" s="117">
        <f>SUM(K228:L228)</f>
        <v>10</v>
      </c>
      <c r="K228" s="117">
        <v>10</v>
      </c>
      <c r="L228" s="117">
        <v>0</v>
      </c>
      <c r="M228" s="117">
        <f>SUM(N228:O228)</f>
        <v>10</v>
      </c>
      <c r="N228" s="117">
        <v>10</v>
      </c>
      <c r="O228" s="117"/>
    </row>
    <row r="229" spans="1:15" ht="94.5">
      <c r="A229" s="118" t="s">
        <v>797</v>
      </c>
      <c r="B229" s="162">
        <v>850</v>
      </c>
      <c r="C229" s="108">
        <v>10</v>
      </c>
      <c r="D229" s="115" t="s">
        <v>50</v>
      </c>
      <c r="E229" s="142" t="s">
        <v>291</v>
      </c>
      <c r="F229" s="108"/>
      <c r="G229" s="117">
        <f aca="true" t="shared" si="96" ref="G229:O229">G230</f>
        <v>2956.5</v>
      </c>
      <c r="H229" s="117">
        <f t="shared" si="96"/>
        <v>2361.5</v>
      </c>
      <c r="I229" s="117">
        <f t="shared" si="96"/>
        <v>595</v>
      </c>
      <c r="J229" s="117">
        <f t="shared" si="96"/>
        <v>97</v>
      </c>
      <c r="K229" s="117">
        <f t="shared" si="96"/>
        <v>55</v>
      </c>
      <c r="L229" s="117">
        <f t="shared" si="96"/>
        <v>42</v>
      </c>
      <c r="M229" s="117">
        <f t="shared" si="96"/>
        <v>55</v>
      </c>
      <c r="N229" s="117">
        <f t="shared" si="96"/>
        <v>55</v>
      </c>
      <c r="O229" s="117">
        <f t="shared" si="96"/>
        <v>0</v>
      </c>
    </row>
    <row r="230" spans="1:15" ht="141.75">
      <c r="A230" s="118" t="s">
        <v>784</v>
      </c>
      <c r="B230" s="162">
        <v>850</v>
      </c>
      <c r="C230" s="108">
        <v>10</v>
      </c>
      <c r="D230" s="115" t="s">
        <v>50</v>
      </c>
      <c r="E230" s="143" t="s">
        <v>292</v>
      </c>
      <c r="F230" s="108"/>
      <c r="G230" s="117">
        <f>SUM(G231,G234)</f>
        <v>2956.5</v>
      </c>
      <c r="H230" s="117">
        <f aca="true" t="shared" si="97" ref="H230:O230">SUM(H231,H234)</f>
        <v>2361.5</v>
      </c>
      <c r="I230" s="117">
        <f t="shared" si="97"/>
        <v>595</v>
      </c>
      <c r="J230" s="117">
        <f t="shared" si="97"/>
        <v>97</v>
      </c>
      <c r="K230" s="117">
        <f t="shared" si="97"/>
        <v>55</v>
      </c>
      <c r="L230" s="117">
        <f t="shared" si="97"/>
        <v>42</v>
      </c>
      <c r="M230" s="117">
        <f t="shared" si="97"/>
        <v>55</v>
      </c>
      <c r="N230" s="117">
        <f t="shared" si="97"/>
        <v>55</v>
      </c>
      <c r="O230" s="117">
        <f t="shared" si="97"/>
        <v>0</v>
      </c>
    </row>
    <row r="231" spans="1:15" ht="47.25">
      <c r="A231" s="118" t="s">
        <v>532</v>
      </c>
      <c r="B231" s="162">
        <v>850</v>
      </c>
      <c r="C231" s="108">
        <v>10</v>
      </c>
      <c r="D231" s="115" t="s">
        <v>50</v>
      </c>
      <c r="E231" s="143" t="s">
        <v>293</v>
      </c>
      <c r="F231" s="108"/>
      <c r="G231" s="117">
        <f>SUM(G232:G233)</f>
        <v>1436.5</v>
      </c>
      <c r="H231" s="117">
        <f aca="true" t="shared" si="98" ref="H231:O231">SUM(H232:H233)</f>
        <v>841.5</v>
      </c>
      <c r="I231" s="117">
        <f t="shared" si="98"/>
        <v>595</v>
      </c>
      <c r="J231" s="117">
        <f t="shared" si="98"/>
        <v>97</v>
      </c>
      <c r="K231" s="117">
        <f t="shared" si="98"/>
        <v>55</v>
      </c>
      <c r="L231" s="117">
        <f t="shared" si="98"/>
        <v>42</v>
      </c>
      <c r="M231" s="117">
        <f t="shared" si="98"/>
        <v>55</v>
      </c>
      <c r="N231" s="117">
        <f t="shared" si="98"/>
        <v>55</v>
      </c>
      <c r="O231" s="117">
        <f t="shared" si="98"/>
        <v>0</v>
      </c>
    </row>
    <row r="232" spans="1:15" ht="126">
      <c r="A232" s="118" t="s">
        <v>798</v>
      </c>
      <c r="B232" s="162">
        <v>850</v>
      </c>
      <c r="C232" s="108">
        <v>10</v>
      </c>
      <c r="D232" s="115" t="s">
        <v>50</v>
      </c>
      <c r="E232" s="144" t="s">
        <v>733</v>
      </c>
      <c r="F232" s="108" t="s">
        <v>645</v>
      </c>
      <c r="G232" s="117">
        <f>SUM(H232:I232)</f>
        <v>841.5</v>
      </c>
      <c r="H232" s="117">
        <v>841.5</v>
      </c>
      <c r="I232" s="117"/>
      <c r="J232" s="117">
        <f>SUM(K232:L232)</f>
        <v>55</v>
      </c>
      <c r="K232" s="117">
        <v>55</v>
      </c>
      <c r="L232" s="117"/>
      <c r="M232" s="117">
        <f>SUM(N232:O232)</f>
        <v>55</v>
      </c>
      <c r="N232" s="117">
        <v>55</v>
      </c>
      <c r="O232" s="117"/>
    </row>
    <row r="233" spans="1:15" ht="47.25">
      <c r="A233" s="124" t="s">
        <v>734</v>
      </c>
      <c r="B233" s="162">
        <v>850</v>
      </c>
      <c r="C233" s="108">
        <v>10</v>
      </c>
      <c r="D233" s="115" t="s">
        <v>50</v>
      </c>
      <c r="E233" s="144" t="s">
        <v>735</v>
      </c>
      <c r="F233" s="108" t="s">
        <v>645</v>
      </c>
      <c r="G233" s="117">
        <f>SUM(H233:I233)</f>
        <v>595</v>
      </c>
      <c r="H233" s="117"/>
      <c r="I233" s="117">
        <v>595</v>
      </c>
      <c r="J233" s="117">
        <f>SUM(K233:L233)</f>
        <v>42</v>
      </c>
      <c r="K233" s="117"/>
      <c r="L233" s="117">
        <v>42</v>
      </c>
      <c r="M233" s="117">
        <f>SUM(N233:O233)</f>
        <v>0</v>
      </c>
      <c r="N233" s="117"/>
      <c r="O233" s="117">
        <v>0</v>
      </c>
    </row>
    <row r="234" spans="1:15" ht="47.25">
      <c r="A234" s="124" t="s">
        <v>436</v>
      </c>
      <c r="B234" s="162">
        <v>850</v>
      </c>
      <c r="C234" s="108">
        <v>10</v>
      </c>
      <c r="D234" s="115" t="s">
        <v>50</v>
      </c>
      <c r="E234" s="143" t="s">
        <v>438</v>
      </c>
      <c r="F234" s="108"/>
      <c r="G234" s="117">
        <f aca="true" t="shared" si="99" ref="G234:O234">G235</f>
        <v>1520</v>
      </c>
      <c r="H234" s="117">
        <f t="shared" si="99"/>
        <v>1520</v>
      </c>
      <c r="I234" s="117">
        <f t="shared" si="99"/>
        <v>0</v>
      </c>
      <c r="J234" s="117">
        <f t="shared" si="99"/>
        <v>0</v>
      </c>
      <c r="K234" s="117">
        <f t="shared" si="99"/>
        <v>0</v>
      </c>
      <c r="L234" s="117">
        <f t="shared" si="99"/>
        <v>0</v>
      </c>
      <c r="M234" s="117">
        <f t="shared" si="99"/>
        <v>0</v>
      </c>
      <c r="N234" s="117">
        <f t="shared" si="99"/>
        <v>0</v>
      </c>
      <c r="O234" s="117">
        <f t="shared" si="99"/>
        <v>0</v>
      </c>
    </row>
    <row r="235" spans="1:15" ht="220.5">
      <c r="A235" s="124" t="s">
        <v>437</v>
      </c>
      <c r="B235" s="162">
        <v>850</v>
      </c>
      <c r="C235" s="108">
        <v>10</v>
      </c>
      <c r="D235" s="115" t="s">
        <v>50</v>
      </c>
      <c r="E235" s="144" t="s">
        <v>439</v>
      </c>
      <c r="F235" s="108" t="s">
        <v>645</v>
      </c>
      <c r="G235" s="117">
        <f>SUM(H235:I235)</f>
        <v>1520</v>
      </c>
      <c r="H235" s="117">
        <v>1520</v>
      </c>
      <c r="I235" s="117"/>
      <c r="J235" s="117">
        <f>SUM(K235:L235)</f>
        <v>0</v>
      </c>
      <c r="K235" s="117"/>
      <c r="L235" s="117"/>
      <c r="M235" s="117">
        <f>SUM(N235:O235)</f>
        <v>0</v>
      </c>
      <c r="N235" s="117"/>
      <c r="O235" s="117"/>
    </row>
    <row r="236" spans="1:15" ht="15.75">
      <c r="A236" s="104" t="s">
        <v>646</v>
      </c>
      <c r="B236" s="131" t="s">
        <v>206</v>
      </c>
      <c r="C236" s="113">
        <v>10</v>
      </c>
      <c r="D236" s="107" t="s">
        <v>241</v>
      </c>
      <c r="E236" s="153"/>
      <c r="F236" s="153"/>
      <c r="G236" s="171">
        <f aca="true" t="shared" si="100" ref="G236:O239">G237</f>
        <v>3980</v>
      </c>
      <c r="H236" s="171">
        <f t="shared" si="100"/>
        <v>3980</v>
      </c>
      <c r="I236" s="171">
        <f t="shared" si="100"/>
        <v>0</v>
      </c>
      <c r="J236" s="171">
        <f t="shared" si="100"/>
        <v>5307</v>
      </c>
      <c r="K236" s="171">
        <f t="shared" si="100"/>
        <v>5307</v>
      </c>
      <c r="L236" s="171">
        <f t="shared" si="100"/>
        <v>0</v>
      </c>
      <c r="M236" s="171">
        <f t="shared" si="100"/>
        <v>5307</v>
      </c>
      <c r="N236" s="171">
        <f t="shared" si="100"/>
        <v>5307</v>
      </c>
      <c r="O236" s="171">
        <f t="shared" si="100"/>
        <v>0</v>
      </c>
    </row>
    <row r="237" spans="1:15" ht="110.25">
      <c r="A237" s="118" t="s">
        <v>785</v>
      </c>
      <c r="B237" s="223" t="s">
        <v>206</v>
      </c>
      <c r="C237" s="108">
        <v>10</v>
      </c>
      <c r="D237" s="115" t="s">
        <v>241</v>
      </c>
      <c r="E237" s="122" t="s">
        <v>301</v>
      </c>
      <c r="F237" s="153"/>
      <c r="G237" s="152">
        <f>G238</f>
        <v>3980</v>
      </c>
      <c r="H237" s="152">
        <f t="shared" si="100"/>
        <v>3980</v>
      </c>
      <c r="I237" s="152">
        <f t="shared" si="100"/>
        <v>0</v>
      </c>
      <c r="J237" s="152">
        <f>J238</f>
        <v>5307</v>
      </c>
      <c r="K237" s="152">
        <f t="shared" si="100"/>
        <v>5307</v>
      </c>
      <c r="L237" s="152">
        <f t="shared" si="100"/>
        <v>0</v>
      </c>
      <c r="M237" s="152">
        <f>M238</f>
        <v>5307</v>
      </c>
      <c r="N237" s="152">
        <f t="shared" si="100"/>
        <v>5307</v>
      </c>
      <c r="O237" s="152">
        <f t="shared" si="100"/>
        <v>0</v>
      </c>
    </row>
    <row r="238" spans="1:15" ht="141.75">
      <c r="A238" s="118" t="s">
        <v>784</v>
      </c>
      <c r="B238" s="223" t="s">
        <v>206</v>
      </c>
      <c r="C238" s="108">
        <v>10</v>
      </c>
      <c r="D238" s="115" t="s">
        <v>241</v>
      </c>
      <c r="E238" s="122" t="s">
        <v>292</v>
      </c>
      <c r="F238" s="153"/>
      <c r="G238" s="152">
        <f>G239</f>
        <v>3980</v>
      </c>
      <c r="H238" s="152">
        <f t="shared" si="100"/>
        <v>3980</v>
      </c>
      <c r="I238" s="152">
        <f t="shared" si="100"/>
        <v>0</v>
      </c>
      <c r="J238" s="152">
        <f>J239</f>
        <v>5307</v>
      </c>
      <c r="K238" s="152">
        <f t="shared" si="100"/>
        <v>5307</v>
      </c>
      <c r="L238" s="152">
        <f t="shared" si="100"/>
        <v>0</v>
      </c>
      <c r="M238" s="152">
        <f>M239</f>
        <v>5307</v>
      </c>
      <c r="N238" s="152">
        <f t="shared" si="100"/>
        <v>5307</v>
      </c>
      <c r="O238" s="152">
        <f t="shared" si="100"/>
        <v>0</v>
      </c>
    </row>
    <row r="239" spans="1:15" ht="78.75">
      <c r="A239" s="124" t="s">
        <v>348</v>
      </c>
      <c r="B239" s="223" t="s">
        <v>206</v>
      </c>
      <c r="C239" s="108">
        <v>10</v>
      </c>
      <c r="D239" s="115" t="s">
        <v>241</v>
      </c>
      <c r="E239" s="122" t="s">
        <v>533</v>
      </c>
      <c r="F239" s="153"/>
      <c r="G239" s="152">
        <f>G240</f>
        <v>3980</v>
      </c>
      <c r="H239" s="152">
        <f t="shared" si="100"/>
        <v>3980</v>
      </c>
      <c r="I239" s="152">
        <f t="shared" si="100"/>
        <v>0</v>
      </c>
      <c r="J239" s="152">
        <f>J240</f>
        <v>5307</v>
      </c>
      <c r="K239" s="152">
        <f t="shared" si="100"/>
        <v>5307</v>
      </c>
      <c r="L239" s="152">
        <f t="shared" si="100"/>
        <v>0</v>
      </c>
      <c r="M239" s="152">
        <f>M240</f>
        <v>5307</v>
      </c>
      <c r="N239" s="152">
        <f t="shared" si="100"/>
        <v>5307</v>
      </c>
      <c r="O239" s="152">
        <f t="shared" si="100"/>
        <v>0</v>
      </c>
    </row>
    <row r="240" spans="1:15" ht="126">
      <c r="A240" s="124" t="s">
        <v>434</v>
      </c>
      <c r="B240" s="223" t="s">
        <v>206</v>
      </c>
      <c r="C240" s="108">
        <v>10</v>
      </c>
      <c r="D240" s="115" t="s">
        <v>241</v>
      </c>
      <c r="E240" s="123" t="s">
        <v>414</v>
      </c>
      <c r="F240" s="108" t="s">
        <v>671</v>
      </c>
      <c r="G240" s="117">
        <f>SUM(H240:I240)</f>
        <v>3980</v>
      </c>
      <c r="H240" s="117">
        <v>3980</v>
      </c>
      <c r="I240" s="117">
        <v>0</v>
      </c>
      <c r="J240" s="117">
        <f>SUM(K240:L240)</f>
        <v>5307</v>
      </c>
      <c r="K240" s="117">
        <v>5307</v>
      </c>
      <c r="L240" s="117">
        <v>0</v>
      </c>
      <c r="M240" s="117">
        <f>SUM(N240:O240)</f>
        <v>5307</v>
      </c>
      <c r="N240" s="117">
        <v>5307</v>
      </c>
      <c r="O240" s="117">
        <v>0</v>
      </c>
    </row>
    <row r="241" spans="1:15" ht="15.75">
      <c r="A241" s="104" t="s">
        <v>648</v>
      </c>
      <c r="B241" s="229">
        <v>850</v>
      </c>
      <c r="C241" s="113">
        <v>11</v>
      </c>
      <c r="D241" s="108"/>
      <c r="E241" s="108"/>
      <c r="F241" s="108"/>
      <c r="G241" s="111">
        <f>SUM(G242,G249)</f>
        <v>33550</v>
      </c>
      <c r="H241" s="111">
        <f aca="true" t="shared" si="101" ref="H241:O241">SUM(H242,H249)</f>
        <v>0</v>
      </c>
      <c r="I241" s="111">
        <f t="shared" si="101"/>
        <v>33550</v>
      </c>
      <c r="J241" s="111">
        <f t="shared" si="101"/>
        <v>65647</v>
      </c>
      <c r="K241" s="111">
        <f t="shared" si="101"/>
        <v>31500</v>
      </c>
      <c r="L241" s="111">
        <f t="shared" si="101"/>
        <v>34147</v>
      </c>
      <c r="M241" s="111">
        <f t="shared" si="101"/>
        <v>31567</v>
      </c>
      <c r="N241" s="111">
        <f t="shared" si="101"/>
        <v>0</v>
      </c>
      <c r="O241" s="111">
        <f t="shared" si="101"/>
        <v>31567</v>
      </c>
    </row>
    <row r="242" spans="1:15" ht="15.75">
      <c r="A242" s="104" t="s">
        <v>649</v>
      </c>
      <c r="B242" s="229">
        <v>850</v>
      </c>
      <c r="C242" s="113">
        <v>11</v>
      </c>
      <c r="D242" s="107" t="s">
        <v>240</v>
      </c>
      <c r="E242" s="108"/>
      <c r="F242" s="108"/>
      <c r="G242" s="111">
        <f aca="true" t="shared" si="102" ref="G242:O244">G243</f>
        <v>33550</v>
      </c>
      <c r="H242" s="111">
        <f t="shared" si="102"/>
        <v>0</v>
      </c>
      <c r="I242" s="111">
        <f t="shared" si="102"/>
        <v>33550</v>
      </c>
      <c r="J242" s="111">
        <f t="shared" si="102"/>
        <v>30647</v>
      </c>
      <c r="K242" s="111">
        <f t="shared" si="102"/>
        <v>0</v>
      </c>
      <c r="L242" s="111">
        <f t="shared" si="102"/>
        <v>30647</v>
      </c>
      <c r="M242" s="111">
        <f t="shared" si="102"/>
        <v>31567</v>
      </c>
      <c r="N242" s="111">
        <f t="shared" si="102"/>
        <v>0</v>
      </c>
      <c r="O242" s="111">
        <f t="shared" si="102"/>
        <v>31567</v>
      </c>
    </row>
    <row r="243" spans="1:15" ht="78.75">
      <c r="A243" s="118" t="s">
        <v>791</v>
      </c>
      <c r="B243" s="223" t="s">
        <v>213</v>
      </c>
      <c r="C243" s="108" t="s">
        <v>650</v>
      </c>
      <c r="D243" s="115" t="s">
        <v>240</v>
      </c>
      <c r="E243" s="116" t="s">
        <v>661</v>
      </c>
      <c r="F243" s="108"/>
      <c r="G243" s="117">
        <f>G244</f>
        <v>33550</v>
      </c>
      <c r="H243" s="117">
        <f t="shared" si="102"/>
        <v>0</v>
      </c>
      <c r="I243" s="117">
        <f t="shared" si="102"/>
        <v>33550</v>
      </c>
      <c r="J243" s="117">
        <f>J244</f>
        <v>30647</v>
      </c>
      <c r="K243" s="117">
        <f t="shared" si="102"/>
        <v>0</v>
      </c>
      <c r="L243" s="117">
        <f t="shared" si="102"/>
        <v>30647</v>
      </c>
      <c r="M243" s="117">
        <f>M244</f>
        <v>31567</v>
      </c>
      <c r="N243" s="117">
        <f t="shared" si="102"/>
        <v>0</v>
      </c>
      <c r="O243" s="117">
        <f t="shared" si="102"/>
        <v>31567</v>
      </c>
    </row>
    <row r="244" spans="1:15" ht="126">
      <c r="A244" s="118" t="s">
        <v>799</v>
      </c>
      <c r="B244" s="223" t="s">
        <v>213</v>
      </c>
      <c r="C244" s="108" t="s">
        <v>650</v>
      </c>
      <c r="D244" s="115" t="s">
        <v>240</v>
      </c>
      <c r="E244" s="116" t="s">
        <v>663</v>
      </c>
      <c r="F244" s="108"/>
      <c r="G244" s="117">
        <f>G245</f>
        <v>33550</v>
      </c>
      <c r="H244" s="117">
        <f t="shared" si="102"/>
        <v>0</v>
      </c>
      <c r="I244" s="117">
        <f t="shared" si="102"/>
        <v>33550</v>
      </c>
      <c r="J244" s="117">
        <f>J245</f>
        <v>30647</v>
      </c>
      <c r="K244" s="117">
        <f t="shared" si="102"/>
        <v>0</v>
      </c>
      <c r="L244" s="117">
        <f t="shared" si="102"/>
        <v>30647</v>
      </c>
      <c r="M244" s="117">
        <f>M245</f>
        <v>31567</v>
      </c>
      <c r="N244" s="117">
        <f t="shared" si="102"/>
        <v>0</v>
      </c>
      <c r="O244" s="117">
        <f t="shared" si="102"/>
        <v>31567</v>
      </c>
    </row>
    <row r="245" spans="1:15" ht="78.75">
      <c r="A245" s="118" t="s">
        <v>304</v>
      </c>
      <c r="B245" s="223" t="s">
        <v>213</v>
      </c>
      <c r="C245" s="108" t="s">
        <v>650</v>
      </c>
      <c r="D245" s="115" t="s">
        <v>240</v>
      </c>
      <c r="E245" s="116" t="s">
        <v>662</v>
      </c>
      <c r="F245" s="108"/>
      <c r="G245" s="117">
        <f>SUM(G246:G248)</f>
        <v>33550</v>
      </c>
      <c r="H245" s="117">
        <f aca="true" t="shared" si="103" ref="H245:O245">SUM(H246:H248)</f>
        <v>0</v>
      </c>
      <c r="I245" s="117">
        <f t="shared" si="103"/>
        <v>33550</v>
      </c>
      <c r="J245" s="117">
        <f t="shared" si="103"/>
        <v>30647</v>
      </c>
      <c r="K245" s="117">
        <f t="shared" si="103"/>
        <v>0</v>
      </c>
      <c r="L245" s="117">
        <f t="shared" si="103"/>
        <v>30647</v>
      </c>
      <c r="M245" s="117">
        <f t="shared" si="103"/>
        <v>31567</v>
      </c>
      <c r="N245" s="117">
        <f t="shared" si="103"/>
        <v>0</v>
      </c>
      <c r="O245" s="117">
        <f t="shared" si="103"/>
        <v>31567</v>
      </c>
    </row>
    <row r="246" spans="1:15" ht="126">
      <c r="A246" s="124" t="s">
        <v>331</v>
      </c>
      <c r="B246" s="223" t="s">
        <v>213</v>
      </c>
      <c r="C246" s="108" t="s">
        <v>650</v>
      </c>
      <c r="D246" s="115" t="s">
        <v>240</v>
      </c>
      <c r="E246" s="108" t="s">
        <v>175</v>
      </c>
      <c r="F246" s="108" t="s">
        <v>641</v>
      </c>
      <c r="G246" s="117">
        <f>SUM(H246:I246)</f>
        <v>33550</v>
      </c>
      <c r="H246" s="117">
        <v>0</v>
      </c>
      <c r="I246" s="117">
        <v>33550</v>
      </c>
      <c r="J246" s="117">
        <f>SUM(K246:L246)</f>
        <v>30647</v>
      </c>
      <c r="K246" s="117">
        <v>0</v>
      </c>
      <c r="L246" s="117">
        <v>30647</v>
      </c>
      <c r="M246" s="117">
        <f>SUM(N246:O246)</f>
        <v>31567</v>
      </c>
      <c r="N246" s="117">
        <v>0</v>
      </c>
      <c r="O246" s="117">
        <v>31567</v>
      </c>
    </row>
    <row r="247" spans="1:15" ht="78.75">
      <c r="A247" s="166" t="s">
        <v>736</v>
      </c>
      <c r="B247" s="223" t="s">
        <v>213</v>
      </c>
      <c r="C247" s="108" t="s">
        <v>650</v>
      </c>
      <c r="D247" s="115" t="s">
        <v>240</v>
      </c>
      <c r="E247" s="108" t="s">
        <v>175</v>
      </c>
      <c r="F247" s="108" t="s">
        <v>210</v>
      </c>
      <c r="G247" s="117">
        <f>SUM(H247:I247)</f>
        <v>0</v>
      </c>
      <c r="H247" s="117"/>
      <c r="I247" s="117"/>
      <c r="J247" s="117">
        <f>SUM(K247:L247)</f>
        <v>0</v>
      </c>
      <c r="K247" s="117"/>
      <c r="L247" s="117"/>
      <c r="M247" s="117">
        <f>SUM(N247:O247)</f>
        <v>0</v>
      </c>
      <c r="N247" s="117"/>
      <c r="O247" s="117"/>
    </row>
    <row r="248" spans="1:15" ht="141.75">
      <c r="A248" s="166" t="s">
        <v>737</v>
      </c>
      <c r="B248" s="223" t="s">
        <v>213</v>
      </c>
      <c r="C248" s="108" t="s">
        <v>650</v>
      </c>
      <c r="D248" s="115" t="s">
        <v>240</v>
      </c>
      <c r="E248" s="108" t="s">
        <v>175</v>
      </c>
      <c r="F248" s="108" t="s">
        <v>671</v>
      </c>
      <c r="G248" s="117">
        <f>SUM(H248:I248)</f>
        <v>0</v>
      </c>
      <c r="H248" s="117"/>
      <c r="I248" s="117"/>
      <c r="J248" s="117">
        <f>SUM(K248:L248)</f>
        <v>0</v>
      </c>
      <c r="K248" s="117"/>
      <c r="L248" s="117"/>
      <c r="M248" s="117">
        <f>SUM(N248:O248)</f>
        <v>0</v>
      </c>
      <c r="N248" s="117"/>
      <c r="O248" s="117"/>
    </row>
    <row r="249" spans="1:15" s="125" customFormat="1" ht="31.5">
      <c r="A249" s="167" t="s">
        <v>880</v>
      </c>
      <c r="B249" s="228" t="s">
        <v>213</v>
      </c>
      <c r="C249" s="113" t="s">
        <v>650</v>
      </c>
      <c r="D249" s="107" t="s">
        <v>248</v>
      </c>
      <c r="E249" s="113"/>
      <c r="F249" s="113"/>
      <c r="G249" s="111">
        <f>G250</f>
        <v>0</v>
      </c>
      <c r="H249" s="111">
        <f aca="true" t="shared" si="104" ref="H249:O251">H250</f>
        <v>0</v>
      </c>
      <c r="I249" s="111">
        <f t="shared" si="104"/>
        <v>0</v>
      </c>
      <c r="J249" s="111">
        <f t="shared" si="104"/>
        <v>35000</v>
      </c>
      <c r="K249" s="111">
        <f t="shared" si="104"/>
        <v>31500</v>
      </c>
      <c r="L249" s="111">
        <f t="shared" si="104"/>
        <v>3500</v>
      </c>
      <c r="M249" s="111">
        <f t="shared" si="104"/>
        <v>0</v>
      </c>
      <c r="N249" s="111">
        <f t="shared" si="104"/>
        <v>0</v>
      </c>
      <c r="O249" s="111">
        <f t="shared" si="104"/>
        <v>0</v>
      </c>
    </row>
    <row r="250" spans="1:15" ht="78.75">
      <c r="A250" s="118" t="s">
        <v>791</v>
      </c>
      <c r="B250" s="223" t="s">
        <v>213</v>
      </c>
      <c r="C250" s="108" t="s">
        <v>650</v>
      </c>
      <c r="D250" s="115" t="s">
        <v>248</v>
      </c>
      <c r="E250" s="116" t="s">
        <v>878</v>
      </c>
      <c r="F250" s="108"/>
      <c r="G250" s="117">
        <f>G251</f>
        <v>0</v>
      </c>
      <c r="H250" s="117">
        <f t="shared" si="104"/>
        <v>0</v>
      </c>
      <c r="I250" s="117">
        <f t="shared" si="104"/>
        <v>0</v>
      </c>
      <c r="J250" s="117">
        <f t="shared" si="104"/>
        <v>35000</v>
      </c>
      <c r="K250" s="117">
        <f t="shared" si="104"/>
        <v>31500</v>
      </c>
      <c r="L250" s="117">
        <f t="shared" si="104"/>
        <v>3500</v>
      </c>
      <c r="M250" s="117">
        <f t="shared" si="104"/>
        <v>0</v>
      </c>
      <c r="N250" s="117">
        <f t="shared" si="104"/>
        <v>0</v>
      </c>
      <c r="O250" s="117">
        <f t="shared" si="104"/>
        <v>0</v>
      </c>
    </row>
    <row r="251" spans="1:15" ht="126">
      <c r="A251" s="118" t="s">
        <v>799</v>
      </c>
      <c r="B251" s="223" t="s">
        <v>213</v>
      </c>
      <c r="C251" s="108" t="s">
        <v>650</v>
      </c>
      <c r="D251" s="115" t="s">
        <v>248</v>
      </c>
      <c r="E251" s="116" t="s">
        <v>877</v>
      </c>
      <c r="F251" s="108"/>
      <c r="G251" s="117">
        <f>G252</f>
        <v>0</v>
      </c>
      <c r="H251" s="117">
        <f t="shared" si="104"/>
        <v>0</v>
      </c>
      <c r="I251" s="117">
        <f t="shared" si="104"/>
        <v>0</v>
      </c>
      <c r="J251" s="117">
        <f t="shared" si="104"/>
        <v>35000</v>
      </c>
      <c r="K251" s="117">
        <f t="shared" si="104"/>
        <v>31500</v>
      </c>
      <c r="L251" s="117">
        <f t="shared" si="104"/>
        <v>3500</v>
      </c>
      <c r="M251" s="117">
        <f t="shared" si="104"/>
        <v>0</v>
      </c>
      <c r="N251" s="117">
        <f t="shared" si="104"/>
        <v>0</v>
      </c>
      <c r="O251" s="117">
        <f t="shared" si="104"/>
        <v>0</v>
      </c>
    </row>
    <row r="252" spans="1:15" ht="47.25">
      <c r="A252" s="166" t="s">
        <v>879</v>
      </c>
      <c r="B252" s="223" t="s">
        <v>213</v>
      </c>
      <c r="C252" s="108" t="s">
        <v>650</v>
      </c>
      <c r="D252" s="115" t="s">
        <v>248</v>
      </c>
      <c r="E252" s="116" t="s">
        <v>876</v>
      </c>
      <c r="F252" s="108"/>
      <c r="G252" s="117">
        <f>SUM(G253:G254)</f>
        <v>0</v>
      </c>
      <c r="H252" s="117">
        <f aca="true" t="shared" si="105" ref="H252:O252">SUM(H253:H254)</f>
        <v>0</v>
      </c>
      <c r="I252" s="117">
        <f t="shared" si="105"/>
        <v>0</v>
      </c>
      <c r="J252" s="117">
        <f t="shared" si="105"/>
        <v>35000</v>
      </c>
      <c r="K252" s="117">
        <f t="shared" si="105"/>
        <v>31500</v>
      </c>
      <c r="L252" s="117">
        <f t="shared" si="105"/>
        <v>3500</v>
      </c>
      <c r="M252" s="117">
        <f t="shared" si="105"/>
        <v>0</v>
      </c>
      <c r="N252" s="117">
        <f t="shared" si="105"/>
        <v>0</v>
      </c>
      <c r="O252" s="117">
        <f t="shared" si="105"/>
        <v>0</v>
      </c>
    </row>
    <row r="253" spans="1:15" ht="94.5">
      <c r="A253" s="166" t="s">
        <v>882</v>
      </c>
      <c r="B253" s="223" t="s">
        <v>213</v>
      </c>
      <c r="C253" s="108" t="s">
        <v>650</v>
      </c>
      <c r="D253" s="115" t="s">
        <v>248</v>
      </c>
      <c r="E253" s="108" t="s">
        <v>875</v>
      </c>
      <c r="F253" s="108" t="s">
        <v>210</v>
      </c>
      <c r="G253" s="152">
        <f>SUM(H253:I253)</f>
        <v>0</v>
      </c>
      <c r="H253" s="168"/>
      <c r="I253" s="120"/>
      <c r="J253" s="152">
        <f>SUM(K253:L253)</f>
        <v>31500</v>
      </c>
      <c r="K253" s="120">
        <v>31500</v>
      </c>
      <c r="L253" s="120"/>
      <c r="M253" s="152">
        <f>SUM(N253:O253)</f>
        <v>0</v>
      </c>
      <c r="N253" s="168"/>
      <c r="O253" s="120"/>
    </row>
    <row r="254" spans="1:15" ht="78.75">
      <c r="A254" s="166" t="s">
        <v>236</v>
      </c>
      <c r="B254" s="223" t="s">
        <v>213</v>
      </c>
      <c r="C254" s="108" t="s">
        <v>650</v>
      </c>
      <c r="D254" s="115" t="s">
        <v>248</v>
      </c>
      <c r="E254" s="108" t="s">
        <v>874</v>
      </c>
      <c r="F254" s="108" t="s">
        <v>210</v>
      </c>
      <c r="G254" s="152">
        <f>SUM(H254:I254)</f>
        <v>0</v>
      </c>
      <c r="H254" s="168"/>
      <c r="I254" s="120"/>
      <c r="J254" s="152">
        <f>SUM(K254:L254)</f>
        <v>3500</v>
      </c>
      <c r="K254" s="168"/>
      <c r="L254" s="120">
        <v>3500</v>
      </c>
      <c r="M254" s="152">
        <f>SUM(N254:O254)</f>
        <v>0</v>
      </c>
      <c r="N254" s="168"/>
      <c r="O254" s="120"/>
    </row>
    <row r="255" spans="1:15" s="125" customFormat="1" ht="15.75">
      <c r="A255" s="169" t="s">
        <v>656</v>
      </c>
      <c r="B255" s="228" t="s">
        <v>213</v>
      </c>
      <c r="C255" s="170" t="s">
        <v>667</v>
      </c>
      <c r="D255" s="170"/>
      <c r="E255" s="170"/>
      <c r="F255" s="170"/>
      <c r="G255" s="171">
        <f>G256</f>
        <v>494</v>
      </c>
      <c r="H255" s="171">
        <f aca="true" t="shared" si="106" ref="H255:O258">H256</f>
        <v>0</v>
      </c>
      <c r="I255" s="171">
        <f t="shared" si="106"/>
        <v>494</v>
      </c>
      <c r="J255" s="171">
        <f>J256</f>
        <v>494</v>
      </c>
      <c r="K255" s="171">
        <f t="shared" si="106"/>
        <v>0</v>
      </c>
      <c r="L255" s="171">
        <f t="shared" si="106"/>
        <v>494</v>
      </c>
      <c r="M255" s="171">
        <f>M256</f>
        <v>0</v>
      </c>
      <c r="N255" s="171">
        <f t="shared" si="106"/>
        <v>0</v>
      </c>
      <c r="O255" s="171">
        <f t="shared" si="106"/>
        <v>0</v>
      </c>
    </row>
    <row r="256" spans="1:15" s="125" customFormat="1" ht="31.5">
      <c r="A256" s="169" t="s">
        <v>45</v>
      </c>
      <c r="B256" s="223" t="s">
        <v>213</v>
      </c>
      <c r="C256" s="170" t="s">
        <v>667</v>
      </c>
      <c r="D256" s="172" t="s">
        <v>249</v>
      </c>
      <c r="E256" s="170"/>
      <c r="F256" s="170"/>
      <c r="G256" s="171">
        <f>G257</f>
        <v>494</v>
      </c>
      <c r="H256" s="171">
        <f t="shared" si="106"/>
        <v>0</v>
      </c>
      <c r="I256" s="171">
        <f t="shared" si="106"/>
        <v>494</v>
      </c>
      <c r="J256" s="171">
        <f>J257</f>
        <v>494</v>
      </c>
      <c r="K256" s="171">
        <f t="shared" si="106"/>
        <v>0</v>
      </c>
      <c r="L256" s="171">
        <f t="shared" si="106"/>
        <v>494</v>
      </c>
      <c r="M256" s="171">
        <f>M257</f>
        <v>0</v>
      </c>
      <c r="N256" s="171">
        <f t="shared" si="106"/>
        <v>0</v>
      </c>
      <c r="O256" s="171">
        <f t="shared" si="106"/>
        <v>0</v>
      </c>
    </row>
    <row r="257" spans="1:15" ht="31.5">
      <c r="A257" s="114" t="s">
        <v>685</v>
      </c>
      <c r="B257" s="223" t="s">
        <v>213</v>
      </c>
      <c r="C257" s="153" t="s">
        <v>667</v>
      </c>
      <c r="D257" s="173" t="s">
        <v>249</v>
      </c>
      <c r="E257" s="116" t="s">
        <v>683</v>
      </c>
      <c r="F257" s="153"/>
      <c r="G257" s="152">
        <f>G258</f>
        <v>494</v>
      </c>
      <c r="H257" s="152">
        <f t="shared" si="106"/>
        <v>0</v>
      </c>
      <c r="I257" s="152">
        <f t="shared" si="106"/>
        <v>494</v>
      </c>
      <c r="J257" s="152">
        <f>J258</f>
        <v>494</v>
      </c>
      <c r="K257" s="152">
        <f t="shared" si="106"/>
        <v>0</v>
      </c>
      <c r="L257" s="152">
        <f t="shared" si="106"/>
        <v>494</v>
      </c>
      <c r="M257" s="152">
        <f>M258</f>
        <v>0</v>
      </c>
      <c r="N257" s="152">
        <f t="shared" si="106"/>
        <v>0</v>
      </c>
      <c r="O257" s="152">
        <f t="shared" si="106"/>
        <v>0</v>
      </c>
    </row>
    <row r="258" spans="1:15" ht="31.5">
      <c r="A258" s="114" t="s">
        <v>686</v>
      </c>
      <c r="B258" s="223" t="s">
        <v>213</v>
      </c>
      <c r="C258" s="153" t="s">
        <v>667</v>
      </c>
      <c r="D258" s="173" t="s">
        <v>249</v>
      </c>
      <c r="E258" s="116" t="s">
        <v>684</v>
      </c>
      <c r="F258" s="153"/>
      <c r="G258" s="152">
        <f>G259</f>
        <v>494</v>
      </c>
      <c r="H258" s="152">
        <f t="shared" si="106"/>
        <v>0</v>
      </c>
      <c r="I258" s="152">
        <f t="shared" si="106"/>
        <v>494</v>
      </c>
      <c r="J258" s="152">
        <f>J259</f>
        <v>494</v>
      </c>
      <c r="K258" s="152">
        <f t="shared" si="106"/>
        <v>0</v>
      </c>
      <c r="L258" s="152">
        <f t="shared" si="106"/>
        <v>494</v>
      </c>
      <c r="M258" s="152">
        <f>M259</f>
        <v>0</v>
      </c>
      <c r="N258" s="152">
        <f t="shared" si="106"/>
        <v>0</v>
      </c>
      <c r="O258" s="152">
        <f t="shared" si="106"/>
        <v>0</v>
      </c>
    </row>
    <row r="259" spans="1:15" ht="47.25">
      <c r="A259" s="147" t="s">
        <v>468</v>
      </c>
      <c r="B259" s="223" t="s">
        <v>213</v>
      </c>
      <c r="C259" s="153" t="s">
        <v>667</v>
      </c>
      <c r="D259" s="173" t="s">
        <v>249</v>
      </c>
      <c r="E259" s="174" t="s">
        <v>654</v>
      </c>
      <c r="F259" s="153" t="s">
        <v>655</v>
      </c>
      <c r="G259" s="152">
        <f>SUM(H259:I259)</f>
        <v>494</v>
      </c>
      <c r="H259" s="168"/>
      <c r="I259" s="120">
        <v>494</v>
      </c>
      <c r="J259" s="152">
        <f>SUM(K259:L259)</f>
        <v>494</v>
      </c>
      <c r="K259" s="168"/>
      <c r="L259" s="120">
        <v>494</v>
      </c>
      <c r="M259" s="152">
        <f>SUM(N259:O259)</f>
        <v>0</v>
      </c>
      <c r="N259" s="168"/>
      <c r="O259" s="120">
        <v>0</v>
      </c>
    </row>
    <row r="260" spans="1:15" ht="63">
      <c r="A260" s="121" t="s">
        <v>651</v>
      </c>
      <c r="B260" s="193">
        <v>861</v>
      </c>
      <c r="C260" s="153"/>
      <c r="D260" s="153"/>
      <c r="E260" s="153"/>
      <c r="F260" s="153"/>
      <c r="G260" s="171">
        <f>SUM(G261,G272,G277,G283)</f>
        <v>50199</v>
      </c>
      <c r="H260" s="171">
        <f aca="true" t="shared" si="107" ref="H260:O260">SUM(H261,H272,H277,H283)</f>
        <v>18040</v>
      </c>
      <c r="I260" s="171">
        <f t="shared" si="107"/>
        <v>32159</v>
      </c>
      <c r="J260" s="171">
        <f t="shared" si="107"/>
        <v>34237</v>
      </c>
      <c r="K260" s="171">
        <f t="shared" si="107"/>
        <v>18030</v>
      </c>
      <c r="L260" s="171">
        <f t="shared" si="107"/>
        <v>16207</v>
      </c>
      <c r="M260" s="171">
        <f t="shared" si="107"/>
        <v>35438</v>
      </c>
      <c r="N260" s="171">
        <f t="shared" si="107"/>
        <v>18056</v>
      </c>
      <c r="O260" s="171">
        <f t="shared" si="107"/>
        <v>17382</v>
      </c>
    </row>
    <row r="261" spans="1:15" ht="15.75">
      <c r="A261" s="104" t="s">
        <v>205</v>
      </c>
      <c r="B261" s="131" t="s">
        <v>652</v>
      </c>
      <c r="C261" s="107" t="s">
        <v>240</v>
      </c>
      <c r="D261" s="108"/>
      <c r="E261" s="108"/>
      <c r="F261" s="108"/>
      <c r="G261" s="171">
        <f>SUM(G262,G268,)</f>
        <v>11386</v>
      </c>
      <c r="H261" s="171">
        <f aca="true" t="shared" si="108" ref="H261:O261">SUM(H262,H268,)</f>
        <v>0</v>
      </c>
      <c r="I261" s="171">
        <f t="shared" si="108"/>
        <v>11386</v>
      </c>
      <c r="J261" s="171">
        <f t="shared" si="108"/>
        <v>11121</v>
      </c>
      <c r="K261" s="171">
        <f t="shared" si="108"/>
        <v>0</v>
      </c>
      <c r="L261" s="171">
        <f t="shared" si="108"/>
        <v>11121</v>
      </c>
      <c r="M261" s="171">
        <f t="shared" si="108"/>
        <v>11499</v>
      </c>
      <c r="N261" s="171">
        <f t="shared" si="108"/>
        <v>0</v>
      </c>
      <c r="O261" s="171">
        <f t="shared" si="108"/>
        <v>11499</v>
      </c>
    </row>
    <row r="262" spans="1:15" ht="94.5">
      <c r="A262" s="121" t="s">
        <v>209</v>
      </c>
      <c r="B262" s="131" t="s">
        <v>652</v>
      </c>
      <c r="C262" s="107" t="s">
        <v>240</v>
      </c>
      <c r="D262" s="107" t="s">
        <v>241</v>
      </c>
      <c r="E262" s="108"/>
      <c r="F262" s="108"/>
      <c r="G262" s="111">
        <f aca="true" t="shared" si="109" ref="G262:O263">G263</f>
        <v>10586</v>
      </c>
      <c r="H262" s="111">
        <f t="shared" si="109"/>
        <v>0</v>
      </c>
      <c r="I262" s="111">
        <f t="shared" si="109"/>
        <v>10586</v>
      </c>
      <c r="J262" s="111">
        <f t="shared" si="109"/>
        <v>10121</v>
      </c>
      <c r="K262" s="111">
        <f t="shared" si="109"/>
        <v>0</v>
      </c>
      <c r="L262" s="111">
        <f t="shared" si="109"/>
        <v>10121</v>
      </c>
      <c r="M262" s="111">
        <f t="shared" si="109"/>
        <v>10499</v>
      </c>
      <c r="N262" s="111">
        <f t="shared" si="109"/>
        <v>0</v>
      </c>
      <c r="O262" s="111">
        <f t="shared" si="109"/>
        <v>10499</v>
      </c>
    </row>
    <row r="263" spans="1:15" ht="31.5">
      <c r="A263" s="114" t="s">
        <v>685</v>
      </c>
      <c r="B263" s="134" t="s">
        <v>652</v>
      </c>
      <c r="C263" s="115" t="s">
        <v>240</v>
      </c>
      <c r="D263" s="115" t="s">
        <v>241</v>
      </c>
      <c r="E263" s="116" t="s">
        <v>683</v>
      </c>
      <c r="F263" s="108"/>
      <c r="G263" s="117">
        <f t="shared" si="109"/>
        <v>10586</v>
      </c>
      <c r="H263" s="117">
        <f t="shared" si="109"/>
        <v>0</v>
      </c>
      <c r="I263" s="117">
        <f t="shared" si="109"/>
        <v>10586</v>
      </c>
      <c r="J263" s="117">
        <f t="shared" si="109"/>
        <v>10121</v>
      </c>
      <c r="K263" s="117">
        <f t="shared" si="109"/>
        <v>0</v>
      </c>
      <c r="L263" s="117">
        <f t="shared" si="109"/>
        <v>10121</v>
      </c>
      <c r="M263" s="117">
        <f t="shared" si="109"/>
        <v>10499</v>
      </c>
      <c r="N263" s="117">
        <f t="shared" si="109"/>
        <v>0</v>
      </c>
      <c r="O263" s="117">
        <f t="shared" si="109"/>
        <v>10499</v>
      </c>
    </row>
    <row r="264" spans="1:15" ht="31.5">
      <c r="A264" s="114" t="s">
        <v>686</v>
      </c>
      <c r="B264" s="134" t="s">
        <v>652</v>
      </c>
      <c r="C264" s="115" t="s">
        <v>240</v>
      </c>
      <c r="D264" s="115" t="s">
        <v>241</v>
      </c>
      <c r="E264" s="116" t="s">
        <v>684</v>
      </c>
      <c r="F264" s="108"/>
      <c r="G264" s="117">
        <f aca="true" t="shared" si="110" ref="G264:O264">SUM(G265:G267)</f>
        <v>10586</v>
      </c>
      <c r="H264" s="117">
        <f t="shared" si="110"/>
        <v>0</v>
      </c>
      <c r="I264" s="117">
        <f t="shared" si="110"/>
        <v>10586</v>
      </c>
      <c r="J264" s="117">
        <f t="shared" si="110"/>
        <v>10121</v>
      </c>
      <c r="K264" s="117">
        <f t="shared" si="110"/>
        <v>0</v>
      </c>
      <c r="L264" s="117">
        <f t="shared" si="110"/>
        <v>10121</v>
      </c>
      <c r="M264" s="117">
        <f t="shared" si="110"/>
        <v>10499</v>
      </c>
      <c r="N264" s="117">
        <f t="shared" si="110"/>
        <v>0</v>
      </c>
      <c r="O264" s="117">
        <f t="shared" si="110"/>
        <v>10499</v>
      </c>
    </row>
    <row r="265" spans="1:15" ht="157.5">
      <c r="A265" s="114" t="s">
        <v>359</v>
      </c>
      <c r="B265" s="134" t="s">
        <v>652</v>
      </c>
      <c r="C265" s="115" t="s">
        <v>240</v>
      </c>
      <c r="D265" s="115" t="s">
        <v>241</v>
      </c>
      <c r="E265" s="108" t="s">
        <v>163</v>
      </c>
      <c r="F265" s="108">
        <v>100</v>
      </c>
      <c r="G265" s="117">
        <f>SUM(H265:I265)</f>
        <v>9424</v>
      </c>
      <c r="H265" s="120"/>
      <c r="I265" s="120">
        <v>9424</v>
      </c>
      <c r="J265" s="117">
        <f>SUM(K265:L265)</f>
        <v>9817</v>
      </c>
      <c r="K265" s="120"/>
      <c r="L265" s="120">
        <v>9817</v>
      </c>
      <c r="M265" s="117">
        <f>SUM(N265:O265)</f>
        <v>10197</v>
      </c>
      <c r="N265" s="120"/>
      <c r="O265" s="120">
        <v>10197</v>
      </c>
    </row>
    <row r="266" spans="1:15" ht="78.75">
      <c r="A266" s="114" t="s">
        <v>197</v>
      </c>
      <c r="B266" s="134" t="s">
        <v>652</v>
      </c>
      <c r="C266" s="115" t="s">
        <v>240</v>
      </c>
      <c r="D266" s="115" t="s">
        <v>241</v>
      </c>
      <c r="E266" s="108" t="s">
        <v>163</v>
      </c>
      <c r="F266" s="108">
        <v>200</v>
      </c>
      <c r="G266" s="117">
        <f>SUM(H266:I266)</f>
        <v>1147</v>
      </c>
      <c r="H266" s="120"/>
      <c r="I266" s="120">
        <v>1147</v>
      </c>
      <c r="J266" s="117">
        <f>SUM(K266:L266)</f>
        <v>291</v>
      </c>
      <c r="K266" s="120"/>
      <c r="L266" s="120">
        <v>291</v>
      </c>
      <c r="M266" s="117">
        <f>SUM(N266:O266)</f>
        <v>302</v>
      </c>
      <c r="N266" s="120"/>
      <c r="O266" s="120">
        <v>302</v>
      </c>
    </row>
    <row r="267" spans="1:15" ht="47.25">
      <c r="A267" s="114" t="s">
        <v>198</v>
      </c>
      <c r="B267" s="134" t="s">
        <v>652</v>
      </c>
      <c r="C267" s="115" t="s">
        <v>240</v>
      </c>
      <c r="D267" s="115" t="s">
        <v>241</v>
      </c>
      <c r="E267" s="108" t="s">
        <v>163</v>
      </c>
      <c r="F267" s="108">
        <v>800</v>
      </c>
      <c r="G267" s="117">
        <f>SUM(H267:I267)</f>
        <v>15</v>
      </c>
      <c r="H267" s="120"/>
      <c r="I267" s="120">
        <v>15</v>
      </c>
      <c r="J267" s="117">
        <f>SUM(K267:L267)</f>
        <v>13</v>
      </c>
      <c r="K267" s="120"/>
      <c r="L267" s="120">
        <v>13</v>
      </c>
      <c r="M267" s="117">
        <f>SUM(N267:O267)</f>
        <v>0</v>
      </c>
      <c r="N267" s="120"/>
      <c r="O267" s="120"/>
    </row>
    <row r="268" spans="1:15" ht="15.75">
      <c r="A268" s="104" t="s">
        <v>653</v>
      </c>
      <c r="B268" s="131" t="s">
        <v>652</v>
      </c>
      <c r="C268" s="107" t="s">
        <v>240</v>
      </c>
      <c r="D268" s="113">
        <v>11</v>
      </c>
      <c r="E268" s="108"/>
      <c r="F268" s="108"/>
      <c r="G268" s="111">
        <f aca="true" t="shared" si="111" ref="G268:O270">G269</f>
        <v>800</v>
      </c>
      <c r="H268" s="111">
        <f t="shared" si="111"/>
        <v>0</v>
      </c>
      <c r="I268" s="111">
        <f t="shared" si="111"/>
        <v>800</v>
      </c>
      <c r="J268" s="111">
        <f t="shared" si="111"/>
        <v>1000</v>
      </c>
      <c r="K268" s="111">
        <f t="shared" si="111"/>
        <v>0</v>
      </c>
      <c r="L268" s="111">
        <f t="shared" si="111"/>
        <v>1000</v>
      </c>
      <c r="M268" s="111">
        <f t="shared" si="111"/>
        <v>1000</v>
      </c>
      <c r="N268" s="111">
        <f t="shared" si="111"/>
        <v>0</v>
      </c>
      <c r="O268" s="111">
        <f t="shared" si="111"/>
        <v>1000</v>
      </c>
    </row>
    <row r="269" spans="1:15" ht="31.5">
      <c r="A269" s="114" t="s">
        <v>685</v>
      </c>
      <c r="B269" s="223" t="s">
        <v>652</v>
      </c>
      <c r="C269" s="115" t="s">
        <v>240</v>
      </c>
      <c r="D269" s="108">
        <v>11</v>
      </c>
      <c r="E269" s="116" t="s">
        <v>683</v>
      </c>
      <c r="F269" s="108"/>
      <c r="G269" s="117">
        <f t="shared" si="111"/>
        <v>800</v>
      </c>
      <c r="H269" s="117">
        <f t="shared" si="111"/>
        <v>0</v>
      </c>
      <c r="I269" s="117">
        <f t="shared" si="111"/>
        <v>800</v>
      </c>
      <c r="J269" s="117">
        <f t="shared" si="111"/>
        <v>1000</v>
      </c>
      <c r="K269" s="117">
        <f t="shared" si="111"/>
        <v>0</v>
      </c>
      <c r="L269" s="117">
        <f t="shared" si="111"/>
        <v>1000</v>
      </c>
      <c r="M269" s="117">
        <f t="shared" si="111"/>
        <v>1000</v>
      </c>
      <c r="N269" s="117">
        <f t="shared" si="111"/>
        <v>0</v>
      </c>
      <c r="O269" s="117">
        <f t="shared" si="111"/>
        <v>1000</v>
      </c>
    </row>
    <row r="270" spans="1:15" ht="31.5">
      <c r="A270" s="114" t="s">
        <v>686</v>
      </c>
      <c r="B270" s="223" t="s">
        <v>652</v>
      </c>
      <c r="C270" s="115" t="s">
        <v>240</v>
      </c>
      <c r="D270" s="108">
        <v>11</v>
      </c>
      <c r="E270" s="116" t="s">
        <v>684</v>
      </c>
      <c r="F270" s="108"/>
      <c r="G270" s="117">
        <f t="shared" si="111"/>
        <v>800</v>
      </c>
      <c r="H270" s="117">
        <f t="shared" si="111"/>
        <v>0</v>
      </c>
      <c r="I270" s="117">
        <f t="shared" si="111"/>
        <v>800</v>
      </c>
      <c r="J270" s="117">
        <f t="shared" si="111"/>
        <v>1000</v>
      </c>
      <c r="K270" s="117">
        <f t="shared" si="111"/>
        <v>0</v>
      </c>
      <c r="L270" s="117">
        <f t="shared" si="111"/>
        <v>1000</v>
      </c>
      <c r="M270" s="117">
        <f t="shared" si="111"/>
        <v>1000</v>
      </c>
      <c r="N270" s="117">
        <f t="shared" si="111"/>
        <v>0</v>
      </c>
      <c r="O270" s="117">
        <f t="shared" si="111"/>
        <v>1000</v>
      </c>
    </row>
    <row r="271" spans="1:15" ht="31.5">
      <c r="A271" s="118" t="s">
        <v>199</v>
      </c>
      <c r="B271" s="223" t="s">
        <v>652</v>
      </c>
      <c r="C271" s="115" t="s">
        <v>240</v>
      </c>
      <c r="D271" s="108">
        <v>11</v>
      </c>
      <c r="E271" s="108" t="s">
        <v>176</v>
      </c>
      <c r="F271" s="108" t="s">
        <v>629</v>
      </c>
      <c r="G271" s="117">
        <f>SUM(H271:I271)</f>
        <v>800</v>
      </c>
      <c r="H271" s="117">
        <v>0</v>
      </c>
      <c r="I271" s="117">
        <v>800</v>
      </c>
      <c r="J271" s="117">
        <f>SUM(K271:L271)</f>
        <v>1000</v>
      </c>
      <c r="K271" s="117">
        <v>0</v>
      </c>
      <c r="L271" s="117">
        <v>1000</v>
      </c>
      <c r="M271" s="117">
        <f>SUM(N271:O271)</f>
        <v>1000</v>
      </c>
      <c r="N271" s="117">
        <v>0</v>
      </c>
      <c r="O271" s="117">
        <v>1000</v>
      </c>
    </row>
    <row r="272" spans="1:15" s="125" customFormat="1" ht="15.75">
      <c r="A272" s="126" t="s">
        <v>510</v>
      </c>
      <c r="B272" s="131" t="s">
        <v>652</v>
      </c>
      <c r="C272" s="107" t="s">
        <v>249</v>
      </c>
      <c r="D272" s="113"/>
      <c r="E272" s="113"/>
      <c r="F272" s="127"/>
      <c r="G272" s="111">
        <f aca="true" t="shared" si="112" ref="G272:O273">G273</f>
        <v>754</v>
      </c>
      <c r="H272" s="111">
        <f t="shared" si="112"/>
        <v>754</v>
      </c>
      <c r="I272" s="111">
        <f t="shared" si="112"/>
        <v>0</v>
      </c>
      <c r="J272" s="111">
        <f t="shared" si="112"/>
        <v>744</v>
      </c>
      <c r="K272" s="111">
        <f t="shared" si="112"/>
        <v>744</v>
      </c>
      <c r="L272" s="111">
        <f t="shared" si="112"/>
        <v>0</v>
      </c>
      <c r="M272" s="111">
        <f t="shared" si="112"/>
        <v>770</v>
      </c>
      <c r="N272" s="111">
        <f t="shared" si="112"/>
        <v>770</v>
      </c>
      <c r="O272" s="111">
        <f t="shared" si="112"/>
        <v>0</v>
      </c>
    </row>
    <row r="273" spans="1:15" s="125" customFormat="1" ht="15.75">
      <c r="A273" s="126" t="s">
        <v>511</v>
      </c>
      <c r="B273" s="131" t="s">
        <v>652</v>
      </c>
      <c r="C273" s="107" t="s">
        <v>249</v>
      </c>
      <c r="D273" s="107" t="s">
        <v>50</v>
      </c>
      <c r="E273" s="113"/>
      <c r="F273" s="127"/>
      <c r="G273" s="111">
        <f>G274</f>
        <v>754</v>
      </c>
      <c r="H273" s="111">
        <f t="shared" si="112"/>
        <v>754</v>
      </c>
      <c r="I273" s="111">
        <f t="shared" si="112"/>
        <v>0</v>
      </c>
      <c r="J273" s="111">
        <f>J274</f>
        <v>744</v>
      </c>
      <c r="K273" s="111">
        <f t="shared" si="112"/>
        <v>744</v>
      </c>
      <c r="L273" s="111">
        <f t="shared" si="112"/>
        <v>0</v>
      </c>
      <c r="M273" s="111">
        <f>M274</f>
        <v>770</v>
      </c>
      <c r="N273" s="111">
        <f t="shared" si="112"/>
        <v>770</v>
      </c>
      <c r="O273" s="111">
        <f t="shared" si="112"/>
        <v>0</v>
      </c>
    </row>
    <row r="274" spans="1:15" s="125" customFormat="1" ht="31.5">
      <c r="A274" s="114" t="s">
        <v>685</v>
      </c>
      <c r="B274" s="230" t="s">
        <v>652</v>
      </c>
      <c r="C274" s="128" t="s">
        <v>249</v>
      </c>
      <c r="D274" s="128" t="s">
        <v>50</v>
      </c>
      <c r="E274" s="122" t="s">
        <v>683</v>
      </c>
      <c r="F274" s="127"/>
      <c r="G274" s="117">
        <f>G275</f>
        <v>754</v>
      </c>
      <c r="H274" s="117">
        <f>H275</f>
        <v>754</v>
      </c>
      <c r="I274" s="117">
        <f>I275</f>
        <v>0</v>
      </c>
      <c r="J274" s="117">
        <f>J275</f>
        <v>744</v>
      </c>
      <c r="K274" s="117">
        <f>K275</f>
        <v>744</v>
      </c>
      <c r="L274" s="117">
        <f>L275</f>
        <v>0</v>
      </c>
      <c r="M274" s="117">
        <f>M275</f>
        <v>770</v>
      </c>
      <c r="N274" s="117">
        <f>N275</f>
        <v>770</v>
      </c>
      <c r="O274" s="117">
        <f>O275</f>
        <v>0</v>
      </c>
    </row>
    <row r="275" spans="1:15" s="125" customFormat="1" ht="31.5">
      <c r="A275" s="114" t="s">
        <v>686</v>
      </c>
      <c r="B275" s="230" t="s">
        <v>652</v>
      </c>
      <c r="C275" s="128" t="s">
        <v>249</v>
      </c>
      <c r="D275" s="128" t="s">
        <v>50</v>
      </c>
      <c r="E275" s="122" t="s">
        <v>684</v>
      </c>
      <c r="F275" s="127"/>
      <c r="G275" s="117">
        <f>G276</f>
        <v>754</v>
      </c>
      <c r="H275" s="117">
        <f>H276</f>
        <v>754</v>
      </c>
      <c r="I275" s="117">
        <f>I276</f>
        <v>0</v>
      </c>
      <c r="J275" s="117">
        <f>J276</f>
        <v>744</v>
      </c>
      <c r="K275" s="117">
        <f>K276</f>
        <v>744</v>
      </c>
      <c r="L275" s="117">
        <f>L276</f>
        <v>0</v>
      </c>
      <c r="M275" s="117">
        <f>M276</f>
        <v>770</v>
      </c>
      <c r="N275" s="117">
        <f>N276</f>
        <v>770</v>
      </c>
      <c r="O275" s="117">
        <f>O276</f>
        <v>0</v>
      </c>
    </row>
    <row r="276" spans="1:15" ht="78.75">
      <c r="A276" s="118" t="s">
        <v>88</v>
      </c>
      <c r="B276" s="230" t="s">
        <v>652</v>
      </c>
      <c r="C276" s="128" t="s">
        <v>249</v>
      </c>
      <c r="D276" s="128" t="s">
        <v>50</v>
      </c>
      <c r="E276" s="123" t="s">
        <v>177</v>
      </c>
      <c r="F276" s="129">
        <v>500</v>
      </c>
      <c r="G276" s="117">
        <f>SUM(H276:I276)</f>
        <v>754</v>
      </c>
      <c r="H276" s="117">
        <v>754</v>
      </c>
      <c r="I276" s="117">
        <v>0</v>
      </c>
      <c r="J276" s="117">
        <f>SUM(K276:L276)</f>
        <v>744</v>
      </c>
      <c r="K276" s="117">
        <v>744</v>
      </c>
      <c r="L276" s="117">
        <v>0</v>
      </c>
      <c r="M276" s="117">
        <f>SUM(N276:O276)</f>
        <v>770</v>
      </c>
      <c r="N276" s="117">
        <v>770</v>
      </c>
      <c r="O276" s="117">
        <v>0</v>
      </c>
    </row>
    <row r="277" spans="1:15" s="125" customFormat="1" ht="15.75">
      <c r="A277" s="121" t="s">
        <v>214</v>
      </c>
      <c r="B277" s="231" t="s">
        <v>652</v>
      </c>
      <c r="C277" s="131" t="s">
        <v>241</v>
      </c>
      <c r="D277" s="131"/>
      <c r="E277" s="139"/>
      <c r="F277" s="127"/>
      <c r="G277" s="111">
        <f>G278</f>
        <v>4517</v>
      </c>
      <c r="H277" s="111">
        <f aca="true" t="shared" si="113" ref="H277:O281">H278</f>
        <v>0</v>
      </c>
      <c r="I277" s="111">
        <f t="shared" si="113"/>
        <v>4517</v>
      </c>
      <c r="J277" s="111">
        <f t="shared" si="113"/>
        <v>0</v>
      </c>
      <c r="K277" s="111">
        <f t="shared" si="113"/>
        <v>0</v>
      </c>
      <c r="L277" s="111">
        <f t="shared" si="113"/>
        <v>0</v>
      </c>
      <c r="M277" s="111">
        <f t="shared" si="113"/>
        <v>0</v>
      </c>
      <c r="N277" s="111">
        <f t="shared" si="113"/>
        <v>0</v>
      </c>
      <c r="O277" s="111">
        <f t="shared" si="113"/>
        <v>0</v>
      </c>
    </row>
    <row r="278" spans="1:15" s="125" customFormat="1" ht="31.5">
      <c r="A278" s="104" t="s">
        <v>666</v>
      </c>
      <c r="B278" s="231" t="s">
        <v>652</v>
      </c>
      <c r="C278" s="131" t="s">
        <v>241</v>
      </c>
      <c r="D278" s="131" t="s">
        <v>667</v>
      </c>
      <c r="E278" s="139"/>
      <c r="F278" s="127"/>
      <c r="G278" s="111">
        <f>G279</f>
        <v>4517</v>
      </c>
      <c r="H278" s="111">
        <f t="shared" si="113"/>
        <v>0</v>
      </c>
      <c r="I278" s="111">
        <f t="shared" si="113"/>
        <v>4517</v>
      </c>
      <c r="J278" s="111">
        <f t="shared" si="113"/>
        <v>0</v>
      </c>
      <c r="K278" s="111">
        <f t="shared" si="113"/>
        <v>0</v>
      </c>
      <c r="L278" s="111">
        <f t="shared" si="113"/>
        <v>0</v>
      </c>
      <c r="M278" s="111">
        <f t="shared" si="113"/>
        <v>0</v>
      </c>
      <c r="N278" s="111">
        <f t="shared" si="113"/>
        <v>0</v>
      </c>
      <c r="O278" s="111">
        <f t="shared" si="113"/>
        <v>0</v>
      </c>
    </row>
    <row r="279" spans="1:15" ht="78.75">
      <c r="A279" s="118" t="s">
        <v>783</v>
      </c>
      <c r="B279" s="230" t="s">
        <v>652</v>
      </c>
      <c r="C279" s="134" t="s">
        <v>241</v>
      </c>
      <c r="D279" s="134" t="s">
        <v>667</v>
      </c>
      <c r="E279" s="122" t="s">
        <v>890</v>
      </c>
      <c r="F279" s="129"/>
      <c r="G279" s="117">
        <f>G280</f>
        <v>4517</v>
      </c>
      <c r="H279" s="117">
        <f t="shared" si="113"/>
        <v>0</v>
      </c>
      <c r="I279" s="117">
        <f t="shared" si="113"/>
        <v>4517</v>
      </c>
      <c r="J279" s="117">
        <f t="shared" si="113"/>
        <v>0</v>
      </c>
      <c r="K279" s="117">
        <f t="shared" si="113"/>
        <v>0</v>
      </c>
      <c r="L279" s="117">
        <f t="shared" si="113"/>
        <v>0</v>
      </c>
      <c r="M279" s="117">
        <f t="shared" si="113"/>
        <v>0</v>
      </c>
      <c r="N279" s="117">
        <f t="shared" si="113"/>
        <v>0</v>
      </c>
      <c r="O279" s="117">
        <f t="shared" si="113"/>
        <v>0</v>
      </c>
    </row>
    <row r="280" spans="1:15" ht="110.25">
      <c r="A280" s="118" t="s">
        <v>770</v>
      </c>
      <c r="B280" s="230" t="s">
        <v>652</v>
      </c>
      <c r="C280" s="134" t="s">
        <v>241</v>
      </c>
      <c r="D280" s="134" t="s">
        <v>667</v>
      </c>
      <c r="E280" s="122" t="s">
        <v>891</v>
      </c>
      <c r="F280" s="129"/>
      <c r="G280" s="117">
        <f>G281</f>
        <v>4517</v>
      </c>
      <c r="H280" s="117">
        <f t="shared" si="113"/>
        <v>0</v>
      </c>
      <c r="I280" s="117">
        <f t="shared" si="113"/>
        <v>4517</v>
      </c>
      <c r="J280" s="117">
        <f t="shared" si="113"/>
        <v>0</v>
      </c>
      <c r="K280" s="117">
        <f t="shared" si="113"/>
        <v>0</v>
      </c>
      <c r="L280" s="117">
        <f t="shared" si="113"/>
        <v>0</v>
      </c>
      <c r="M280" s="117">
        <f t="shared" si="113"/>
        <v>0</v>
      </c>
      <c r="N280" s="117">
        <f t="shared" si="113"/>
        <v>0</v>
      </c>
      <c r="O280" s="117">
        <f t="shared" si="113"/>
        <v>0</v>
      </c>
    </row>
    <row r="281" spans="1:15" ht="78.75">
      <c r="A281" s="118" t="s">
        <v>894</v>
      </c>
      <c r="B281" s="230" t="s">
        <v>652</v>
      </c>
      <c r="C281" s="134" t="s">
        <v>241</v>
      </c>
      <c r="D281" s="134" t="s">
        <v>667</v>
      </c>
      <c r="E281" s="122" t="s">
        <v>892</v>
      </c>
      <c r="F281" s="129"/>
      <c r="G281" s="117">
        <f>G282</f>
        <v>4517</v>
      </c>
      <c r="H281" s="117">
        <f t="shared" si="113"/>
        <v>0</v>
      </c>
      <c r="I281" s="117">
        <f t="shared" si="113"/>
        <v>4517</v>
      </c>
      <c r="J281" s="117">
        <f t="shared" si="113"/>
        <v>0</v>
      </c>
      <c r="K281" s="117">
        <f t="shared" si="113"/>
        <v>0</v>
      </c>
      <c r="L281" s="117">
        <f t="shared" si="113"/>
        <v>0</v>
      </c>
      <c r="M281" s="117">
        <f t="shared" si="113"/>
        <v>0</v>
      </c>
      <c r="N281" s="117">
        <f t="shared" si="113"/>
        <v>0</v>
      </c>
      <c r="O281" s="117">
        <f t="shared" si="113"/>
        <v>0</v>
      </c>
    </row>
    <row r="282" spans="1:15" ht="94.5">
      <c r="A282" s="118" t="s">
        <v>895</v>
      </c>
      <c r="B282" s="230" t="s">
        <v>652</v>
      </c>
      <c r="C282" s="134" t="s">
        <v>241</v>
      </c>
      <c r="D282" s="134" t="s">
        <v>667</v>
      </c>
      <c r="E282" s="123" t="s">
        <v>893</v>
      </c>
      <c r="F282" s="129">
        <v>200</v>
      </c>
      <c r="G282" s="117">
        <f>SUM(H282:I282)</f>
        <v>4517</v>
      </c>
      <c r="H282" s="117"/>
      <c r="I282" s="117">
        <v>4517</v>
      </c>
      <c r="J282" s="117">
        <f>SUM(K282:L282)</f>
        <v>0</v>
      </c>
      <c r="K282" s="117"/>
      <c r="L282" s="117">
        <v>0</v>
      </c>
      <c r="M282" s="117">
        <f>SUM(N282:O282)</f>
        <v>0</v>
      </c>
      <c r="N282" s="117"/>
      <c r="O282" s="117">
        <v>0</v>
      </c>
    </row>
    <row r="283" spans="1:15" ht="78.75">
      <c r="A283" s="104" t="s">
        <v>216</v>
      </c>
      <c r="B283" s="131" t="s">
        <v>652</v>
      </c>
      <c r="C283" s="113">
        <v>14</v>
      </c>
      <c r="D283" s="108"/>
      <c r="E283" s="108"/>
      <c r="F283" s="108"/>
      <c r="G283" s="111">
        <f aca="true" t="shared" si="114" ref="G283:O283">G284</f>
        <v>33542</v>
      </c>
      <c r="H283" s="111">
        <f t="shared" si="114"/>
        <v>17286</v>
      </c>
      <c r="I283" s="111">
        <f t="shared" si="114"/>
        <v>16256</v>
      </c>
      <c r="J283" s="111">
        <f t="shared" si="114"/>
        <v>22372</v>
      </c>
      <c r="K283" s="111">
        <f t="shared" si="114"/>
        <v>17286</v>
      </c>
      <c r="L283" s="111">
        <f t="shared" si="114"/>
        <v>5086</v>
      </c>
      <c r="M283" s="111">
        <f t="shared" si="114"/>
        <v>23169</v>
      </c>
      <c r="N283" s="111">
        <f t="shared" si="114"/>
        <v>17286</v>
      </c>
      <c r="O283" s="111">
        <f t="shared" si="114"/>
        <v>5883</v>
      </c>
    </row>
    <row r="284" spans="1:15" ht="78.75">
      <c r="A284" s="104" t="s">
        <v>124</v>
      </c>
      <c r="B284" s="131" t="s">
        <v>652</v>
      </c>
      <c r="C284" s="113">
        <v>14</v>
      </c>
      <c r="D284" s="107" t="s">
        <v>240</v>
      </c>
      <c r="E284" s="108"/>
      <c r="F284" s="108"/>
      <c r="G284" s="111">
        <f aca="true" t="shared" si="115" ref="G284:O284">SUM(G287,G288)</f>
        <v>33542</v>
      </c>
      <c r="H284" s="111">
        <f t="shared" si="115"/>
        <v>17286</v>
      </c>
      <c r="I284" s="111">
        <f t="shared" si="115"/>
        <v>16256</v>
      </c>
      <c r="J284" s="111">
        <f t="shared" si="115"/>
        <v>22372</v>
      </c>
      <c r="K284" s="111">
        <f t="shared" si="115"/>
        <v>17286</v>
      </c>
      <c r="L284" s="111">
        <f t="shared" si="115"/>
        <v>5086</v>
      </c>
      <c r="M284" s="111">
        <f t="shared" si="115"/>
        <v>23169</v>
      </c>
      <c r="N284" s="111">
        <f t="shared" si="115"/>
        <v>17286</v>
      </c>
      <c r="O284" s="111">
        <f t="shared" si="115"/>
        <v>5883</v>
      </c>
    </row>
    <row r="285" spans="1:15" ht="31.5">
      <c r="A285" s="114" t="s">
        <v>685</v>
      </c>
      <c r="B285" s="223" t="s">
        <v>125</v>
      </c>
      <c r="C285" s="108">
        <v>14</v>
      </c>
      <c r="D285" s="115" t="s">
        <v>240</v>
      </c>
      <c r="E285" s="122" t="s">
        <v>683</v>
      </c>
      <c r="F285" s="108"/>
      <c r="G285" s="117">
        <f aca="true" t="shared" si="116" ref="G285:O285">G286</f>
        <v>33542</v>
      </c>
      <c r="H285" s="117">
        <f t="shared" si="116"/>
        <v>17286</v>
      </c>
      <c r="I285" s="117">
        <f t="shared" si="116"/>
        <v>16256</v>
      </c>
      <c r="J285" s="117">
        <f t="shared" si="116"/>
        <v>22372</v>
      </c>
      <c r="K285" s="117">
        <f t="shared" si="116"/>
        <v>17286</v>
      </c>
      <c r="L285" s="117">
        <f t="shared" si="116"/>
        <v>5086</v>
      </c>
      <c r="M285" s="117">
        <f t="shared" si="116"/>
        <v>23169</v>
      </c>
      <c r="N285" s="117">
        <f t="shared" si="116"/>
        <v>17286</v>
      </c>
      <c r="O285" s="117">
        <f t="shared" si="116"/>
        <v>5883</v>
      </c>
    </row>
    <row r="286" spans="1:15" ht="15" customHeight="1">
      <c r="A286" s="114" t="s">
        <v>686</v>
      </c>
      <c r="B286" s="223" t="s">
        <v>125</v>
      </c>
      <c r="C286" s="108">
        <v>14</v>
      </c>
      <c r="D286" s="115" t="s">
        <v>240</v>
      </c>
      <c r="E286" s="122" t="s">
        <v>684</v>
      </c>
      <c r="F286" s="108"/>
      <c r="G286" s="117">
        <f aca="true" t="shared" si="117" ref="G286:O286">SUM(G287:G288)</f>
        <v>33542</v>
      </c>
      <c r="H286" s="117">
        <f t="shared" si="117"/>
        <v>17286</v>
      </c>
      <c r="I286" s="117">
        <f t="shared" si="117"/>
        <v>16256</v>
      </c>
      <c r="J286" s="117">
        <f t="shared" si="117"/>
        <v>22372</v>
      </c>
      <c r="K286" s="117">
        <f t="shared" si="117"/>
        <v>17286</v>
      </c>
      <c r="L286" s="117">
        <f t="shared" si="117"/>
        <v>5086</v>
      </c>
      <c r="M286" s="117">
        <f t="shared" si="117"/>
        <v>23169</v>
      </c>
      <c r="N286" s="117">
        <f t="shared" si="117"/>
        <v>17286</v>
      </c>
      <c r="O286" s="117">
        <f t="shared" si="117"/>
        <v>5883</v>
      </c>
    </row>
    <row r="287" spans="1:15" ht="94.5">
      <c r="A287" s="124" t="s">
        <v>89</v>
      </c>
      <c r="B287" s="223" t="s">
        <v>125</v>
      </c>
      <c r="C287" s="108">
        <v>14</v>
      </c>
      <c r="D287" s="115" t="s">
        <v>240</v>
      </c>
      <c r="E287" s="123" t="s">
        <v>681</v>
      </c>
      <c r="F287" s="108" t="s">
        <v>665</v>
      </c>
      <c r="G287" s="117">
        <f>SUM(H287:I287)</f>
        <v>17286</v>
      </c>
      <c r="H287" s="117">
        <v>17286</v>
      </c>
      <c r="I287" s="117">
        <v>0</v>
      </c>
      <c r="J287" s="117">
        <f>SUM(K287:L287)</f>
        <v>17286</v>
      </c>
      <c r="K287" s="117">
        <v>17286</v>
      </c>
      <c r="L287" s="117">
        <v>0</v>
      </c>
      <c r="M287" s="117">
        <f>SUM(N287:O287)</f>
        <v>17286</v>
      </c>
      <c r="N287" s="117">
        <v>17286</v>
      </c>
      <c r="O287" s="117">
        <v>0</v>
      </c>
    </row>
    <row r="288" spans="1:15" ht="63">
      <c r="A288" s="118" t="s">
        <v>518</v>
      </c>
      <c r="B288" s="223" t="s">
        <v>652</v>
      </c>
      <c r="C288" s="108" t="s">
        <v>126</v>
      </c>
      <c r="D288" s="115" t="s">
        <v>240</v>
      </c>
      <c r="E288" s="123" t="s">
        <v>682</v>
      </c>
      <c r="F288" s="108" t="s">
        <v>665</v>
      </c>
      <c r="G288" s="117">
        <f>SUM(H288:I288)</f>
        <v>16256</v>
      </c>
      <c r="H288" s="117"/>
      <c r="I288" s="117">
        <v>16256</v>
      </c>
      <c r="J288" s="117">
        <f>SUM(K288:L288)</f>
        <v>5086</v>
      </c>
      <c r="K288" s="117"/>
      <c r="L288" s="117">
        <v>5086</v>
      </c>
      <c r="M288" s="117">
        <f>SUM(N288:O288)</f>
        <v>5883</v>
      </c>
      <c r="N288" s="117"/>
      <c r="O288" s="117">
        <v>5883</v>
      </c>
    </row>
    <row r="289" spans="1:15" ht="47.25">
      <c r="A289" s="121" t="s">
        <v>127</v>
      </c>
      <c r="B289" s="157">
        <v>871</v>
      </c>
      <c r="C289" s="153"/>
      <c r="D289" s="153"/>
      <c r="E289" s="153"/>
      <c r="F289" s="153"/>
      <c r="G289" s="232">
        <f aca="true" t="shared" si="118" ref="G289:O289">SUM(G290,G345)</f>
        <v>361783</v>
      </c>
      <c r="H289" s="232">
        <f t="shared" si="118"/>
        <v>209801</v>
      </c>
      <c r="I289" s="232">
        <f t="shared" si="118"/>
        <v>151982.00000000003</v>
      </c>
      <c r="J289" s="232">
        <f t="shared" si="118"/>
        <v>370355</v>
      </c>
      <c r="K289" s="232">
        <f t="shared" si="118"/>
        <v>245613</v>
      </c>
      <c r="L289" s="232">
        <f t="shared" si="118"/>
        <v>124742</v>
      </c>
      <c r="M289" s="232">
        <f t="shared" si="118"/>
        <v>388804</v>
      </c>
      <c r="N289" s="232">
        <f t="shared" si="118"/>
        <v>271476</v>
      </c>
      <c r="O289" s="232">
        <f t="shared" si="118"/>
        <v>117328.00000000001</v>
      </c>
    </row>
    <row r="290" spans="1:15" ht="15.75">
      <c r="A290" s="104" t="s">
        <v>640</v>
      </c>
      <c r="B290" s="131" t="s">
        <v>128</v>
      </c>
      <c r="C290" s="107" t="s">
        <v>290</v>
      </c>
      <c r="D290" s="108"/>
      <c r="E290" s="108"/>
      <c r="F290" s="108"/>
      <c r="G290" s="111">
        <f aca="true" t="shared" si="119" ref="G290:O290">SUM(G291,G298,G305,G312,G318,G324)</f>
        <v>339795</v>
      </c>
      <c r="H290" s="111">
        <f t="shared" si="119"/>
        <v>187813</v>
      </c>
      <c r="I290" s="111">
        <f t="shared" si="119"/>
        <v>151982.00000000003</v>
      </c>
      <c r="J290" s="111">
        <f t="shared" si="119"/>
        <v>347520</v>
      </c>
      <c r="K290" s="111">
        <f t="shared" si="119"/>
        <v>222778</v>
      </c>
      <c r="L290" s="111">
        <f t="shared" si="119"/>
        <v>124742</v>
      </c>
      <c r="M290" s="111">
        <f t="shared" si="119"/>
        <v>365221</v>
      </c>
      <c r="N290" s="111">
        <f t="shared" si="119"/>
        <v>247893</v>
      </c>
      <c r="O290" s="111">
        <f t="shared" si="119"/>
        <v>117328.00000000001</v>
      </c>
    </row>
    <row r="291" spans="1:15" ht="15.75">
      <c r="A291" s="104" t="s">
        <v>129</v>
      </c>
      <c r="B291" s="131" t="s">
        <v>128</v>
      </c>
      <c r="C291" s="107" t="s">
        <v>290</v>
      </c>
      <c r="D291" s="107" t="s">
        <v>240</v>
      </c>
      <c r="E291" s="108"/>
      <c r="F291" s="108"/>
      <c r="G291" s="111">
        <f>SUM(G292,)</f>
        <v>83565.5</v>
      </c>
      <c r="H291" s="111">
        <f aca="true" t="shared" si="120" ref="H291:O291">SUM(H292,)</f>
        <v>42105</v>
      </c>
      <c r="I291" s="111">
        <f t="shared" si="120"/>
        <v>41460.5</v>
      </c>
      <c r="J291" s="111">
        <f t="shared" si="120"/>
        <v>88264.9</v>
      </c>
      <c r="K291" s="111">
        <f t="shared" si="120"/>
        <v>51739</v>
      </c>
      <c r="L291" s="111">
        <f t="shared" si="120"/>
        <v>36525.9</v>
      </c>
      <c r="M291" s="111">
        <f t="shared" si="120"/>
        <v>93915.3</v>
      </c>
      <c r="N291" s="111">
        <f t="shared" si="120"/>
        <v>58161</v>
      </c>
      <c r="O291" s="111">
        <f t="shared" si="120"/>
        <v>35754.3</v>
      </c>
    </row>
    <row r="292" spans="1:15" ht="63">
      <c r="A292" s="118" t="s">
        <v>789</v>
      </c>
      <c r="B292" s="223" t="s">
        <v>128</v>
      </c>
      <c r="C292" s="115" t="s">
        <v>290</v>
      </c>
      <c r="D292" s="115" t="s">
        <v>240</v>
      </c>
      <c r="E292" s="116" t="s">
        <v>529</v>
      </c>
      <c r="F292" s="108"/>
      <c r="G292" s="117">
        <f aca="true" t="shared" si="121" ref="G292:O293">G293</f>
        <v>83565.5</v>
      </c>
      <c r="H292" s="117">
        <f t="shared" si="121"/>
        <v>42105</v>
      </c>
      <c r="I292" s="117">
        <f t="shared" si="121"/>
        <v>41460.5</v>
      </c>
      <c r="J292" s="117">
        <f t="shared" si="121"/>
        <v>88264.9</v>
      </c>
      <c r="K292" s="117">
        <f t="shared" si="121"/>
        <v>51739</v>
      </c>
      <c r="L292" s="117">
        <f t="shared" si="121"/>
        <v>36525.9</v>
      </c>
      <c r="M292" s="117">
        <f t="shared" si="121"/>
        <v>93915.3</v>
      </c>
      <c r="N292" s="117">
        <f t="shared" si="121"/>
        <v>58161</v>
      </c>
      <c r="O292" s="117">
        <f t="shared" si="121"/>
        <v>35754.3</v>
      </c>
    </row>
    <row r="293" spans="1:15" ht="94.5">
      <c r="A293" s="118" t="s">
        <v>800</v>
      </c>
      <c r="B293" s="223" t="s">
        <v>128</v>
      </c>
      <c r="C293" s="115" t="s">
        <v>290</v>
      </c>
      <c r="D293" s="115" t="s">
        <v>240</v>
      </c>
      <c r="E293" s="116" t="s">
        <v>530</v>
      </c>
      <c r="F293" s="108"/>
      <c r="G293" s="117">
        <f t="shared" si="121"/>
        <v>83565.5</v>
      </c>
      <c r="H293" s="117">
        <f t="shared" si="121"/>
        <v>42105</v>
      </c>
      <c r="I293" s="117">
        <f t="shared" si="121"/>
        <v>41460.5</v>
      </c>
      <c r="J293" s="117">
        <f t="shared" si="121"/>
        <v>88264.9</v>
      </c>
      <c r="K293" s="117">
        <f t="shared" si="121"/>
        <v>51739</v>
      </c>
      <c r="L293" s="117">
        <f t="shared" si="121"/>
        <v>36525.9</v>
      </c>
      <c r="M293" s="117">
        <f t="shared" si="121"/>
        <v>93915.3</v>
      </c>
      <c r="N293" s="117">
        <f t="shared" si="121"/>
        <v>58161</v>
      </c>
      <c r="O293" s="117">
        <f t="shared" si="121"/>
        <v>35754.3</v>
      </c>
    </row>
    <row r="294" spans="1:15" ht="63">
      <c r="A294" s="118" t="s">
        <v>606</v>
      </c>
      <c r="B294" s="223" t="s">
        <v>128</v>
      </c>
      <c r="C294" s="115" t="s">
        <v>290</v>
      </c>
      <c r="D294" s="115" t="s">
        <v>240</v>
      </c>
      <c r="E294" s="116" t="s">
        <v>531</v>
      </c>
      <c r="F294" s="108"/>
      <c r="G294" s="117">
        <f>SUM(G295:G297)</f>
        <v>83565.5</v>
      </c>
      <c r="H294" s="117">
        <f aca="true" t="shared" si="122" ref="H294:O294">SUM(H295:H297)</f>
        <v>42105</v>
      </c>
      <c r="I294" s="117">
        <f t="shared" si="122"/>
        <v>41460.5</v>
      </c>
      <c r="J294" s="117">
        <f t="shared" si="122"/>
        <v>88264.9</v>
      </c>
      <c r="K294" s="117">
        <f t="shared" si="122"/>
        <v>51739</v>
      </c>
      <c r="L294" s="117">
        <f t="shared" si="122"/>
        <v>36525.9</v>
      </c>
      <c r="M294" s="117">
        <f t="shared" si="122"/>
        <v>93915.3</v>
      </c>
      <c r="N294" s="117">
        <f t="shared" si="122"/>
        <v>58161</v>
      </c>
      <c r="O294" s="117">
        <f t="shared" si="122"/>
        <v>35754.3</v>
      </c>
    </row>
    <row r="295" spans="1:15" ht="141.75">
      <c r="A295" s="118" t="s">
        <v>738</v>
      </c>
      <c r="B295" s="223" t="s">
        <v>128</v>
      </c>
      <c r="C295" s="115" t="s">
        <v>290</v>
      </c>
      <c r="D295" s="115" t="s">
        <v>240</v>
      </c>
      <c r="E295" s="108" t="s">
        <v>534</v>
      </c>
      <c r="F295" s="108" t="s">
        <v>210</v>
      </c>
      <c r="G295" s="117">
        <f>SUM(H295:I295)</f>
        <v>0</v>
      </c>
      <c r="H295" s="117"/>
      <c r="I295" s="117"/>
      <c r="J295" s="117">
        <f>SUM(K295:L295)</f>
        <v>0</v>
      </c>
      <c r="K295" s="117"/>
      <c r="L295" s="117"/>
      <c r="M295" s="117">
        <f>SUM(N295:O295)</f>
        <v>0</v>
      </c>
      <c r="N295" s="117"/>
      <c r="O295" s="117"/>
    </row>
    <row r="296" spans="1:15" ht="157.5">
      <c r="A296" s="118" t="s">
        <v>324</v>
      </c>
      <c r="B296" s="223" t="s">
        <v>128</v>
      </c>
      <c r="C296" s="115" t="s">
        <v>290</v>
      </c>
      <c r="D296" s="115" t="s">
        <v>240</v>
      </c>
      <c r="E296" s="108" t="s">
        <v>534</v>
      </c>
      <c r="F296" s="108" t="s">
        <v>641</v>
      </c>
      <c r="G296" s="117">
        <f>SUM(H296:I296)</f>
        <v>41460.5</v>
      </c>
      <c r="H296" s="117">
        <v>0</v>
      </c>
      <c r="I296" s="117">
        <v>41460.5</v>
      </c>
      <c r="J296" s="117">
        <f>SUM(K296:L296)</f>
        <v>36525.9</v>
      </c>
      <c r="K296" s="117">
        <v>0</v>
      </c>
      <c r="L296" s="117">
        <v>36525.9</v>
      </c>
      <c r="M296" s="117">
        <f>SUM(N296:O296)</f>
        <v>35754.3</v>
      </c>
      <c r="N296" s="117">
        <v>0</v>
      </c>
      <c r="O296" s="117">
        <v>35754.3</v>
      </c>
    </row>
    <row r="297" spans="1:15" ht="157.5">
      <c r="A297" s="124" t="s">
        <v>607</v>
      </c>
      <c r="B297" s="223" t="s">
        <v>128</v>
      </c>
      <c r="C297" s="115" t="s">
        <v>290</v>
      </c>
      <c r="D297" s="115" t="s">
        <v>240</v>
      </c>
      <c r="E297" s="123" t="s">
        <v>535</v>
      </c>
      <c r="F297" s="108" t="s">
        <v>641</v>
      </c>
      <c r="G297" s="117">
        <f>SUM(H297:I297)</f>
        <v>42105</v>
      </c>
      <c r="H297" s="117">
        <v>42105</v>
      </c>
      <c r="I297" s="117">
        <v>0</v>
      </c>
      <c r="J297" s="117">
        <f>SUM(K297:L297)</f>
        <v>51739</v>
      </c>
      <c r="K297" s="117">
        <v>51739</v>
      </c>
      <c r="L297" s="117">
        <v>0</v>
      </c>
      <c r="M297" s="117">
        <f>SUM(N297:O297)</f>
        <v>58161</v>
      </c>
      <c r="N297" s="117">
        <v>58161</v>
      </c>
      <c r="O297" s="117">
        <v>0</v>
      </c>
    </row>
    <row r="298" spans="1:15" ht="15.75">
      <c r="A298" s="104" t="s">
        <v>130</v>
      </c>
      <c r="B298" s="131" t="s">
        <v>128</v>
      </c>
      <c r="C298" s="107" t="s">
        <v>290</v>
      </c>
      <c r="D298" s="107" t="s">
        <v>249</v>
      </c>
      <c r="E298" s="108"/>
      <c r="F298" s="108"/>
      <c r="G298" s="111">
        <f aca="true" t="shared" si="123" ref="G298:O298">SUM(G299)</f>
        <v>213443</v>
      </c>
      <c r="H298" s="111">
        <f t="shared" si="123"/>
        <v>145350</v>
      </c>
      <c r="I298" s="111">
        <f t="shared" si="123"/>
        <v>68093</v>
      </c>
      <c r="J298" s="111">
        <f t="shared" si="123"/>
        <v>215199.9</v>
      </c>
      <c r="K298" s="111">
        <f t="shared" si="123"/>
        <v>170671</v>
      </c>
      <c r="L298" s="111">
        <f t="shared" si="123"/>
        <v>44528.9</v>
      </c>
      <c r="M298" s="111">
        <f t="shared" si="123"/>
        <v>225921.9</v>
      </c>
      <c r="N298" s="111">
        <f t="shared" si="123"/>
        <v>189353</v>
      </c>
      <c r="O298" s="111">
        <f t="shared" si="123"/>
        <v>36568.9</v>
      </c>
    </row>
    <row r="299" spans="1:15" ht="63">
      <c r="A299" s="118" t="s">
        <v>789</v>
      </c>
      <c r="B299" s="223" t="s">
        <v>128</v>
      </c>
      <c r="C299" s="115" t="s">
        <v>290</v>
      </c>
      <c r="D299" s="115" t="s">
        <v>249</v>
      </c>
      <c r="E299" s="133" t="s">
        <v>529</v>
      </c>
      <c r="F299" s="108"/>
      <c r="G299" s="117">
        <f aca="true" t="shared" si="124" ref="G299:O299">SUM(G300,)</f>
        <v>213443</v>
      </c>
      <c r="H299" s="117">
        <f t="shared" si="124"/>
        <v>145350</v>
      </c>
      <c r="I299" s="117">
        <f t="shared" si="124"/>
        <v>68093</v>
      </c>
      <c r="J299" s="117">
        <f t="shared" si="124"/>
        <v>215199.9</v>
      </c>
      <c r="K299" s="117">
        <f t="shared" si="124"/>
        <v>170671</v>
      </c>
      <c r="L299" s="117">
        <f t="shared" si="124"/>
        <v>44528.9</v>
      </c>
      <c r="M299" s="117">
        <f t="shared" si="124"/>
        <v>225921.9</v>
      </c>
      <c r="N299" s="117">
        <f t="shared" si="124"/>
        <v>189353</v>
      </c>
      <c r="O299" s="117">
        <f t="shared" si="124"/>
        <v>36568.9</v>
      </c>
    </row>
    <row r="300" spans="1:15" ht="78.75">
      <c r="A300" s="118" t="s">
        <v>790</v>
      </c>
      <c r="B300" s="223" t="s">
        <v>128</v>
      </c>
      <c r="C300" s="115" t="s">
        <v>290</v>
      </c>
      <c r="D300" s="115" t="s">
        <v>249</v>
      </c>
      <c r="E300" s="133" t="s">
        <v>608</v>
      </c>
      <c r="F300" s="108"/>
      <c r="G300" s="117">
        <f aca="true" t="shared" si="125" ref="G300:O300">G301</f>
        <v>213443</v>
      </c>
      <c r="H300" s="117">
        <f t="shared" si="125"/>
        <v>145350</v>
      </c>
      <c r="I300" s="117">
        <f t="shared" si="125"/>
        <v>68093</v>
      </c>
      <c r="J300" s="117">
        <f t="shared" si="125"/>
        <v>215199.9</v>
      </c>
      <c r="K300" s="117">
        <f t="shared" si="125"/>
        <v>170671</v>
      </c>
      <c r="L300" s="117">
        <f t="shared" si="125"/>
        <v>44528.9</v>
      </c>
      <c r="M300" s="117">
        <f t="shared" si="125"/>
        <v>225921.9</v>
      </c>
      <c r="N300" s="117">
        <f t="shared" si="125"/>
        <v>189353</v>
      </c>
      <c r="O300" s="117">
        <f t="shared" si="125"/>
        <v>36568.9</v>
      </c>
    </row>
    <row r="301" spans="1:15" ht="47.25">
      <c r="A301" s="118" t="s">
        <v>630</v>
      </c>
      <c r="B301" s="223" t="s">
        <v>128</v>
      </c>
      <c r="C301" s="115" t="s">
        <v>290</v>
      </c>
      <c r="D301" s="115" t="s">
        <v>249</v>
      </c>
      <c r="E301" s="133" t="s">
        <v>609</v>
      </c>
      <c r="F301" s="108"/>
      <c r="G301" s="117">
        <f aca="true" t="shared" si="126" ref="G301:O301">SUM(G302:G304)</f>
        <v>213443</v>
      </c>
      <c r="H301" s="117">
        <f t="shared" si="126"/>
        <v>145350</v>
      </c>
      <c r="I301" s="117">
        <f t="shared" si="126"/>
        <v>68093</v>
      </c>
      <c r="J301" s="117">
        <f t="shared" si="126"/>
        <v>215199.9</v>
      </c>
      <c r="K301" s="117">
        <f t="shared" si="126"/>
        <v>170671</v>
      </c>
      <c r="L301" s="117">
        <f t="shared" si="126"/>
        <v>44528.9</v>
      </c>
      <c r="M301" s="117">
        <f t="shared" si="126"/>
        <v>225921.9</v>
      </c>
      <c r="N301" s="117">
        <f t="shared" si="126"/>
        <v>189353</v>
      </c>
      <c r="O301" s="117">
        <f t="shared" si="126"/>
        <v>36568.9</v>
      </c>
    </row>
    <row r="302" spans="1:15" ht="110.25">
      <c r="A302" s="118" t="s">
        <v>610</v>
      </c>
      <c r="B302" s="223" t="s">
        <v>128</v>
      </c>
      <c r="C302" s="115" t="s">
        <v>290</v>
      </c>
      <c r="D302" s="115" t="s">
        <v>249</v>
      </c>
      <c r="E302" s="134" t="s">
        <v>536</v>
      </c>
      <c r="F302" s="108" t="s">
        <v>641</v>
      </c>
      <c r="G302" s="117">
        <f>SUM(H302:I302)</f>
        <v>68093</v>
      </c>
      <c r="H302" s="120">
        <v>0</v>
      </c>
      <c r="I302" s="120">
        <v>68093</v>
      </c>
      <c r="J302" s="117">
        <f>SUM(K302:L302)</f>
        <v>44528.9</v>
      </c>
      <c r="K302" s="120">
        <v>0</v>
      </c>
      <c r="L302" s="120">
        <v>44528.9</v>
      </c>
      <c r="M302" s="117">
        <f>SUM(N302:O302)</f>
        <v>36568.9</v>
      </c>
      <c r="N302" s="120">
        <v>0</v>
      </c>
      <c r="O302" s="120">
        <v>36568.9</v>
      </c>
    </row>
    <row r="303" spans="1:15" ht="94.5">
      <c r="A303" s="124" t="s">
        <v>118</v>
      </c>
      <c r="B303" s="223" t="s">
        <v>128</v>
      </c>
      <c r="C303" s="115" t="s">
        <v>290</v>
      </c>
      <c r="D303" s="115" t="s">
        <v>249</v>
      </c>
      <c r="E303" s="123" t="s">
        <v>537</v>
      </c>
      <c r="F303" s="108" t="s">
        <v>641</v>
      </c>
      <c r="G303" s="117">
        <f>SUM(H303:I303)</f>
        <v>144039</v>
      </c>
      <c r="H303" s="117">
        <v>144039</v>
      </c>
      <c r="I303" s="117">
        <v>0</v>
      </c>
      <c r="J303" s="117">
        <f>SUM(K303:L303)</f>
        <v>169360</v>
      </c>
      <c r="K303" s="117">
        <v>169360</v>
      </c>
      <c r="L303" s="117">
        <v>0</v>
      </c>
      <c r="M303" s="117">
        <f>SUM(N303:O303)</f>
        <v>188042</v>
      </c>
      <c r="N303" s="117">
        <v>188042</v>
      </c>
      <c r="O303" s="117">
        <v>0</v>
      </c>
    </row>
    <row r="304" spans="1:15" ht="157.5">
      <c r="A304" s="124" t="s">
        <v>329</v>
      </c>
      <c r="B304" s="134" t="s">
        <v>128</v>
      </c>
      <c r="C304" s="115" t="s">
        <v>290</v>
      </c>
      <c r="D304" s="115" t="s">
        <v>249</v>
      </c>
      <c r="E304" s="123" t="s">
        <v>538</v>
      </c>
      <c r="F304" s="108" t="s">
        <v>641</v>
      </c>
      <c r="G304" s="117">
        <f>SUM(H304:I304)</f>
        <v>1311</v>
      </c>
      <c r="H304" s="117">
        <v>1311</v>
      </c>
      <c r="I304" s="117">
        <v>0</v>
      </c>
      <c r="J304" s="117">
        <f>SUM(K304:L304)</f>
        <v>1311</v>
      </c>
      <c r="K304" s="117">
        <v>1311</v>
      </c>
      <c r="L304" s="117">
        <v>0</v>
      </c>
      <c r="M304" s="117">
        <f>SUM(N304:O304)</f>
        <v>1311</v>
      </c>
      <c r="N304" s="117">
        <v>1311</v>
      </c>
      <c r="O304" s="117">
        <v>0</v>
      </c>
    </row>
    <row r="305" spans="1:15" s="125" customFormat="1" ht="31.5">
      <c r="A305" s="148" t="s">
        <v>219</v>
      </c>
      <c r="B305" s="131" t="s">
        <v>128</v>
      </c>
      <c r="C305" s="107" t="s">
        <v>290</v>
      </c>
      <c r="D305" s="107" t="s">
        <v>50</v>
      </c>
      <c r="E305" s="139"/>
      <c r="F305" s="113"/>
      <c r="G305" s="111">
        <f aca="true" t="shared" si="127" ref="G305:O306">G306</f>
        <v>21943.199999999997</v>
      </c>
      <c r="H305" s="111">
        <f t="shared" si="127"/>
        <v>0</v>
      </c>
      <c r="I305" s="111">
        <f t="shared" si="127"/>
        <v>21943.199999999997</v>
      </c>
      <c r="J305" s="111">
        <f t="shared" si="127"/>
        <v>22764.2</v>
      </c>
      <c r="K305" s="111">
        <f t="shared" si="127"/>
        <v>0</v>
      </c>
      <c r="L305" s="111">
        <f t="shared" si="127"/>
        <v>22764.2</v>
      </c>
      <c r="M305" s="111">
        <f t="shared" si="127"/>
        <v>24837.8</v>
      </c>
      <c r="N305" s="111">
        <f t="shared" si="127"/>
        <v>0</v>
      </c>
      <c r="O305" s="111">
        <f t="shared" si="127"/>
        <v>24837.8</v>
      </c>
    </row>
    <row r="306" spans="1:15" ht="63">
      <c r="A306" s="118" t="s">
        <v>789</v>
      </c>
      <c r="B306" s="223" t="s">
        <v>128</v>
      </c>
      <c r="C306" s="115" t="s">
        <v>290</v>
      </c>
      <c r="D306" s="115" t="s">
        <v>50</v>
      </c>
      <c r="E306" s="133" t="s">
        <v>529</v>
      </c>
      <c r="F306" s="108"/>
      <c r="G306" s="117">
        <f t="shared" si="127"/>
        <v>21943.199999999997</v>
      </c>
      <c r="H306" s="117">
        <f t="shared" si="127"/>
        <v>0</v>
      </c>
      <c r="I306" s="117">
        <f t="shared" si="127"/>
        <v>21943.199999999997</v>
      </c>
      <c r="J306" s="117">
        <f t="shared" si="127"/>
        <v>22764.2</v>
      </c>
      <c r="K306" s="117">
        <f t="shared" si="127"/>
        <v>0</v>
      </c>
      <c r="L306" s="117">
        <f t="shared" si="127"/>
        <v>22764.2</v>
      </c>
      <c r="M306" s="117">
        <f t="shared" si="127"/>
        <v>24837.8</v>
      </c>
      <c r="N306" s="117">
        <f t="shared" si="127"/>
        <v>0</v>
      </c>
      <c r="O306" s="117">
        <f t="shared" si="127"/>
        <v>24837.8</v>
      </c>
    </row>
    <row r="307" spans="1:15" ht="94.5">
      <c r="A307" s="118" t="s">
        <v>801</v>
      </c>
      <c r="B307" s="223" t="s">
        <v>128</v>
      </c>
      <c r="C307" s="115" t="s">
        <v>290</v>
      </c>
      <c r="D307" s="115" t="s">
        <v>50</v>
      </c>
      <c r="E307" s="116" t="s">
        <v>631</v>
      </c>
      <c r="F307" s="108"/>
      <c r="G307" s="117">
        <f aca="true" t="shared" si="128" ref="G307:O307">SUM(G308,G310)</f>
        <v>21943.199999999997</v>
      </c>
      <c r="H307" s="117">
        <f t="shared" si="128"/>
        <v>0</v>
      </c>
      <c r="I307" s="117">
        <f t="shared" si="128"/>
        <v>21943.199999999997</v>
      </c>
      <c r="J307" s="117">
        <f t="shared" si="128"/>
        <v>22764.2</v>
      </c>
      <c r="K307" s="117">
        <f t="shared" si="128"/>
        <v>0</v>
      </c>
      <c r="L307" s="117">
        <f t="shared" si="128"/>
        <v>22764.2</v>
      </c>
      <c r="M307" s="117">
        <f t="shared" si="128"/>
        <v>24837.8</v>
      </c>
      <c r="N307" s="117">
        <f t="shared" si="128"/>
        <v>0</v>
      </c>
      <c r="O307" s="117">
        <f t="shared" si="128"/>
        <v>24837.8</v>
      </c>
    </row>
    <row r="308" spans="1:15" ht="63">
      <c r="A308" s="118" t="s">
        <v>633</v>
      </c>
      <c r="B308" s="223" t="s">
        <v>128</v>
      </c>
      <c r="C308" s="115" t="s">
        <v>290</v>
      </c>
      <c r="D308" s="115" t="s">
        <v>50</v>
      </c>
      <c r="E308" s="116" t="s">
        <v>632</v>
      </c>
      <c r="F308" s="108"/>
      <c r="G308" s="117">
        <f aca="true" t="shared" si="129" ref="G308:O308">G309</f>
        <v>21215.1</v>
      </c>
      <c r="H308" s="117">
        <f t="shared" si="129"/>
        <v>0</v>
      </c>
      <c r="I308" s="117">
        <f t="shared" si="129"/>
        <v>21215.1</v>
      </c>
      <c r="J308" s="117">
        <f t="shared" si="129"/>
        <v>22764.2</v>
      </c>
      <c r="K308" s="117">
        <f t="shared" si="129"/>
        <v>0</v>
      </c>
      <c r="L308" s="117">
        <f t="shared" si="129"/>
        <v>22764.2</v>
      </c>
      <c r="M308" s="117">
        <f t="shared" si="129"/>
        <v>24837.8</v>
      </c>
      <c r="N308" s="117">
        <f t="shared" si="129"/>
        <v>0</v>
      </c>
      <c r="O308" s="117">
        <f t="shared" si="129"/>
        <v>24837.8</v>
      </c>
    </row>
    <row r="309" spans="1:15" ht="126">
      <c r="A309" s="124" t="s">
        <v>331</v>
      </c>
      <c r="B309" s="223" t="s">
        <v>128</v>
      </c>
      <c r="C309" s="115" t="s">
        <v>290</v>
      </c>
      <c r="D309" s="115" t="s">
        <v>50</v>
      </c>
      <c r="E309" s="108" t="s">
        <v>539</v>
      </c>
      <c r="F309" s="108" t="s">
        <v>641</v>
      </c>
      <c r="G309" s="117">
        <f>SUM(H309:I309)</f>
        <v>21215.1</v>
      </c>
      <c r="H309" s="117">
        <v>0</v>
      </c>
      <c r="I309" s="117">
        <v>21215.1</v>
      </c>
      <c r="J309" s="117">
        <f>SUM(K309:L309)</f>
        <v>22764.2</v>
      </c>
      <c r="K309" s="117">
        <v>0</v>
      </c>
      <c r="L309" s="117">
        <v>22764.2</v>
      </c>
      <c r="M309" s="117">
        <f>SUM(N309:O309)</f>
        <v>24837.8</v>
      </c>
      <c r="N309" s="117">
        <v>0</v>
      </c>
      <c r="O309" s="117">
        <v>24837.8</v>
      </c>
    </row>
    <row r="310" spans="1:15" ht="47.25">
      <c r="A310" s="124" t="s">
        <v>636</v>
      </c>
      <c r="B310" s="223" t="s">
        <v>128</v>
      </c>
      <c r="C310" s="115" t="s">
        <v>290</v>
      </c>
      <c r="D310" s="115" t="s">
        <v>50</v>
      </c>
      <c r="E310" s="116" t="s">
        <v>634</v>
      </c>
      <c r="F310" s="108"/>
      <c r="G310" s="117">
        <f aca="true" t="shared" si="130" ref="G310:O310">G311</f>
        <v>728.1</v>
      </c>
      <c r="H310" s="117">
        <f t="shared" si="130"/>
        <v>0</v>
      </c>
      <c r="I310" s="117">
        <f t="shared" si="130"/>
        <v>728.1</v>
      </c>
      <c r="J310" s="117">
        <f t="shared" si="130"/>
        <v>0</v>
      </c>
      <c r="K310" s="117">
        <f t="shared" si="130"/>
        <v>0</v>
      </c>
      <c r="L310" s="117">
        <f t="shared" si="130"/>
        <v>0</v>
      </c>
      <c r="M310" s="117">
        <f t="shared" si="130"/>
        <v>0</v>
      </c>
      <c r="N310" s="117">
        <f t="shared" si="130"/>
        <v>0</v>
      </c>
      <c r="O310" s="117">
        <f t="shared" si="130"/>
        <v>0</v>
      </c>
    </row>
    <row r="311" spans="1:15" ht="78.75">
      <c r="A311" s="118" t="s">
        <v>635</v>
      </c>
      <c r="B311" s="223" t="s">
        <v>128</v>
      </c>
      <c r="C311" s="115" t="s">
        <v>290</v>
      </c>
      <c r="D311" s="115" t="s">
        <v>50</v>
      </c>
      <c r="E311" s="108" t="s">
        <v>540</v>
      </c>
      <c r="F311" s="108" t="s">
        <v>641</v>
      </c>
      <c r="G311" s="117">
        <f>SUM(H311:I311)</f>
        <v>728.1</v>
      </c>
      <c r="H311" s="117">
        <v>0</v>
      </c>
      <c r="I311" s="117">
        <v>728.1</v>
      </c>
      <c r="J311" s="117">
        <f>SUM(K311:L311)</f>
        <v>0</v>
      </c>
      <c r="K311" s="117">
        <v>0</v>
      </c>
      <c r="L311" s="117"/>
      <c r="M311" s="117">
        <f>SUM(N311:O311)</f>
        <v>0</v>
      </c>
      <c r="N311" s="117">
        <v>0</v>
      </c>
      <c r="O311" s="117"/>
    </row>
    <row r="312" spans="1:15" s="125" customFormat="1" ht="47.25">
      <c r="A312" s="104" t="s">
        <v>131</v>
      </c>
      <c r="B312" s="228" t="s">
        <v>128</v>
      </c>
      <c r="C312" s="107" t="s">
        <v>290</v>
      </c>
      <c r="D312" s="107" t="s">
        <v>248</v>
      </c>
      <c r="E312" s="113"/>
      <c r="F312" s="113"/>
      <c r="G312" s="111">
        <f>G313</f>
        <v>134.1</v>
      </c>
      <c r="H312" s="111">
        <f aca="true" t="shared" si="131" ref="H312:O314">H313</f>
        <v>0</v>
      </c>
      <c r="I312" s="111">
        <f t="shared" si="131"/>
        <v>134.1</v>
      </c>
      <c r="J312" s="111">
        <f>J313</f>
        <v>0</v>
      </c>
      <c r="K312" s="111">
        <f t="shared" si="131"/>
        <v>0</v>
      </c>
      <c r="L312" s="111">
        <f t="shared" si="131"/>
        <v>0</v>
      </c>
      <c r="M312" s="111">
        <f>M313</f>
        <v>0</v>
      </c>
      <c r="N312" s="111">
        <f t="shared" si="131"/>
        <v>0</v>
      </c>
      <c r="O312" s="111">
        <f t="shared" si="131"/>
        <v>0</v>
      </c>
    </row>
    <row r="313" spans="1:15" ht="63">
      <c r="A313" s="118" t="s">
        <v>789</v>
      </c>
      <c r="B313" s="223" t="s">
        <v>128</v>
      </c>
      <c r="C313" s="115" t="s">
        <v>290</v>
      </c>
      <c r="D313" s="115" t="s">
        <v>248</v>
      </c>
      <c r="E313" s="133" t="s">
        <v>529</v>
      </c>
      <c r="F313" s="108"/>
      <c r="G313" s="117">
        <f>G314</f>
        <v>134.1</v>
      </c>
      <c r="H313" s="117">
        <f t="shared" si="131"/>
        <v>0</v>
      </c>
      <c r="I313" s="117">
        <f t="shared" si="131"/>
        <v>134.1</v>
      </c>
      <c r="J313" s="117">
        <f>J314</f>
        <v>0</v>
      </c>
      <c r="K313" s="117">
        <f t="shared" si="131"/>
        <v>0</v>
      </c>
      <c r="L313" s="117">
        <f t="shared" si="131"/>
        <v>0</v>
      </c>
      <c r="M313" s="117">
        <f>M314</f>
        <v>0</v>
      </c>
      <c r="N313" s="117">
        <f t="shared" si="131"/>
        <v>0</v>
      </c>
      <c r="O313" s="117">
        <f t="shared" si="131"/>
        <v>0</v>
      </c>
    </row>
    <row r="314" spans="1:15" ht="94.5">
      <c r="A314" s="118" t="s">
        <v>802</v>
      </c>
      <c r="B314" s="223" t="s">
        <v>128</v>
      </c>
      <c r="C314" s="115" t="s">
        <v>290</v>
      </c>
      <c r="D314" s="115" t="s">
        <v>248</v>
      </c>
      <c r="E314" s="116" t="s">
        <v>637</v>
      </c>
      <c r="F314" s="108"/>
      <c r="G314" s="117">
        <f>G315</f>
        <v>134.1</v>
      </c>
      <c r="H314" s="117">
        <f t="shared" si="131"/>
        <v>0</v>
      </c>
      <c r="I314" s="117">
        <f t="shared" si="131"/>
        <v>134.1</v>
      </c>
      <c r="J314" s="117">
        <f>J315</f>
        <v>0</v>
      </c>
      <c r="K314" s="117">
        <f t="shared" si="131"/>
        <v>0</v>
      </c>
      <c r="L314" s="117">
        <f t="shared" si="131"/>
        <v>0</v>
      </c>
      <c r="M314" s="117">
        <f>M315</f>
        <v>0</v>
      </c>
      <c r="N314" s="117">
        <f t="shared" si="131"/>
        <v>0</v>
      </c>
      <c r="O314" s="117">
        <f t="shared" si="131"/>
        <v>0</v>
      </c>
    </row>
    <row r="315" spans="1:15" ht="63">
      <c r="A315" s="124" t="s">
        <v>349</v>
      </c>
      <c r="B315" s="223" t="s">
        <v>128</v>
      </c>
      <c r="C315" s="115" t="s">
        <v>290</v>
      </c>
      <c r="D315" s="115" t="s">
        <v>248</v>
      </c>
      <c r="E315" s="116" t="s">
        <v>638</v>
      </c>
      <c r="F315" s="108"/>
      <c r="G315" s="117">
        <f>SUM(G316:G317)</f>
        <v>134.1</v>
      </c>
      <c r="H315" s="117">
        <f aca="true" t="shared" si="132" ref="H315:O315">SUM(H316:H317)</f>
        <v>0</v>
      </c>
      <c r="I315" s="117">
        <f t="shared" si="132"/>
        <v>134.1</v>
      </c>
      <c r="J315" s="117">
        <f t="shared" si="132"/>
        <v>0</v>
      </c>
      <c r="K315" s="117">
        <f t="shared" si="132"/>
        <v>0</v>
      </c>
      <c r="L315" s="117">
        <f t="shared" si="132"/>
        <v>0</v>
      </c>
      <c r="M315" s="117">
        <f t="shared" si="132"/>
        <v>0</v>
      </c>
      <c r="N315" s="117">
        <f t="shared" si="132"/>
        <v>0</v>
      </c>
      <c r="O315" s="117">
        <f t="shared" si="132"/>
        <v>0</v>
      </c>
    </row>
    <row r="316" spans="1:15" ht="173.25">
      <c r="A316" s="124" t="s">
        <v>739</v>
      </c>
      <c r="B316" s="223" t="s">
        <v>128</v>
      </c>
      <c r="C316" s="115" t="s">
        <v>290</v>
      </c>
      <c r="D316" s="115" t="s">
        <v>248</v>
      </c>
      <c r="E316" s="108" t="s">
        <v>541</v>
      </c>
      <c r="F316" s="108" t="s">
        <v>208</v>
      </c>
      <c r="G316" s="117">
        <f>SUM(H316:I316)</f>
        <v>11</v>
      </c>
      <c r="H316" s="117"/>
      <c r="I316" s="117">
        <v>11</v>
      </c>
      <c r="J316" s="117">
        <f>SUM(K316:L316)</f>
        <v>0</v>
      </c>
      <c r="K316" s="117"/>
      <c r="L316" s="117"/>
      <c r="M316" s="117">
        <f>SUM(N316:O316)</f>
        <v>0</v>
      </c>
      <c r="N316" s="117"/>
      <c r="O316" s="117"/>
    </row>
    <row r="317" spans="1:15" ht="110.25">
      <c r="A317" s="124" t="s">
        <v>557</v>
      </c>
      <c r="B317" s="223" t="s">
        <v>128</v>
      </c>
      <c r="C317" s="115" t="s">
        <v>290</v>
      </c>
      <c r="D317" s="115" t="s">
        <v>248</v>
      </c>
      <c r="E317" s="108" t="s">
        <v>541</v>
      </c>
      <c r="F317" s="108" t="s">
        <v>641</v>
      </c>
      <c r="G317" s="117">
        <f>SUM(H317:I317)</f>
        <v>123.1</v>
      </c>
      <c r="H317" s="117">
        <v>0</v>
      </c>
      <c r="I317" s="117">
        <v>123.1</v>
      </c>
      <c r="J317" s="117">
        <f>SUM(K317:L317)</f>
        <v>0</v>
      </c>
      <c r="K317" s="117">
        <v>0</v>
      </c>
      <c r="L317" s="117"/>
      <c r="M317" s="117">
        <f>SUM(N317:O317)</f>
        <v>0</v>
      </c>
      <c r="N317" s="117">
        <v>0</v>
      </c>
      <c r="O317" s="117"/>
    </row>
    <row r="318" spans="1:15" ht="15.75">
      <c r="A318" s="104" t="s">
        <v>201</v>
      </c>
      <c r="B318" s="131" t="s">
        <v>128</v>
      </c>
      <c r="C318" s="107" t="s">
        <v>290</v>
      </c>
      <c r="D318" s="107" t="s">
        <v>290</v>
      </c>
      <c r="E318" s="108"/>
      <c r="F318" s="108"/>
      <c r="G318" s="111">
        <f aca="true" t="shared" si="133" ref="G318:O318">G319</f>
        <v>265</v>
      </c>
      <c r="H318" s="111">
        <f t="shared" si="133"/>
        <v>265</v>
      </c>
      <c r="I318" s="111">
        <f t="shared" si="133"/>
        <v>0</v>
      </c>
      <c r="J318" s="111">
        <f t="shared" si="133"/>
        <v>275</v>
      </c>
      <c r="K318" s="111">
        <f t="shared" si="133"/>
        <v>275</v>
      </c>
      <c r="L318" s="111">
        <f t="shared" si="133"/>
        <v>0</v>
      </c>
      <c r="M318" s="111">
        <f t="shared" si="133"/>
        <v>286</v>
      </c>
      <c r="N318" s="111">
        <f t="shared" si="133"/>
        <v>286</v>
      </c>
      <c r="O318" s="111">
        <f t="shared" si="133"/>
        <v>0</v>
      </c>
    </row>
    <row r="319" spans="1:15" ht="63">
      <c r="A319" s="118" t="s">
        <v>789</v>
      </c>
      <c r="B319" s="223" t="s">
        <v>128</v>
      </c>
      <c r="C319" s="115" t="s">
        <v>290</v>
      </c>
      <c r="D319" s="115" t="s">
        <v>290</v>
      </c>
      <c r="E319" s="116" t="s">
        <v>529</v>
      </c>
      <c r="F319" s="108"/>
      <c r="G319" s="117">
        <f>SUM(G320,)</f>
        <v>265</v>
      </c>
      <c r="H319" s="117">
        <f aca="true" t="shared" si="134" ref="H319:O319">SUM(H320,)</f>
        <v>265</v>
      </c>
      <c r="I319" s="117">
        <f t="shared" si="134"/>
        <v>0</v>
      </c>
      <c r="J319" s="117">
        <f t="shared" si="134"/>
        <v>275</v>
      </c>
      <c r="K319" s="117">
        <f t="shared" si="134"/>
        <v>275</v>
      </c>
      <c r="L319" s="117">
        <f t="shared" si="134"/>
        <v>0</v>
      </c>
      <c r="M319" s="117">
        <f t="shared" si="134"/>
        <v>286</v>
      </c>
      <c r="N319" s="117">
        <f t="shared" si="134"/>
        <v>286</v>
      </c>
      <c r="O319" s="117">
        <f t="shared" si="134"/>
        <v>0</v>
      </c>
    </row>
    <row r="320" spans="1:15" ht="78.75">
      <c r="A320" s="118" t="s">
        <v>790</v>
      </c>
      <c r="B320" s="223" t="s">
        <v>128</v>
      </c>
      <c r="C320" s="115" t="s">
        <v>290</v>
      </c>
      <c r="D320" s="115" t="s">
        <v>290</v>
      </c>
      <c r="E320" s="116" t="s">
        <v>608</v>
      </c>
      <c r="F320" s="108"/>
      <c r="G320" s="117">
        <f aca="true" t="shared" si="135" ref="G320:O320">G321</f>
        <v>265</v>
      </c>
      <c r="H320" s="117">
        <f t="shared" si="135"/>
        <v>265</v>
      </c>
      <c r="I320" s="117">
        <f t="shared" si="135"/>
        <v>0</v>
      </c>
      <c r="J320" s="117">
        <f t="shared" si="135"/>
        <v>275</v>
      </c>
      <c r="K320" s="117">
        <f t="shared" si="135"/>
        <v>275</v>
      </c>
      <c r="L320" s="117">
        <f t="shared" si="135"/>
        <v>0</v>
      </c>
      <c r="M320" s="117">
        <f t="shared" si="135"/>
        <v>286</v>
      </c>
      <c r="N320" s="117">
        <f t="shared" si="135"/>
        <v>286</v>
      </c>
      <c r="O320" s="117">
        <f t="shared" si="135"/>
        <v>0</v>
      </c>
    </row>
    <row r="321" spans="1:15" ht="47.25">
      <c r="A321" s="124" t="s">
        <v>190</v>
      </c>
      <c r="B321" s="223" t="s">
        <v>128</v>
      </c>
      <c r="C321" s="115" t="s">
        <v>290</v>
      </c>
      <c r="D321" s="115" t="s">
        <v>290</v>
      </c>
      <c r="E321" s="116" t="s">
        <v>189</v>
      </c>
      <c r="F321" s="108"/>
      <c r="G321" s="117">
        <f aca="true" t="shared" si="136" ref="G321:O321">SUM(G322:G323)</f>
        <v>265</v>
      </c>
      <c r="H321" s="117">
        <f t="shared" si="136"/>
        <v>265</v>
      </c>
      <c r="I321" s="117">
        <f t="shared" si="136"/>
        <v>0</v>
      </c>
      <c r="J321" s="117">
        <f t="shared" si="136"/>
        <v>275</v>
      </c>
      <c r="K321" s="117">
        <f t="shared" si="136"/>
        <v>275</v>
      </c>
      <c r="L321" s="117">
        <f t="shared" si="136"/>
        <v>0</v>
      </c>
      <c r="M321" s="117">
        <f t="shared" si="136"/>
        <v>286</v>
      </c>
      <c r="N321" s="117">
        <f t="shared" si="136"/>
        <v>286</v>
      </c>
      <c r="O321" s="117">
        <f t="shared" si="136"/>
        <v>0</v>
      </c>
    </row>
    <row r="322" spans="1:15" ht="94.5">
      <c r="A322" s="118" t="s">
        <v>326</v>
      </c>
      <c r="B322" s="223" t="s">
        <v>128</v>
      </c>
      <c r="C322" s="115" t="s">
        <v>290</v>
      </c>
      <c r="D322" s="115" t="s">
        <v>290</v>
      </c>
      <c r="E322" s="108" t="s">
        <v>542</v>
      </c>
      <c r="F322" s="108" t="s">
        <v>641</v>
      </c>
      <c r="G322" s="117">
        <f>SUM(H322:I322)</f>
        <v>0</v>
      </c>
      <c r="H322" s="117">
        <v>0</v>
      </c>
      <c r="I322" s="117"/>
      <c r="J322" s="117">
        <f>SUM(K322:L322)</f>
        <v>0</v>
      </c>
      <c r="K322" s="117">
        <v>0</v>
      </c>
      <c r="L322" s="117"/>
      <c r="M322" s="117">
        <f>SUM(N322:O322)</f>
        <v>0</v>
      </c>
      <c r="N322" s="117">
        <v>0</v>
      </c>
      <c r="O322" s="117"/>
    </row>
    <row r="323" spans="1:15" ht="94.5">
      <c r="A323" s="114" t="s">
        <v>250</v>
      </c>
      <c r="B323" s="223" t="s">
        <v>128</v>
      </c>
      <c r="C323" s="115" t="s">
        <v>290</v>
      </c>
      <c r="D323" s="115" t="s">
        <v>290</v>
      </c>
      <c r="E323" s="123" t="s">
        <v>543</v>
      </c>
      <c r="F323" s="108" t="s">
        <v>641</v>
      </c>
      <c r="G323" s="117">
        <f>SUM(H323:I323)</f>
        <v>265</v>
      </c>
      <c r="H323" s="120">
        <v>265</v>
      </c>
      <c r="I323" s="120"/>
      <c r="J323" s="117">
        <f>SUM(K323:L323)</f>
        <v>275</v>
      </c>
      <c r="K323" s="120">
        <v>275</v>
      </c>
      <c r="L323" s="120"/>
      <c r="M323" s="117">
        <f>SUM(N323:O323)</f>
        <v>286</v>
      </c>
      <c r="N323" s="120">
        <v>286</v>
      </c>
      <c r="O323" s="120"/>
    </row>
    <row r="324" spans="1:15" ht="31.5">
      <c r="A324" s="104" t="s">
        <v>132</v>
      </c>
      <c r="B324" s="131" t="s">
        <v>128</v>
      </c>
      <c r="C324" s="107" t="s">
        <v>290</v>
      </c>
      <c r="D324" s="107" t="s">
        <v>51</v>
      </c>
      <c r="E324" s="108"/>
      <c r="F324" s="108"/>
      <c r="G324" s="111">
        <f>SUM(G325,G329)</f>
        <v>20444.2</v>
      </c>
      <c r="H324" s="111">
        <f>SUM(H325,H329)</f>
        <v>93</v>
      </c>
      <c r="I324" s="111">
        <f>SUM(I325,I329)</f>
        <v>20351.2</v>
      </c>
      <c r="J324" s="111">
        <f aca="true" t="shared" si="137" ref="J324:O324">SUM(J329)</f>
        <v>21016</v>
      </c>
      <c r="K324" s="111">
        <f t="shared" si="137"/>
        <v>93</v>
      </c>
      <c r="L324" s="111">
        <f t="shared" si="137"/>
        <v>20923</v>
      </c>
      <c r="M324" s="111">
        <f t="shared" si="137"/>
        <v>20260</v>
      </c>
      <c r="N324" s="111">
        <f t="shared" si="137"/>
        <v>93</v>
      </c>
      <c r="O324" s="111">
        <f t="shared" si="137"/>
        <v>20167</v>
      </c>
    </row>
    <row r="325" spans="1:15" ht="78.75">
      <c r="A325" s="114" t="s">
        <v>767</v>
      </c>
      <c r="B325" s="134" t="s">
        <v>128</v>
      </c>
      <c r="C325" s="108" t="s">
        <v>290</v>
      </c>
      <c r="D325" s="108" t="s">
        <v>51</v>
      </c>
      <c r="E325" s="116" t="s">
        <v>496</v>
      </c>
      <c r="F325" s="108"/>
      <c r="G325" s="117">
        <f>G326</f>
        <v>0</v>
      </c>
      <c r="H325" s="117">
        <f aca="true" t="shared" si="138" ref="H325:O327">H326</f>
        <v>0</v>
      </c>
      <c r="I325" s="117">
        <f t="shared" si="138"/>
        <v>0</v>
      </c>
      <c r="J325" s="117">
        <f t="shared" si="138"/>
        <v>0</v>
      </c>
      <c r="K325" s="117">
        <f t="shared" si="138"/>
        <v>0</v>
      </c>
      <c r="L325" s="117">
        <f t="shared" si="138"/>
        <v>0</v>
      </c>
      <c r="M325" s="117">
        <f t="shared" si="138"/>
        <v>0</v>
      </c>
      <c r="N325" s="117">
        <f t="shared" si="138"/>
        <v>0</v>
      </c>
      <c r="O325" s="117">
        <f t="shared" si="138"/>
        <v>0</v>
      </c>
    </row>
    <row r="326" spans="1:15" ht="141.75">
      <c r="A326" s="114" t="s">
        <v>803</v>
      </c>
      <c r="B326" s="134" t="s">
        <v>128</v>
      </c>
      <c r="C326" s="108" t="s">
        <v>290</v>
      </c>
      <c r="D326" s="108" t="s">
        <v>51</v>
      </c>
      <c r="E326" s="116" t="s">
        <v>104</v>
      </c>
      <c r="F326" s="108"/>
      <c r="G326" s="117">
        <f>G327</f>
        <v>0</v>
      </c>
      <c r="H326" s="117">
        <f t="shared" si="138"/>
        <v>0</v>
      </c>
      <c r="I326" s="117">
        <f t="shared" si="138"/>
        <v>0</v>
      </c>
      <c r="J326" s="117">
        <f t="shared" si="138"/>
        <v>0</v>
      </c>
      <c r="K326" s="117">
        <f t="shared" si="138"/>
        <v>0</v>
      </c>
      <c r="L326" s="117">
        <f t="shared" si="138"/>
        <v>0</v>
      </c>
      <c r="M326" s="117">
        <f t="shared" si="138"/>
        <v>0</v>
      </c>
      <c r="N326" s="117">
        <f t="shared" si="138"/>
        <v>0</v>
      </c>
      <c r="O326" s="117">
        <f t="shared" si="138"/>
        <v>0</v>
      </c>
    </row>
    <row r="327" spans="1:15" ht="63">
      <c r="A327" s="114" t="s">
        <v>559</v>
      </c>
      <c r="B327" s="134" t="s">
        <v>128</v>
      </c>
      <c r="C327" s="108" t="s">
        <v>290</v>
      </c>
      <c r="D327" s="108" t="s">
        <v>51</v>
      </c>
      <c r="E327" s="116" t="s">
        <v>105</v>
      </c>
      <c r="F327" s="108"/>
      <c r="G327" s="117">
        <f>G328</f>
        <v>0</v>
      </c>
      <c r="H327" s="117">
        <f t="shared" si="138"/>
        <v>0</v>
      </c>
      <c r="I327" s="117">
        <f t="shared" si="138"/>
        <v>0</v>
      </c>
      <c r="J327" s="117">
        <f t="shared" si="138"/>
        <v>0</v>
      </c>
      <c r="K327" s="117">
        <f t="shared" si="138"/>
        <v>0</v>
      </c>
      <c r="L327" s="117">
        <f t="shared" si="138"/>
        <v>0</v>
      </c>
      <c r="M327" s="117">
        <f t="shared" si="138"/>
        <v>0</v>
      </c>
      <c r="N327" s="117">
        <f t="shared" si="138"/>
        <v>0</v>
      </c>
      <c r="O327" s="117">
        <f t="shared" si="138"/>
        <v>0</v>
      </c>
    </row>
    <row r="328" spans="1:15" ht="94.5">
      <c r="A328" s="114" t="s">
        <v>560</v>
      </c>
      <c r="B328" s="134" t="s">
        <v>128</v>
      </c>
      <c r="C328" s="108" t="s">
        <v>290</v>
      </c>
      <c r="D328" s="108" t="s">
        <v>51</v>
      </c>
      <c r="E328" s="108" t="s">
        <v>103</v>
      </c>
      <c r="F328" s="108" t="s">
        <v>210</v>
      </c>
      <c r="G328" s="117">
        <f>SUM(H328:I328)</f>
        <v>0</v>
      </c>
      <c r="H328" s="117"/>
      <c r="I328" s="117"/>
      <c r="J328" s="117">
        <f>SUM(K328:L328)</f>
        <v>0</v>
      </c>
      <c r="K328" s="117"/>
      <c r="L328" s="117"/>
      <c r="M328" s="117">
        <f>SUM(N328:O328)</f>
        <v>0</v>
      </c>
      <c r="N328" s="117"/>
      <c r="O328" s="117"/>
    </row>
    <row r="329" spans="1:15" ht="63">
      <c r="A329" s="118" t="s">
        <v>789</v>
      </c>
      <c r="B329" s="223" t="s">
        <v>128</v>
      </c>
      <c r="C329" s="115" t="s">
        <v>290</v>
      </c>
      <c r="D329" s="115" t="s">
        <v>51</v>
      </c>
      <c r="E329" s="116" t="s">
        <v>529</v>
      </c>
      <c r="F329" s="108"/>
      <c r="G329" s="117">
        <f aca="true" t="shared" si="139" ref="G329:O329">SUM(G330,G333)</f>
        <v>20444.2</v>
      </c>
      <c r="H329" s="117">
        <f t="shared" si="139"/>
        <v>93</v>
      </c>
      <c r="I329" s="117">
        <f t="shared" si="139"/>
        <v>20351.2</v>
      </c>
      <c r="J329" s="117">
        <f t="shared" si="139"/>
        <v>21016</v>
      </c>
      <c r="K329" s="117">
        <f t="shared" si="139"/>
        <v>93</v>
      </c>
      <c r="L329" s="117">
        <f t="shared" si="139"/>
        <v>20923</v>
      </c>
      <c r="M329" s="117">
        <f t="shared" si="139"/>
        <v>20260</v>
      </c>
      <c r="N329" s="117">
        <f t="shared" si="139"/>
        <v>93</v>
      </c>
      <c r="O329" s="117">
        <f t="shared" si="139"/>
        <v>20167</v>
      </c>
    </row>
    <row r="330" spans="1:15" ht="94.5">
      <c r="A330" s="118" t="s">
        <v>804</v>
      </c>
      <c r="B330" s="223" t="s">
        <v>128</v>
      </c>
      <c r="C330" s="115" t="s">
        <v>290</v>
      </c>
      <c r="D330" s="115" t="s">
        <v>51</v>
      </c>
      <c r="E330" s="116" t="s">
        <v>74</v>
      </c>
      <c r="F330" s="108"/>
      <c r="G330" s="117">
        <f aca="true" t="shared" si="140" ref="G330:O331">G331</f>
        <v>93</v>
      </c>
      <c r="H330" s="117">
        <f t="shared" si="140"/>
        <v>93</v>
      </c>
      <c r="I330" s="117">
        <f t="shared" si="140"/>
        <v>0</v>
      </c>
      <c r="J330" s="117">
        <f t="shared" si="140"/>
        <v>93</v>
      </c>
      <c r="K330" s="117">
        <f t="shared" si="140"/>
        <v>93</v>
      </c>
      <c r="L330" s="117">
        <f t="shared" si="140"/>
        <v>0</v>
      </c>
      <c r="M330" s="117">
        <f t="shared" si="140"/>
        <v>93</v>
      </c>
      <c r="N330" s="117">
        <f t="shared" si="140"/>
        <v>93</v>
      </c>
      <c r="O330" s="117">
        <f t="shared" si="140"/>
        <v>0</v>
      </c>
    </row>
    <row r="331" spans="1:15" ht="47.25">
      <c r="A331" s="118" t="s">
        <v>75</v>
      </c>
      <c r="B331" s="223" t="s">
        <v>128</v>
      </c>
      <c r="C331" s="115" t="s">
        <v>290</v>
      </c>
      <c r="D331" s="115" t="s">
        <v>51</v>
      </c>
      <c r="E331" s="116" t="s">
        <v>76</v>
      </c>
      <c r="F331" s="108"/>
      <c r="G331" s="117">
        <f t="shared" si="140"/>
        <v>93</v>
      </c>
      <c r="H331" s="117">
        <f t="shared" si="140"/>
        <v>93</v>
      </c>
      <c r="I331" s="117">
        <f t="shared" si="140"/>
        <v>0</v>
      </c>
      <c r="J331" s="117">
        <f t="shared" si="140"/>
        <v>93</v>
      </c>
      <c r="K331" s="117">
        <f t="shared" si="140"/>
        <v>93</v>
      </c>
      <c r="L331" s="117">
        <f t="shared" si="140"/>
        <v>0</v>
      </c>
      <c r="M331" s="117">
        <f t="shared" si="140"/>
        <v>93</v>
      </c>
      <c r="N331" s="117">
        <f t="shared" si="140"/>
        <v>93</v>
      </c>
      <c r="O331" s="117">
        <f t="shared" si="140"/>
        <v>0</v>
      </c>
    </row>
    <row r="332" spans="1:15" ht="126">
      <c r="A332" s="118" t="s">
        <v>78</v>
      </c>
      <c r="B332" s="223" t="s">
        <v>128</v>
      </c>
      <c r="C332" s="115" t="s">
        <v>290</v>
      </c>
      <c r="D332" s="115" t="s">
        <v>51</v>
      </c>
      <c r="E332" s="108" t="s">
        <v>77</v>
      </c>
      <c r="F332" s="108" t="s">
        <v>641</v>
      </c>
      <c r="G332" s="117">
        <f>SUM(H332:I332)</f>
        <v>93</v>
      </c>
      <c r="H332" s="117">
        <v>93</v>
      </c>
      <c r="I332" s="117"/>
      <c r="J332" s="117">
        <f>SUM(K332:L332)</f>
        <v>93</v>
      </c>
      <c r="K332" s="117">
        <v>93</v>
      </c>
      <c r="L332" s="117"/>
      <c r="M332" s="117">
        <f>SUM(N332:O332)</f>
        <v>93</v>
      </c>
      <c r="N332" s="117">
        <v>93</v>
      </c>
      <c r="O332" s="117"/>
    </row>
    <row r="333" spans="1:15" ht="94.5">
      <c r="A333" s="118" t="s">
        <v>802</v>
      </c>
      <c r="B333" s="223" t="s">
        <v>128</v>
      </c>
      <c r="C333" s="115" t="s">
        <v>290</v>
      </c>
      <c r="D333" s="115" t="s">
        <v>51</v>
      </c>
      <c r="E333" s="116" t="s">
        <v>637</v>
      </c>
      <c r="F333" s="108"/>
      <c r="G333" s="117">
        <f>SUM(G334,G336,G340,)</f>
        <v>20351.2</v>
      </c>
      <c r="H333" s="117">
        <f aca="true" t="shared" si="141" ref="H333:O333">SUM(H334,H336,H340,)</f>
        <v>0</v>
      </c>
      <c r="I333" s="117">
        <f t="shared" si="141"/>
        <v>20351.2</v>
      </c>
      <c r="J333" s="117">
        <f t="shared" si="141"/>
        <v>20923</v>
      </c>
      <c r="K333" s="117">
        <f t="shared" si="141"/>
        <v>0</v>
      </c>
      <c r="L333" s="117">
        <f t="shared" si="141"/>
        <v>20923</v>
      </c>
      <c r="M333" s="117">
        <f t="shared" si="141"/>
        <v>20167</v>
      </c>
      <c r="N333" s="117">
        <f t="shared" si="141"/>
        <v>0</v>
      </c>
      <c r="O333" s="117">
        <f t="shared" si="141"/>
        <v>20167</v>
      </c>
    </row>
    <row r="334" spans="1:15" ht="47.25">
      <c r="A334" s="118" t="s">
        <v>619</v>
      </c>
      <c r="B334" s="223" t="s">
        <v>128</v>
      </c>
      <c r="C334" s="115" t="s">
        <v>290</v>
      </c>
      <c r="D334" s="115" t="s">
        <v>51</v>
      </c>
      <c r="E334" s="116" t="s">
        <v>251</v>
      </c>
      <c r="F334" s="108"/>
      <c r="G334" s="117">
        <f aca="true" t="shared" si="142" ref="G334:O334">G335</f>
        <v>3668</v>
      </c>
      <c r="H334" s="117">
        <f t="shared" si="142"/>
        <v>0</v>
      </c>
      <c r="I334" s="117">
        <f t="shared" si="142"/>
        <v>3668</v>
      </c>
      <c r="J334" s="117">
        <f t="shared" si="142"/>
        <v>3821</v>
      </c>
      <c r="K334" s="117">
        <f t="shared" si="142"/>
        <v>0</v>
      </c>
      <c r="L334" s="117">
        <f t="shared" si="142"/>
        <v>3821</v>
      </c>
      <c r="M334" s="117">
        <f t="shared" si="142"/>
        <v>3969</v>
      </c>
      <c r="N334" s="117">
        <f t="shared" si="142"/>
        <v>0</v>
      </c>
      <c r="O334" s="117">
        <f t="shared" si="142"/>
        <v>3969</v>
      </c>
    </row>
    <row r="335" spans="1:15" ht="157.5">
      <c r="A335" s="114" t="s">
        <v>359</v>
      </c>
      <c r="B335" s="223" t="s">
        <v>128</v>
      </c>
      <c r="C335" s="115" t="s">
        <v>290</v>
      </c>
      <c r="D335" s="115" t="s">
        <v>51</v>
      </c>
      <c r="E335" s="108" t="s">
        <v>544</v>
      </c>
      <c r="F335" s="108">
        <v>100</v>
      </c>
      <c r="G335" s="117">
        <f>SUM(H335:I335)</f>
        <v>3668</v>
      </c>
      <c r="H335" s="120"/>
      <c r="I335" s="120">
        <v>3668</v>
      </c>
      <c r="J335" s="117">
        <f>SUM(K335:L335)</f>
        <v>3821</v>
      </c>
      <c r="K335" s="120"/>
      <c r="L335" s="120">
        <v>3821</v>
      </c>
      <c r="M335" s="117">
        <f>SUM(N335:O335)</f>
        <v>3969</v>
      </c>
      <c r="N335" s="120"/>
      <c r="O335" s="120">
        <v>3969</v>
      </c>
    </row>
    <row r="336" spans="1:15" ht="110.25">
      <c r="A336" s="118" t="s">
        <v>615</v>
      </c>
      <c r="B336" s="223" t="s">
        <v>128</v>
      </c>
      <c r="C336" s="115" t="s">
        <v>290</v>
      </c>
      <c r="D336" s="115" t="s">
        <v>51</v>
      </c>
      <c r="E336" s="116" t="s">
        <v>614</v>
      </c>
      <c r="F336" s="108"/>
      <c r="G336" s="117">
        <f aca="true" t="shared" si="143" ref="G336:O336">SUM(G337:G339)</f>
        <v>16343.2</v>
      </c>
      <c r="H336" s="117">
        <f t="shared" si="143"/>
        <v>0</v>
      </c>
      <c r="I336" s="117">
        <f t="shared" si="143"/>
        <v>16343.2</v>
      </c>
      <c r="J336" s="117">
        <f t="shared" si="143"/>
        <v>17102</v>
      </c>
      <c r="K336" s="117">
        <f t="shared" si="143"/>
        <v>0</v>
      </c>
      <c r="L336" s="117">
        <f t="shared" si="143"/>
        <v>17102</v>
      </c>
      <c r="M336" s="117">
        <f t="shared" si="143"/>
        <v>16198</v>
      </c>
      <c r="N336" s="117">
        <f t="shared" si="143"/>
        <v>0</v>
      </c>
      <c r="O336" s="117">
        <f t="shared" si="143"/>
        <v>16198</v>
      </c>
    </row>
    <row r="337" spans="1:15" ht="189">
      <c r="A337" s="119" t="s">
        <v>317</v>
      </c>
      <c r="B337" s="223" t="s">
        <v>128</v>
      </c>
      <c r="C337" s="115" t="s">
        <v>290</v>
      </c>
      <c r="D337" s="115" t="s">
        <v>51</v>
      </c>
      <c r="E337" s="108" t="s">
        <v>546</v>
      </c>
      <c r="F337" s="108">
        <v>100</v>
      </c>
      <c r="G337" s="117">
        <f>SUM(H337:I337)</f>
        <v>12172.6</v>
      </c>
      <c r="H337" s="120"/>
      <c r="I337" s="120">
        <v>12172.6</v>
      </c>
      <c r="J337" s="117">
        <f>SUM(K337:L337)</f>
        <v>15602</v>
      </c>
      <c r="K337" s="120"/>
      <c r="L337" s="120">
        <v>15602</v>
      </c>
      <c r="M337" s="117">
        <f>SUM(N337:O337)</f>
        <v>15963</v>
      </c>
      <c r="N337" s="120"/>
      <c r="O337" s="120">
        <v>15963</v>
      </c>
    </row>
    <row r="338" spans="1:15" ht="110.25">
      <c r="A338" s="114" t="s">
        <v>690</v>
      </c>
      <c r="B338" s="223" t="s">
        <v>128</v>
      </c>
      <c r="C338" s="115" t="s">
        <v>290</v>
      </c>
      <c r="D338" s="115" t="s">
        <v>51</v>
      </c>
      <c r="E338" s="108" t="s">
        <v>546</v>
      </c>
      <c r="F338" s="108">
        <v>200</v>
      </c>
      <c r="G338" s="117">
        <f>SUM(H338:I338)</f>
        <v>4152.9</v>
      </c>
      <c r="H338" s="120"/>
      <c r="I338" s="120">
        <v>4152.9</v>
      </c>
      <c r="J338" s="117">
        <f>SUM(K338:L338)</f>
        <v>1500</v>
      </c>
      <c r="K338" s="120"/>
      <c r="L338" s="120">
        <v>1500</v>
      </c>
      <c r="M338" s="117">
        <f>SUM(N338:O338)</f>
        <v>235</v>
      </c>
      <c r="N338" s="120"/>
      <c r="O338" s="120">
        <v>235</v>
      </c>
    </row>
    <row r="339" spans="1:15" ht="78.75">
      <c r="A339" s="114" t="s">
        <v>691</v>
      </c>
      <c r="B339" s="223" t="s">
        <v>128</v>
      </c>
      <c r="C339" s="115" t="s">
        <v>290</v>
      </c>
      <c r="D339" s="115" t="s">
        <v>51</v>
      </c>
      <c r="E339" s="108" t="s">
        <v>546</v>
      </c>
      <c r="F339" s="108">
        <v>800</v>
      </c>
      <c r="G339" s="117">
        <f>SUM(H339:I339)</f>
        <v>17.7</v>
      </c>
      <c r="H339" s="120"/>
      <c r="I339" s="120">
        <v>17.7</v>
      </c>
      <c r="J339" s="117">
        <f>SUM(K339:L339)</f>
        <v>0</v>
      </c>
      <c r="K339" s="120"/>
      <c r="L339" s="120">
        <v>0</v>
      </c>
      <c r="M339" s="117">
        <f>SUM(N339:O339)</f>
        <v>0</v>
      </c>
      <c r="N339" s="120"/>
      <c r="O339" s="120">
        <v>0</v>
      </c>
    </row>
    <row r="340" spans="1:15" ht="47.25">
      <c r="A340" s="124" t="s">
        <v>618</v>
      </c>
      <c r="B340" s="223" t="s">
        <v>128</v>
      </c>
      <c r="C340" s="115" t="s">
        <v>290</v>
      </c>
      <c r="D340" s="115" t="s">
        <v>51</v>
      </c>
      <c r="E340" s="116" t="s">
        <v>616</v>
      </c>
      <c r="F340" s="108"/>
      <c r="G340" s="117">
        <f>SUM(G341:G344)</f>
        <v>340</v>
      </c>
      <c r="H340" s="117">
        <f>SUM(H341:H344)</f>
        <v>0</v>
      </c>
      <c r="I340" s="117">
        <f>SUM(I341:I344)</f>
        <v>340</v>
      </c>
      <c r="J340" s="117">
        <f>SUM(J341:J344)</f>
        <v>0</v>
      </c>
      <c r="K340" s="117">
        <f>SUM(K342:K344)</f>
        <v>0</v>
      </c>
      <c r="L340" s="117">
        <f>SUM(L342:L344)</f>
        <v>0</v>
      </c>
      <c r="M340" s="117">
        <f>SUM(M341:M344)</f>
        <v>0</v>
      </c>
      <c r="N340" s="117">
        <f>SUM(N342:N344)</f>
        <v>0</v>
      </c>
      <c r="O340" s="117">
        <f>SUM(O342:O344)</f>
        <v>0</v>
      </c>
    </row>
    <row r="341" spans="1:15" ht="141.75">
      <c r="A341" s="124" t="s">
        <v>740</v>
      </c>
      <c r="B341" s="223" t="s">
        <v>128</v>
      </c>
      <c r="C341" s="115" t="s">
        <v>290</v>
      </c>
      <c r="D341" s="115" t="s">
        <v>51</v>
      </c>
      <c r="E341" s="116" t="s">
        <v>741</v>
      </c>
      <c r="F341" s="108" t="s">
        <v>208</v>
      </c>
      <c r="G341" s="117">
        <f>SUM(H341:I341)</f>
        <v>0</v>
      </c>
      <c r="H341" s="117"/>
      <c r="I341" s="117"/>
      <c r="J341" s="117">
        <f>SUM(K341:L341)</f>
        <v>0</v>
      </c>
      <c r="K341" s="117"/>
      <c r="L341" s="117"/>
      <c r="M341" s="117">
        <f>SUM(N341:O341)</f>
        <v>0</v>
      </c>
      <c r="N341" s="117"/>
      <c r="O341" s="117"/>
    </row>
    <row r="342" spans="1:15" ht="47.25">
      <c r="A342" s="124" t="s">
        <v>65</v>
      </c>
      <c r="B342" s="223" t="s">
        <v>128</v>
      </c>
      <c r="C342" s="115" t="s">
        <v>290</v>
      </c>
      <c r="D342" s="115" t="s">
        <v>51</v>
      </c>
      <c r="E342" s="108" t="s">
        <v>547</v>
      </c>
      <c r="F342" s="108" t="s">
        <v>645</v>
      </c>
      <c r="G342" s="117">
        <f>SUM(H342:I342)</f>
        <v>150</v>
      </c>
      <c r="H342" s="117"/>
      <c r="I342" s="117">
        <v>150</v>
      </c>
      <c r="J342" s="117">
        <f>SUM(K342:L342)</f>
        <v>0</v>
      </c>
      <c r="K342" s="117"/>
      <c r="L342" s="117"/>
      <c r="M342" s="117">
        <f>SUM(N342:O342)</f>
        <v>0</v>
      </c>
      <c r="N342" s="117"/>
      <c r="O342" s="117"/>
    </row>
    <row r="343" spans="1:15" ht="63">
      <c r="A343" s="114" t="s">
        <v>617</v>
      </c>
      <c r="B343" s="223" t="s">
        <v>128</v>
      </c>
      <c r="C343" s="115" t="s">
        <v>290</v>
      </c>
      <c r="D343" s="115" t="s">
        <v>51</v>
      </c>
      <c r="E343" s="108" t="s">
        <v>547</v>
      </c>
      <c r="F343" s="108" t="s">
        <v>210</v>
      </c>
      <c r="G343" s="117">
        <f>SUM(H343:I343)</f>
        <v>190</v>
      </c>
      <c r="H343" s="120"/>
      <c r="I343" s="120">
        <v>190</v>
      </c>
      <c r="J343" s="117">
        <f>SUM(K343:L343)</f>
        <v>0</v>
      </c>
      <c r="K343" s="120"/>
      <c r="L343" s="120"/>
      <c r="M343" s="117">
        <f>SUM(N343:O343)</f>
        <v>0</v>
      </c>
      <c r="N343" s="120"/>
      <c r="O343" s="120"/>
    </row>
    <row r="344" spans="1:15" ht="31.5">
      <c r="A344" s="114" t="s">
        <v>83</v>
      </c>
      <c r="B344" s="223" t="s">
        <v>128</v>
      </c>
      <c r="C344" s="115" t="s">
        <v>290</v>
      </c>
      <c r="D344" s="115" t="s">
        <v>51</v>
      </c>
      <c r="E344" s="108" t="s">
        <v>547</v>
      </c>
      <c r="F344" s="108" t="s">
        <v>629</v>
      </c>
      <c r="G344" s="117">
        <f>SUM(H344:I344)</f>
        <v>0</v>
      </c>
      <c r="H344" s="120"/>
      <c r="I344" s="120">
        <v>0</v>
      </c>
      <c r="J344" s="117">
        <f>SUM(K344:L344)</f>
        <v>0</v>
      </c>
      <c r="K344" s="120"/>
      <c r="L344" s="120">
        <v>0</v>
      </c>
      <c r="M344" s="117">
        <f>SUM(N344:O344)</f>
        <v>0</v>
      </c>
      <c r="N344" s="120"/>
      <c r="O344" s="120">
        <v>0</v>
      </c>
    </row>
    <row r="345" spans="1:15" ht="15.75">
      <c r="A345" s="104" t="s">
        <v>642</v>
      </c>
      <c r="B345" s="131" t="s">
        <v>128</v>
      </c>
      <c r="C345" s="113">
        <v>10</v>
      </c>
      <c r="D345" s="108"/>
      <c r="E345" s="108"/>
      <c r="F345" s="108"/>
      <c r="G345" s="111">
        <f aca="true" t="shared" si="144" ref="G345:O345">SUM(G346,G355)</f>
        <v>21988</v>
      </c>
      <c r="H345" s="111">
        <f t="shared" si="144"/>
        <v>21988</v>
      </c>
      <c r="I345" s="111">
        <f t="shared" si="144"/>
        <v>0</v>
      </c>
      <c r="J345" s="111">
        <f t="shared" si="144"/>
        <v>22835</v>
      </c>
      <c r="K345" s="111">
        <f t="shared" si="144"/>
        <v>22835</v>
      </c>
      <c r="L345" s="111">
        <f t="shared" si="144"/>
        <v>0</v>
      </c>
      <c r="M345" s="111">
        <f t="shared" si="144"/>
        <v>23583</v>
      </c>
      <c r="N345" s="111">
        <f t="shared" si="144"/>
        <v>23583</v>
      </c>
      <c r="O345" s="111">
        <f t="shared" si="144"/>
        <v>0</v>
      </c>
    </row>
    <row r="346" spans="1:15" ht="31.5">
      <c r="A346" s="104" t="s">
        <v>643</v>
      </c>
      <c r="B346" s="131" t="s">
        <v>128</v>
      </c>
      <c r="C346" s="113">
        <v>10</v>
      </c>
      <c r="D346" s="107" t="s">
        <v>50</v>
      </c>
      <c r="E346" s="108"/>
      <c r="F346" s="108"/>
      <c r="G346" s="111">
        <f>SUM(G347,G351)</f>
        <v>17993</v>
      </c>
      <c r="H346" s="111">
        <f aca="true" t="shared" si="145" ref="H346:O346">SUM(H347,H351)</f>
        <v>17993</v>
      </c>
      <c r="I346" s="111">
        <f t="shared" si="145"/>
        <v>0</v>
      </c>
      <c r="J346" s="111">
        <f t="shared" si="145"/>
        <v>18840</v>
      </c>
      <c r="K346" s="111">
        <f t="shared" si="145"/>
        <v>18840</v>
      </c>
      <c r="L346" s="111">
        <f t="shared" si="145"/>
        <v>0</v>
      </c>
      <c r="M346" s="111">
        <f t="shared" si="145"/>
        <v>19588</v>
      </c>
      <c r="N346" s="111">
        <f t="shared" si="145"/>
        <v>19588</v>
      </c>
      <c r="O346" s="111">
        <f t="shared" si="145"/>
        <v>0</v>
      </c>
    </row>
    <row r="347" spans="1:15" ht="63">
      <c r="A347" s="114" t="s">
        <v>789</v>
      </c>
      <c r="B347" s="223" t="s">
        <v>128</v>
      </c>
      <c r="C347" s="108">
        <v>10</v>
      </c>
      <c r="D347" s="115" t="s">
        <v>50</v>
      </c>
      <c r="E347" s="116" t="s">
        <v>529</v>
      </c>
      <c r="F347" s="108"/>
      <c r="G347" s="117">
        <f>G348</f>
        <v>12317</v>
      </c>
      <c r="H347" s="117">
        <f aca="true" t="shared" si="146" ref="H347:O349">H348</f>
        <v>12317</v>
      </c>
      <c r="I347" s="117">
        <f t="shared" si="146"/>
        <v>0</v>
      </c>
      <c r="J347" s="117">
        <f t="shared" si="146"/>
        <v>12693</v>
      </c>
      <c r="K347" s="117">
        <f t="shared" si="146"/>
        <v>12693</v>
      </c>
      <c r="L347" s="117">
        <f t="shared" si="146"/>
        <v>0</v>
      </c>
      <c r="M347" s="117">
        <f t="shared" si="146"/>
        <v>13081</v>
      </c>
      <c r="N347" s="117">
        <f t="shared" si="146"/>
        <v>13081</v>
      </c>
      <c r="O347" s="117">
        <f t="shared" si="146"/>
        <v>0</v>
      </c>
    </row>
    <row r="348" spans="1:15" ht="94.5">
      <c r="A348" s="114" t="s">
        <v>802</v>
      </c>
      <c r="B348" s="223" t="s">
        <v>128</v>
      </c>
      <c r="C348" s="108">
        <v>10</v>
      </c>
      <c r="D348" s="115" t="s">
        <v>50</v>
      </c>
      <c r="E348" s="116" t="s">
        <v>409</v>
      </c>
      <c r="F348" s="108"/>
      <c r="G348" s="117">
        <f>G349</f>
        <v>12317</v>
      </c>
      <c r="H348" s="117">
        <f t="shared" si="146"/>
        <v>12317</v>
      </c>
      <c r="I348" s="117">
        <f t="shared" si="146"/>
        <v>0</v>
      </c>
      <c r="J348" s="117">
        <f t="shared" si="146"/>
        <v>12693</v>
      </c>
      <c r="K348" s="117">
        <f t="shared" si="146"/>
        <v>12693</v>
      </c>
      <c r="L348" s="117">
        <f t="shared" si="146"/>
        <v>0</v>
      </c>
      <c r="M348" s="117">
        <f t="shared" si="146"/>
        <v>13081</v>
      </c>
      <c r="N348" s="117">
        <f t="shared" si="146"/>
        <v>13081</v>
      </c>
      <c r="O348" s="117">
        <f t="shared" si="146"/>
        <v>0</v>
      </c>
    </row>
    <row r="349" spans="1:15" ht="47.25">
      <c r="A349" s="114" t="s">
        <v>613</v>
      </c>
      <c r="B349" s="223" t="s">
        <v>128</v>
      </c>
      <c r="C349" s="108">
        <v>10</v>
      </c>
      <c r="D349" s="115" t="s">
        <v>50</v>
      </c>
      <c r="E349" s="116" t="s">
        <v>410</v>
      </c>
      <c r="F349" s="108"/>
      <c r="G349" s="117">
        <f>G350</f>
        <v>12317</v>
      </c>
      <c r="H349" s="117">
        <f t="shared" si="146"/>
        <v>12317</v>
      </c>
      <c r="I349" s="117">
        <f t="shared" si="146"/>
        <v>0</v>
      </c>
      <c r="J349" s="117">
        <f t="shared" si="146"/>
        <v>12693</v>
      </c>
      <c r="K349" s="117">
        <f t="shared" si="146"/>
        <v>12693</v>
      </c>
      <c r="L349" s="117">
        <f t="shared" si="146"/>
        <v>0</v>
      </c>
      <c r="M349" s="117">
        <f t="shared" si="146"/>
        <v>13081</v>
      </c>
      <c r="N349" s="117">
        <f t="shared" si="146"/>
        <v>13081</v>
      </c>
      <c r="O349" s="117">
        <f t="shared" si="146"/>
        <v>0</v>
      </c>
    </row>
    <row r="350" spans="1:15" ht="189">
      <c r="A350" s="119" t="s">
        <v>408</v>
      </c>
      <c r="B350" s="223" t="s">
        <v>128</v>
      </c>
      <c r="C350" s="108">
        <v>10</v>
      </c>
      <c r="D350" s="115" t="s">
        <v>50</v>
      </c>
      <c r="E350" s="108" t="s">
        <v>545</v>
      </c>
      <c r="F350" s="108" t="s">
        <v>645</v>
      </c>
      <c r="G350" s="117">
        <f>SUM(H350:I350)</f>
        <v>12317</v>
      </c>
      <c r="H350" s="117">
        <v>12317</v>
      </c>
      <c r="I350" s="117"/>
      <c r="J350" s="117">
        <f>SUM(K350:L350)</f>
        <v>12693</v>
      </c>
      <c r="K350" s="117">
        <v>12693</v>
      </c>
      <c r="L350" s="117"/>
      <c r="M350" s="117">
        <f>SUM(N350:O350)</f>
        <v>13081</v>
      </c>
      <c r="N350" s="117">
        <v>13081</v>
      </c>
      <c r="O350" s="111"/>
    </row>
    <row r="351" spans="1:15" ht="63">
      <c r="A351" s="118" t="s">
        <v>773</v>
      </c>
      <c r="B351" s="223" t="s">
        <v>128</v>
      </c>
      <c r="C351" s="108">
        <v>10</v>
      </c>
      <c r="D351" s="115" t="s">
        <v>50</v>
      </c>
      <c r="E351" s="122" t="s">
        <v>418</v>
      </c>
      <c r="F351" s="108"/>
      <c r="G351" s="117">
        <f>G352</f>
        <v>5676</v>
      </c>
      <c r="H351" s="117">
        <f aca="true" t="shared" si="147" ref="H351:O353">H352</f>
        <v>5676</v>
      </c>
      <c r="I351" s="117">
        <f t="shared" si="147"/>
        <v>0</v>
      </c>
      <c r="J351" s="117">
        <f>J352</f>
        <v>6147</v>
      </c>
      <c r="K351" s="117">
        <f t="shared" si="147"/>
        <v>6147</v>
      </c>
      <c r="L351" s="117">
        <f t="shared" si="147"/>
        <v>0</v>
      </c>
      <c r="M351" s="117">
        <f>M352</f>
        <v>6507</v>
      </c>
      <c r="N351" s="117">
        <f t="shared" si="147"/>
        <v>6507</v>
      </c>
      <c r="O351" s="117">
        <f t="shared" si="147"/>
        <v>0</v>
      </c>
    </row>
    <row r="352" spans="1:15" ht="94.5">
      <c r="A352" s="118" t="s">
        <v>805</v>
      </c>
      <c r="B352" s="223" t="s">
        <v>128</v>
      </c>
      <c r="C352" s="108">
        <v>10</v>
      </c>
      <c r="D352" s="115" t="s">
        <v>50</v>
      </c>
      <c r="E352" s="122" t="s">
        <v>620</v>
      </c>
      <c r="F352" s="108"/>
      <c r="G352" s="117">
        <f>G353</f>
        <v>5676</v>
      </c>
      <c r="H352" s="117">
        <f t="shared" si="147"/>
        <v>5676</v>
      </c>
      <c r="I352" s="117">
        <f t="shared" si="147"/>
        <v>0</v>
      </c>
      <c r="J352" s="117">
        <f>J353</f>
        <v>6147</v>
      </c>
      <c r="K352" s="117">
        <f t="shared" si="147"/>
        <v>6147</v>
      </c>
      <c r="L352" s="117">
        <f t="shared" si="147"/>
        <v>0</v>
      </c>
      <c r="M352" s="117">
        <f>M353</f>
        <v>6507</v>
      </c>
      <c r="N352" s="117">
        <f t="shared" si="147"/>
        <v>6507</v>
      </c>
      <c r="O352" s="117">
        <f t="shared" si="147"/>
        <v>0</v>
      </c>
    </row>
    <row r="353" spans="1:15" ht="47.25">
      <c r="A353" s="118" t="s">
        <v>202</v>
      </c>
      <c r="B353" s="223" t="s">
        <v>128</v>
      </c>
      <c r="C353" s="108">
        <v>10</v>
      </c>
      <c r="D353" s="115" t="s">
        <v>50</v>
      </c>
      <c r="E353" s="122" t="s">
        <v>621</v>
      </c>
      <c r="F353" s="108"/>
      <c r="G353" s="117">
        <f>G354</f>
        <v>5676</v>
      </c>
      <c r="H353" s="117">
        <f t="shared" si="147"/>
        <v>5676</v>
      </c>
      <c r="I353" s="117">
        <f t="shared" si="147"/>
        <v>0</v>
      </c>
      <c r="J353" s="117">
        <f>J354</f>
        <v>6147</v>
      </c>
      <c r="K353" s="117">
        <f t="shared" si="147"/>
        <v>6147</v>
      </c>
      <c r="L353" s="117">
        <f t="shared" si="147"/>
        <v>0</v>
      </c>
      <c r="M353" s="117">
        <f>M354</f>
        <v>6507</v>
      </c>
      <c r="N353" s="117">
        <f t="shared" si="147"/>
        <v>6507</v>
      </c>
      <c r="O353" s="117">
        <f t="shared" si="147"/>
        <v>0</v>
      </c>
    </row>
    <row r="354" spans="1:15" ht="63">
      <c r="A354" s="118" t="s">
        <v>370</v>
      </c>
      <c r="B354" s="223" t="s">
        <v>128</v>
      </c>
      <c r="C354" s="108">
        <v>10</v>
      </c>
      <c r="D354" s="115" t="s">
        <v>50</v>
      </c>
      <c r="E354" s="123" t="s">
        <v>548</v>
      </c>
      <c r="F354" s="108" t="s">
        <v>645</v>
      </c>
      <c r="G354" s="117">
        <f>SUM(H354:I354)</f>
        <v>5676</v>
      </c>
      <c r="H354" s="117">
        <v>5676</v>
      </c>
      <c r="I354" s="117">
        <v>0</v>
      </c>
      <c r="J354" s="117">
        <f>SUM(K354:L354)</f>
        <v>6147</v>
      </c>
      <c r="K354" s="117">
        <v>6147</v>
      </c>
      <c r="L354" s="117">
        <v>0</v>
      </c>
      <c r="M354" s="117">
        <f>SUM(N354:O354)</f>
        <v>6507</v>
      </c>
      <c r="N354" s="117">
        <v>6507</v>
      </c>
      <c r="O354" s="117">
        <v>0</v>
      </c>
    </row>
    <row r="355" spans="1:15" ht="15.75">
      <c r="A355" s="104" t="s">
        <v>646</v>
      </c>
      <c r="B355" s="131" t="s">
        <v>128</v>
      </c>
      <c r="C355" s="113">
        <v>10</v>
      </c>
      <c r="D355" s="107" t="s">
        <v>241</v>
      </c>
      <c r="E355" s="108"/>
      <c r="F355" s="108"/>
      <c r="G355" s="111">
        <f aca="true" t="shared" si="148" ref="G355:O358">G356</f>
        <v>3995</v>
      </c>
      <c r="H355" s="111">
        <f t="shared" si="148"/>
        <v>3995</v>
      </c>
      <c r="I355" s="111">
        <f t="shared" si="148"/>
        <v>0</v>
      </c>
      <c r="J355" s="111">
        <f t="shared" si="148"/>
        <v>3995</v>
      </c>
      <c r="K355" s="111">
        <f t="shared" si="148"/>
        <v>3995</v>
      </c>
      <c r="L355" s="111">
        <f t="shared" si="148"/>
        <v>0</v>
      </c>
      <c r="M355" s="111">
        <f t="shared" si="148"/>
        <v>3995</v>
      </c>
      <c r="N355" s="111">
        <f t="shared" si="148"/>
        <v>3995</v>
      </c>
      <c r="O355" s="111">
        <f t="shared" si="148"/>
        <v>0</v>
      </c>
    </row>
    <row r="356" spans="1:15" ht="63">
      <c r="A356" s="118" t="s">
        <v>789</v>
      </c>
      <c r="B356" s="162">
        <v>871</v>
      </c>
      <c r="C356" s="108">
        <v>10</v>
      </c>
      <c r="D356" s="115" t="s">
        <v>241</v>
      </c>
      <c r="E356" s="122" t="s">
        <v>529</v>
      </c>
      <c r="F356" s="108"/>
      <c r="G356" s="117">
        <f>G357</f>
        <v>3995</v>
      </c>
      <c r="H356" s="117">
        <f t="shared" si="148"/>
        <v>3995</v>
      </c>
      <c r="I356" s="117">
        <f t="shared" si="148"/>
        <v>0</v>
      </c>
      <c r="J356" s="117">
        <f>J357</f>
        <v>3995</v>
      </c>
      <c r="K356" s="117">
        <f t="shared" si="148"/>
        <v>3995</v>
      </c>
      <c r="L356" s="117">
        <f t="shared" si="148"/>
        <v>0</v>
      </c>
      <c r="M356" s="117">
        <f>M357</f>
        <v>3995</v>
      </c>
      <c r="N356" s="117">
        <f t="shared" si="148"/>
        <v>3995</v>
      </c>
      <c r="O356" s="117">
        <f t="shared" si="148"/>
        <v>0</v>
      </c>
    </row>
    <row r="357" spans="1:15" ht="94.5">
      <c r="A357" s="118" t="s">
        <v>800</v>
      </c>
      <c r="B357" s="162">
        <v>871</v>
      </c>
      <c r="C357" s="108">
        <v>10</v>
      </c>
      <c r="D357" s="115" t="s">
        <v>241</v>
      </c>
      <c r="E357" s="122" t="s">
        <v>530</v>
      </c>
      <c r="F357" s="108"/>
      <c r="G357" s="117">
        <f>G358</f>
        <v>3995</v>
      </c>
      <c r="H357" s="117">
        <f t="shared" si="148"/>
        <v>3995</v>
      </c>
      <c r="I357" s="117">
        <f t="shared" si="148"/>
        <v>0</v>
      </c>
      <c r="J357" s="117">
        <f>J358</f>
        <v>3995</v>
      </c>
      <c r="K357" s="117">
        <f t="shared" si="148"/>
        <v>3995</v>
      </c>
      <c r="L357" s="117">
        <f t="shared" si="148"/>
        <v>0</v>
      </c>
      <c r="M357" s="117">
        <f>M358</f>
        <v>3995</v>
      </c>
      <c r="N357" s="117">
        <f t="shared" si="148"/>
        <v>3995</v>
      </c>
      <c r="O357" s="117">
        <f t="shared" si="148"/>
        <v>0</v>
      </c>
    </row>
    <row r="358" spans="1:15" ht="63">
      <c r="A358" s="124" t="s">
        <v>334</v>
      </c>
      <c r="B358" s="162">
        <v>871</v>
      </c>
      <c r="C358" s="108">
        <v>10</v>
      </c>
      <c r="D358" s="115" t="s">
        <v>241</v>
      </c>
      <c r="E358" s="122" t="s">
        <v>203</v>
      </c>
      <c r="F358" s="108"/>
      <c r="G358" s="117">
        <f>G359</f>
        <v>3995</v>
      </c>
      <c r="H358" s="117">
        <f t="shared" si="148"/>
        <v>3995</v>
      </c>
      <c r="I358" s="117">
        <f t="shared" si="148"/>
        <v>0</v>
      </c>
      <c r="J358" s="117">
        <f>J359</f>
        <v>3995</v>
      </c>
      <c r="K358" s="117">
        <f t="shared" si="148"/>
        <v>3995</v>
      </c>
      <c r="L358" s="117">
        <f t="shared" si="148"/>
        <v>0</v>
      </c>
      <c r="M358" s="117">
        <f>M359</f>
        <v>3995</v>
      </c>
      <c r="N358" s="117">
        <f t="shared" si="148"/>
        <v>3995</v>
      </c>
      <c r="O358" s="117">
        <f t="shared" si="148"/>
        <v>0</v>
      </c>
    </row>
    <row r="359" spans="1:15" ht="157.5">
      <c r="A359" s="124" t="s">
        <v>333</v>
      </c>
      <c r="B359" s="162">
        <v>871</v>
      </c>
      <c r="C359" s="108">
        <v>10</v>
      </c>
      <c r="D359" s="115" t="s">
        <v>241</v>
      </c>
      <c r="E359" s="123" t="s">
        <v>549</v>
      </c>
      <c r="F359" s="108" t="s">
        <v>645</v>
      </c>
      <c r="G359" s="117">
        <f>SUM(H359:I359)</f>
        <v>3995</v>
      </c>
      <c r="H359" s="117">
        <v>3995</v>
      </c>
      <c r="I359" s="117">
        <v>0</v>
      </c>
      <c r="J359" s="117">
        <f>SUM(K359:L359)</f>
        <v>3995</v>
      </c>
      <c r="K359" s="117">
        <v>3995</v>
      </c>
      <c r="L359" s="117">
        <v>0</v>
      </c>
      <c r="M359" s="117">
        <f>SUM(N359:O359)</f>
        <v>3995</v>
      </c>
      <c r="N359" s="117">
        <v>3995</v>
      </c>
      <c r="O359" s="117">
        <v>0</v>
      </c>
    </row>
    <row r="360" spans="1:15" ht="47.25">
      <c r="A360" s="121" t="s">
        <v>133</v>
      </c>
      <c r="B360" s="157">
        <v>872</v>
      </c>
      <c r="C360" s="108"/>
      <c r="D360" s="108"/>
      <c r="E360" s="108"/>
      <c r="F360" s="108"/>
      <c r="G360" s="111">
        <f aca="true" t="shared" si="149" ref="G360:O360">SUM(G361,G369,G417)</f>
        <v>73898</v>
      </c>
      <c r="H360" s="111">
        <f t="shared" si="149"/>
        <v>1155</v>
      </c>
      <c r="I360" s="111">
        <f t="shared" si="149"/>
        <v>72743</v>
      </c>
      <c r="J360" s="111">
        <f t="shared" si="149"/>
        <v>85050</v>
      </c>
      <c r="K360" s="111">
        <f t="shared" si="149"/>
        <v>282</v>
      </c>
      <c r="L360" s="111">
        <f t="shared" si="149"/>
        <v>84768</v>
      </c>
      <c r="M360" s="111">
        <f t="shared" si="149"/>
        <v>84170.4</v>
      </c>
      <c r="N360" s="111">
        <f t="shared" si="149"/>
        <v>358.4</v>
      </c>
      <c r="O360" s="111">
        <f t="shared" si="149"/>
        <v>83812</v>
      </c>
    </row>
    <row r="361" spans="1:15" ht="15.75">
      <c r="A361" s="104" t="s">
        <v>640</v>
      </c>
      <c r="B361" s="131" t="s">
        <v>134</v>
      </c>
      <c r="C361" s="107" t="s">
        <v>290</v>
      </c>
      <c r="D361" s="108"/>
      <c r="E361" s="108"/>
      <c r="F361" s="108"/>
      <c r="G361" s="111">
        <f>SUM(G362,)</f>
        <v>8380</v>
      </c>
      <c r="H361" s="111">
        <f aca="true" t="shared" si="150" ref="H361:O361">SUM(H362,)</f>
        <v>0</v>
      </c>
      <c r="I361" s="111">
        <f t="shared" si="150"/>
        <v>8380</v>
      </c>
      <c r="J361" s="111">
        <f t="shared" si="150"/>
        <v>9460</v>
      </c>
      <c r="K361" s="111">
        <f t="shared" si="150"/>
        <v>0</v>
      </c>
      <c r="L361" s="111">
        <f t="shared" si="150"/>
        <v>9460</v>
      </c>
      <c r="M361" s="111">
        <f t="shared" si="150"/>
        <v>10433.4</v>
      </c>
      <c r="N361" s="111">
        <f t="shared" si="150"/>
        <v>65.4</v>
      </c>
      <c r="O361" s="111">
        <f t="shared" si="150"/>
        <v>10368</v>
      </c>
    </row>
    <row r="362" spans="1:15" ht="31.5">
      <c r="A362" s="104" t="s">
        <v>219</v>
      </c>
      <c r="B362" s="131" t="s">
        <v>134</v>
      </c>
      <c r="C362" s="107" t="s">
        <v>290</v>
      </c>
      <c r="D362" s="107" t="s">
        <v>50</v>
      </c>
      <c r="E362" s="108"/>
      <c r="F362" s="108"/>
      <c r="G362" s="111">
        <f aca="true" t="shared" si="151" ref="G362:O365">G363</f>
        <v>8380</v>
      </c>
      <c r="H362" s="111">
        <f t="shared" si="151"/>
        <v>0</v>
      </c>
      <c r="I362" s="111">
        <f t="shared" si="151"/>
        <v>8380</v>
      </c>
      <c r="J362" s="111">
        <f t="shared" si="151"/>
        <v>9460</v>
      </c>
      <c r="K362" s="111">
        <f t="shared" si="151"/>
        <v>0</v>
      </c>
      <c r="L362" s="111">
        <f t="shared" si="151"/>
        <v>9460</v>
      </c>
      <c r="M362" s="111">
        <f t="shared" si="151"/>
        <v>10433.4</v>
      </c>
      <c r="N362" s="111">
        <f t="shared" si="151"/>
        <v>65.4</v>
      </c>
      <c r="O362" s="111">
        <f t="shared" si="151"/>
        <v>10368</v>
      </c>
    </row>
    <row r="363" spans="1:15" ht="63">
      <c r="A363" s="118" t="s">
        <v>789</v>
      </c>
      <c r="B363" s="233">
        <v>872</v>
      </c>
      <c r="C363" s="115" t="s">
        <v>290</v>
      </c>
      <c r="D363" s="115" t="s">
        <v>50</v>
      </c>
      <c r="E363" s="116" t="s">
        <v>529</v>
      </c>
      <c r="F363" s="108"/>
      <c r="G363" s="117">
        <f t="shared" si="151"/>
        <v>8380</v>
      </c>
      <c r="H363" s="117">
        <f t="shared" si="151"/>
        <v>0</v>
      </c>
      <c r="I363" s="117">
        <f t="shared" si="151"/>
        <v>8380</v>
      </c>
      <c r="J363" s="117">
        <f t="shared" si="151"/>
        <v>9460</v>
      </c>
      <c r="K363" s="117">
        <f t="shared" si="151"/>
        <v>0</v>
      </c>
      <c r="L363" s="117">
        <f t="shared" si="151"/>
        <v>9460</v>
      </c>
      <c r="M363" s="117">
        <f t="shared" si="151"/>
        <v>10433.4</v>
      </c>
      <c r="N363" s="117">
        <f t="shared" si="151"/>
        <v>65.4</v>
      </c>
      <c r="O363" s="117">
        <f t="shared" si="151"/>
        <v>10368</v>
      </c>
    </row>
    <row r="364" spans="1:15" ht="94.5">
      <c r="A364" s="118" t="s">
        <v>801</v>
      </c>
      <c r="B364" s="233">
        <v>872</v>
      </c>
      <c r="C364" s="115" t="s">
        <v>290</v>
      </c>
      <c r="D364" s="115" t="s">
        <v>50</v>
      </c>
      <c r="E364" s="116" t="s">
        <v>631</v>
      </c>
      <c r="F364" s="108"/>
      <c r="G364" s="117">
        <f>SUM(G365,G367)</f>
        <v>8380</v>
      </c>
      <c r="H364" s="117">
        <f aca="true" t="shared" si="152" ref="H364:O364">SUM(H365,H367)</f>
        <v>0</v>
      </c>
      <c r="I364" s="117">
        <f t="shared" si="152"/>
        <v>8380</v>
      </c>
      <c r="J364" s="117">
        <f t="shared" si="152"/>
        <v>9460</v>
      </c>
      <c r="K364" s="117">
        <f t="shared" si="152"/>
        <v>0</v>
      </c>
      <c r="L364" s="117">
        <f t="shared" si="152"/>
        <v>9460</v>
      </c>
      <c r="M364" s="117">
        <f t="shared" si="152"/>
        <v>10433.4</v>
      </c>
      <c r="N364" s="117">
        <f t="shared" si="152"/>
        <v>65.4</v>
      </c>
      <c r="O364" s="117">
        <f t="shared" si="152"/>
        <v>10368</v>
      </c>
    </row>
    <row r="365" spans="1:15" ht="63">
      <c r="A365" s="118" t="s">
        <v>633</v>
      </c>
      <c r="B365" s="233">
        <v>872</v>
      </c>
      <c r="C365" s="115" t="s">
        <v>290</v>
      </c>
      <c r="D365" s="115" t="s">
        <v>50</v>
      </c>
      <c r="E365" s="116" t="s">
        <v>632</v>
      </c>
      <c r="F365" s="108"/>
      <c r="G365" s="117">
        <f t="shared" si="151"/>
        <v>8380</v>
      </c>
      <c r="H365" s="117">
        <f t="shared" si="151"/>
        <v>0</v>
      </c>
      <c r="I365" s="117">
        <f t="shared" si="151"/>
        <v>8380</v>
      </c>
      <c r="J365" s="117">
        <f t="shared" si="151"/>
        <v>9460</v>
      </c>
      <c r="K365" s="117">
        <f t="shared" si="151"/>
        <v>0</v>
      </c>
      <c r="L365" s="117">
        <f t="shared" si="151"/>
        <v>9460</v>
      </c>
      <c r="M365" s="117">
        <f t="shared" si="151"/>
        <v>10368</v>
      </c>
      <c r="N365" s="117">
        <f t="shared" si="151"/>
        <v>0</v>
      </c>
      <c r="O365" s="117">
        <f t="shared" si="151"/>
        <v>10368</v>
      </c>
    </row>
    <row r="366" spans="1:15" ht="126">
      <c r="A366" s="124" t="s">
        <v>331</v>
      </c>
      <c r="B366" s="233">
        <v>872</v>
      </c>
      <c r="C366" s="115" t="s">
        <v>290</v>
      </c>
      <c r="D366" s="115" t="s">
        <v>50</v>
      </c>
      <c r="E366" s="108" t="s">
        <v>539</v>
      </c>
      <c r="F366" s="108" t="s">
        <v>641</v>
      </c>
      <c r="G366" s="117">
        <f>SUM(H366:I366)</f>
        <v>8380</v>
      </c>
      <c r="H366" s="117">
        <v>0</v>
      </c>
      <c r="I366" s="117">
        <v>8380</v>
      </c>
      <c r="J366" s="117">
        <f>SUM(K366:L366)</f>
        <v>9460</v>
      </c>
      <c r="K366" s="117">
        <v>0</v>
      </c>
      <c r="L366" s="117">
        <v>9460</v>
      </c>
      <c r="M366" s="117">
        <f>SUM(N366:O366)</f>
        <v>10368</v>
      </c>
      <c r="N366" s="117"/>
      <c r="O366" s="117">
        <v>10368</v>
      </c>
    </row>
    <row r="367" spans="1:15" ht="31.5">
      <c r="A367" s="124" t="s">
        <v>897</v>
      </c>
      <c r="B367" s="233">
        <v>872</v>
      </c>
      <c r="C367" s="115" t="s">
        <v>290</v>
      </c>
      <c r="D367" s="115" t="s">
        <v>50</v>
      </c>
      <c r="E367" s="116" t="s">
        <v>883</v>
      </c>
      <c r="F367" s="108"/>
      <c r="G367" s="117">
        <f>G368</f>
        <v>0</v>
      </c>
      <c r="H367" s="117">
        <f aca="true" t="shared" si="153" ref="H367:O367">H368</f>
        <v>0</v>
      </c>
      <c r="I367" s="117">
        <f t="shared" si="153"/>
        <v>0</v>
      </c>
      <c r="J367" s="117">
        <f t="shared" si="153"/>
        <v>0</v>
      </c>
      <c r="K367" s="117">
        <f t="shared" si="153"/>
        <v>0</v>
      </c>
      <c r="L367" s="117">
        <f t="shared" si="153"/>
        <v>0</v>
      </c>
      <c r="M367" s="117">
        <f t="shared" si="153"/>
        <v>65.4</v>
      </c>
      <c r="N367" s="117">
        <f t="shared" si="153"/>
        <v>65.4</v>
      </c>
      <c r="O367" s="117">
        <f t="shared" si="153"/>
        <v>0</v>
      </c>
    </row>
    <row r="368" spans="1:15" ht="189">
      <c r="A368" s="124" t="s">
        <v>872</v>
      </c>
      <c r="B368" s="233">
        <v>872</v>
      </c>
      <c r="C368" s="115" t="s">
        <v>290</v>
      </c>
      <c r="D368" s="115" t="s">
        <v>50</v>
      </c>
      <c r="E368" s="108" t="s">
        <v>884</v>
      </c>
      <c r="F368" s="108" t="s">
        <v>641</v>
      </c>
      <c r="G368" s="117">
        <f>SUM(H368:I368)</f>
        <v>0</v>
      </c>
      <c r="H368" s="117">
        <v>0</v>
      </c>
      <c r="I368" s="117"/>
      <c r="J368" s="117">
        <f>SUM(K368:L368)</f>
        <v>0</v>
      </c>
      <c r="K368" s="117">
        <v>0</v>
      </c>
      <c r="L368" s="117"/>
      <c r="M368" s="117">
        <f>SUM(N368:O368)</f>
        <v>65.4</v>
      </c>
      <c r="N368" s="117">
        <v>65.4</v>
      </c>
      <c r="O368" s="117"/>
    </row>
    <row r="369" spans="1:15" s="125" customFormat="1" ht="15.75">
      <c r="A369" s="126" t="s">
        <v>135</v>
      </c>
      <c r="B369" s="131" t="s">
        <v>134</v>
      </c>
      <c r="C369" s="157" t="s">
        <v>52</v>
      </c>
      <c r="D369" s="113"/>
      <c r="E369" s="113"/>
      <c r="F369" s="113"/>
      <c r="G369" s="111">
        <f aca="true" t="shared" si="154" ref="G369:O369">SUM(G370,G405)</f>
        <v>64967.99999999999</v>
      </c>
      <c r="H369" s="111">
        <f t="shared" si="154"/>
        <v>884</v>
      </c>
      <c r="I369" s="111">
        <f t="shared" si="154"/>
        <v>64084</v>
      </c>
      <c r="J369" s="111">
        <f t="shared" si="154"/>
        <v>74949</v>
      </c>
      <c r="K369" s="111">
        <f t="shared" si="154"/>
        <v>0</v>
      </c>
      <c r="L369" s="111">
        <f t="shared" si="154"/>
        <v>74949</v>
      </c>
      <c r="M369" s="111">
        <f t="shared" si="154"/>
        <v>73076</v>
      </c>
      <c r="N369" s="111">
        <f t="shared" si="154"/>
        <v>0</v>
      </c>
      <c r="O369" s="111">
        <f t="shared" si="154"/>
        <v>73076</v>
      </c>
    </row>
    <row r="370" spans="1:15" ht="15.75">
      <c r="A370" s="104" t="s">
        <v>136</v>
      </c>
      <c r="B370" s="131" t="s">
        <v>134</v>
      </c>
      <c r="C370" s="107" t="s">
        <v>52</v>
      </c>
      <c r="D370" s="107" t="s">
        <v>240</v>
      </c>
      <c r="E370" s="108"/>
      <c r="F370" s="108"/>
      <c r="G370" s="111">
        <f>SUM(G371)</f>
        <v>50486.99999999999</v>
      </c>
      <c r="H370" s="111">
        <f aca="true" t="shared" si="155" ref="H370:O370">SUM(H371)</f>
        <v>884</v>
      </c>
      <c r="I370" s="111">
        <f t="shared" si="155"/>
        <v>49603</v>
      </c>
      <c r="J370" s="111">
        <f t="shared" si="155"/>
        <v>60504</v>
      </c>
      <c r="K370" s="111">
        <f t="shared" si="155"/>
        <v>0</v>
      </c>
      <c r="L370" s="111">
        <f t="shared" si="155"/>
        <v>60504</v>
      </c>
      <c r="M370" s="111">
        <f t="shared" si="155"/>
        <v>58068</v>
      </c>
      <c r="N370" s="111">
        <f t="shared" si="155"/>
        <v>0</v>
      </c>
      <c r="O370" s="111">
        <f t="shared" si="155"/>
        <v>58068</v>
      </c>
    </row>
    <row r="371" spans="1:15" ht="63">
      <c r="A371" s="118" t="s">
        <v>794</v>
      </c>
      <c r="B371" s="162">
        <v>872</v>
      </c>
      <c r="C371" s="115" t="s">
        <v>52</v>
      </c>
      <c r="D371" s="115" t="s">
        <v>240</v>
      </c>
      <c r="E371" s="116" t="s">
        <v>335</v>
      </c>
      <c r="F371" s="108"/>
      <c r="G371" s="117">
        <f>SUM(G372,G383,G390,G401)</f>
        <v>50486.99999999999</v>
      </c>
      <c r="H371" s="117">
        <f aca="true" t="shared" si="156" ref="H371:O371">SUM(H372,H383,H390,H401)</f>
        <v>884</v>
      </c>
      <c r="I371" s="117">
        <f t="shared" si="156"/>
        <v>49603</v>
      </c>
      <c r="J371" s="117">
        <f t="shared" si="156"/>
        <v>60504</v>
      </c>
      <c r="K371" s="117">
        <f t="shared" si="156"/>
        <v>0</v>
      </c>
      <c r="L371" s="117">
        <f t="shared" si="156"/>
        <v>60504</v>
      </c>
      <c r="M371" s="117">
        <f t="shared" si="156"/>
        <v>58068</v>
      </c>
      <c r="N371" s="117">
        <f t="shared" si="156"/>
        <v>0</v>
      </c>
      <c r="O371" s="117">
        <f t="shared" si="156"/>
        <v>58068</v>
      </c>
    </row>
    <row r="372" spans="1:15" ht="94.5">
      <c r="A372" s="118" t="s">
        <v>806</v>
      </c>
      <c r="B372" s="162">
        <v>872</v>
      </c>
      <c r="C372" s="115" t="s">
        <v>52</v>
      </c>
      <c r="D372" s="115" t="s">
        <v>240</v>
      </c>
      <c r="E372" s="116" t="s">
        <v>336</v>
      </c>
      <c r="F372" s="108"/>
      <c r="G372" s="117">
        <f aca="true" t="shared" si="157" ref="G372:O372">SUM(G373,G377,G381)</f>
        <v>12576.9</v>
      </c>
      <c r="H372" s="117">
        <f t="shared" si="157"/>
        <v>7.4</v>
      </c>
      <c r="I372" s="117">
        <f t="shared" si="157"/>
        <v>12569.5</v>
      </c>
      <c r="J372" s="117">
        <f t="shared" si="157"/>
        <v>12681</v>
      </c>
      <c r="K372" s="117">
        <f t="shared" si="157"/>
        <v>0</v>
      </c>
      <c r="L372" s="117">
        <f t="shared" si="157"/>
        <v>12681</v>
      </c>
      <c r="M372" s="117">
        <f t="shared" si="157"/>
        <v>13359</v>
      </c>
      <c r="N372" s="117">
        <f t="shared" si="157"/>
        <v>0</v>
      </c>
      <c r="O372" s="117">
        <f t="shared" si="157"/>
        <v>13359</v>
      </c>
    </row>
    <row r="373" spans="1:15" ht="78.75">
      <c r="A373" s="118" t="s">
        <v>304</v>
      </c>
      <c r="B373" s="162">
        <v>872</v>
      </c>
      <c r="C373" s="115" t="s">
        <v>52</v>
      </c>
      <c r="D373" s="115" t="s">
        <v>240</v>
      </c>
      <c r="E373" s="116" t="s">
        <v>337</v>
      </c>
      <c r="F373" s="108"/>
      <c r="G373" s="117">
        <f aca="true" t="shared" si="158" ref="G373:O373">SUM(G374:G376)</f>
        <v>12568.5</v>
      </c>
      <c r="H373" s="117">
        <f t="shared" si="158"/>
        <v>0</v>
      </c>
      <c r="I373" s="117">
        <f t="shared" si="158"/>
        <v>12568.5</v>
      </c>
      <c r="J373" s="117">
        <f t="shared" si="158"/>
        <v>12681</v>
      </c>
      <c r="K373" s="117">
        <f t="shared" si="158"/>
        <v>0</v>
      </c>
      <c r="L373" s="117">
        <f t="shared" si="158"/>
        <v>12681</v>
      </c>
      <c r="M373" s="117">
        <f t="shared" si="158"/>
        <v>13359</v>
      </c>
      <c r="N373" s="117">
        <f t="shared" si="158"/>
        <v>0</v>
      </c>
      <c r="O373" s="117">
        <f t="shared" si="158"/>
        <v>13359</v>
      </c>
    </row>
    <row r="374" spans="1:15" ht="189">
      <c r="A374" s="119" t="s">
        <v>395</v>
      </c>
      <c r="B374" s="162">
        <v>872</v>
      </c>
      <c r="C374" s="115" t="s">
        <v>52</v>
      </c>
      <c r="D374" s="115" t="s">
        <v>240</v>
      </c>
      <c r="E374" s="108" t="s">
        <v>550</v>
      </c>
      <c r="F374" s="108">
        <v>100</v>
      </c>
      <c r="G374" s="117">
        <f>SUM(H374:I374)</f>
        <v>10776</v>
      </c>
      <c r="H374" s="120"/>
      <c r="I374" s="120">
        <v>10776</v>
      </c>
      <c r="J374" s="117">
        <f>SUM(K374:L374)</f>
        <v>11454</v>
      </c>
      <c r="K374" s="120"/>
      <c r="L374" s="120">
        <v>11454</v>
      </c>
      <c r="M374" s="117">
        <f>SUM(N374:O374)</f>
        <v>12111</v>
      </c>
      <c r="N374" s="120"/>
      <c r="O374" s="120">
        <v>12111</v>
      </c>
    </row>
    <row r="375" spans="1:15" ht="110.25">
      <c r="A375" s="114" t="s">
        <v>396</v>
      </c>
      <c r="B375" s="162">
        <v>872</v>
      </c>
      <c r="C375" s="115" t="s">
        <v>52</v>
      </c>
      <c r="D375" s="115" t="s">
        <v>240</v>
      </c>
      <c r="E375" s="108" t="s">
        <v>550</v>
      </c>
      <c r="F375" s="108">
        <v>200</v>
      </c>
      <c r="G375" s="117">
        <f>SUM(H375:I375)</f>
        <v>1473.5</v>
      </c>
      <c r="H375" s="120"/>
      <c r="I375" s="120">
        <v>1473.5</v>
      </c>
      <c r="J375" s="117">
        <f>SUM(K375:L375)</f>
        <v>953</v>
      </c>
      <c r="K375" s="120"/>
      <c r="L375" s="120">
        <v>953</v>
      </c>
      <c r="M375" s="117">
        <f>SUM(N375:O375)</f>
        <v>990</v>
      </c>
      <c r="N375" s="120"/>
      <c r="O375" s="120">
        <v>990</v>
      </c>
    </row>
    <row r="376" spans="1:15" ht="78.75">
      <c r="A376" s="114" t="s">
        <v>397</v>
      </c>
      <c r="B376" s="162">
        <v>872</v>
      </c>
      <c r="C376" s="115" t="s">
        <v>52</v>
      </c>
      <c r="D376" s="115" t="s">
        <v>240</v>
      </c>
      <c r="E376" s="108" t="s">
        <v>550</v>
      </c>
      <c r="F376" s="108">
        <v>800</v>
      </c>
      <c r="G376" s="117">
        <f>SUM(H376:I376)</f>
        <v>319</v>
      </c>
      <c r="H376" s="120"/>
      <c r="I376" s="120">
        <v>319</v>
      </c>
      <c r="J376" s="117">
        <f>SUM(K376:L376)</f>
        <v>274</v>
      </c>
      <c r="K376" s="120"/>
      <c r="L376" s="120">
        <v>274</v>
      </c>
      <c r="M376" s="117">
        <f>SUM(N376:O376)</f>
        <v>258</v>
      </c>
      <c r="N376" s="120"/>
      <c r="O376" s="120">
        <v>258</v>
      </c>
    </row>
    <row r="377" spans="1:15" ht="47.25">
      <c r="A377" s="124" t="s">
        <v>622</v>
      </c>
      <c r="B377" s="162">
        <v>872</v>
      </c>
      <c r="C377" s="115" t="s">
        <v>52</v>
      </c>
      <c r="D377" s="115" t="s">
        <v>240</v>
      </c>
      <c r="E377" s="116" t="s">
        <v>338</v>
      </c>
      <c r="F377" s="108"/>
      <c r="G377" s="117">
        <f>SUM(G378:G380)</f>
        <v>8.4</v>
      </c>
      <c r="H377" s="117">
        <f aca="true" t="shared" si="159" ref="H377:O377">SUM(H378:H380)</f>
        <v>7.4</v>
      </c>
      <c r="I377" s="117">
        <f t="shared" si="159"/>
        <v>1</v>
      </c>
      <c r="J377" s="117">
        <f t="shared" si="159"/>
        <v>0</v>
      </c>
      <c r="K377" s="117">
        <f t="shared" si="159"/>
        <v>0</v>
      </c>
      <c r="L377" s="117">
        <f t="shared" si="159"/>
        <v>0</v>
      </c>
      <c r="M377" s="117">
        <f t="shared" si="159"/>
        <v>0</v>
      </c>
      <c r="N377" s="117">
        <f t="shared" si="159"/>
        <v>0</v>
      </c>
      <c r="O377" s="117">
        <f t="shared" si="159"/>
        <v>0</v>
      </c>
    </row>
    <row r="378" spans="1:15" ht="78.75">
      <c r="A378" s="124" t="s">
        <v>253</v>
      </c>
      <c r="B378" s="162">
        <v>872</v>
      </c>
      <c r="C378" s="115" t="s">
        <v>52</v>
      </c>
      <c r="D378" s="115" t="s">
        <v>240</v>
      </c>
      <c r="E378" s="108" t="s">
        <v>252</v>
      </c>
      <c r="F378" s="108" t="s">
        <v>210</v>
      </c>
      <c r="G378" s="117">
        <f>SUM(H378:I378)</f>
        <v>0</v>
      </c>
      <c r="H378" s="117"/>
      <c r="I378" s="117"/>
      <c r="J378" s="117">
        <f>SUM(K378:L378)</f>
        <v>0</v>
      </c>
      <c r="K378" s="117"/>
      <c r="L378" s="117">
        <v>0</v>
      </c>
      <c r="M378" s="117">
        <f>SUM(N378:O378)</f>
        <v>0</v>
      </c>
      <c r="N378" s="117"/>
      <c r="O378" s="117">
        <v>0</v>
      </c>
    </row>
    <row r="379" spans="1:15" ht="126">
      <c r="A379" s="124" t="s">
        <v>692</v>
      </c>
      <c r="B379" s="162">
        <v>872</v>
      </c>
      <c r="C379" s="115" t="s">
        <v>52</v>
      </c>
      <c r="D379" s="115" t="s">
        <v>240</v>
      </c>
      <c r="E379" s="108" t="s">
        <v>90</v>
      </c>
      <c r="F379" s="108" t="s">
        <v>210</v>
      </c>
      <c r="G379" s="117">
        <f>SUM(H379:I379)</f>
        <v>1</v>
      </c>
      <c r="H379" s="117"/>
      <c r="I379" s="117">
        <v>1</v>
      </c>
      <c r="J379" s="117">
        <f>SUM(K379:L379)</f>
        <v>0</v>
      </c>
      <c r="K379" s="117"/>
      <c r="L379" s="117"/>
      <c r="M379" s="117">
        <f>SUM(N379:O379)</f>
        <v>0</v>
      </c>
      <c r="N379" s="117"/>
      <c r="O379" s="117"/>
    </row>
    <row r="380" spans="1:15" ht="126">
      <c r="A380" s="124" t="s">
        <v>692</v>
      </c>
      <c r="B380" s="162">
        <v>872</v>
      </c>
      <c r="C380" s="115" t="s">
        <v>52</v>
      </c>
      <c r="D380" s="115" t="s">
        <v>240</v>
      </c>
      <c r="E380" s="108" t="s">
        <v>450</v>
      </c>
      <c r="F380" s="108" t="s">
        <v>210</v>
      </c>
      <c r="G380" s="117">
        <f>SUM(H380:I380)</f>
        <v>7.4</v>
      </c>
      <c r="H380" s="117">
        <v>7.4</v>
      </c>
      <c r="I380" s="117"/>
      <c r="J380" s="117">
        <f>SUM(K380:L380)</f>
        <v>0</v>
      </c>
      <c r="K380" s="117"/>
      <c r="L380" s="117"/>
      <c r="M380" s="117">
        <f>SUM(N380:O380)</f>
        <v>0</v>
      </c>
      <c r="N380" s="117"/>
      <c r="O380" s="117"/>
    </row>
    <row r="381" spans="1:15" ht="63">
      <c r="A381" s="124" t="s">
        <v>106</v>
      </c>
      <c r="B381" s="162">
        <v>872</v>
      </c>
      <c r="C381" s="115" t="s">
        <v>52</v>
      </c>
      <c r="D381" s="115" t="s">
        <v>240</v>
      </c>
      <c r="E381" s="141" t="s">
        <v>107</v>
      </c>
      <c r="F381" s="108"/>
      <c r="G381" s="117">
        <f aca="true" t="shared" si="160" ref="G381:O381">G382</f>
        <v>0</v>
      </c>
      <c r="H381" s="117">
        <f t="shared" si="160"/>
        <v>0</v>
      </c>
      <c r="I381" s="117">
        <f t="shared" si="160"/>
        <v>0</v>
      </c>
      <c r="J381" s="117">
        <f t="shared" si="160"/>
        <v>0</v>
      </c>
      <c r="K381" s="117">
        <f t="shared" si="160"/>
        <v>0</v>
      </c>
      <c r="L381" s="117">
        <f t="shared" si="160"/>
        <v>0</v>
      </c>
      <c r="M381" s="117">
        <f t="shared" si="160"/>
        <v>0</v>
      </c>
      <c r="N381" s="117">
        <f t="shared" si="160"/>
        <v>0</v>
      </c>
      <c r="O381" s="117">
        <f t="shared" si="160"/>
        <v>0</v>
      </c>
    </row>
    <row r="382" spans="1:15" ht="63">
      <c r="A382" s="124" t="s">
        <v>295</v>
      </c>
      <c r="B382" s="162">
        <v>872</v>
      </c>
      <c r="C382" s="115" t="s">
        <v>52</v>
      </c>
      <c r="D382" s="115" t="s">
        <v>240</v>
      </c>
      <c r="E382" s="115" t="s">
        <v>108</v>
      </c>
      <c r="F382" s="108" t="s">
        <v>210</v>
      </c>
      <c r="G382" s="117">
        <f>SUM(H382:I382)</f>
        <v>0</v>
      </c>
      <c r="H382" s="120"/>
      <c r="I382" s="120"/>
      <c r="J382" s="117">
        <f>SUM(K382:L382)</f>
        <v>0</v>
      </c>
      <c r="K382" s="120"/>
      <c r="L382" s="120"/>
      <c r="M382" s="117">
        <f>SUM(N382:O382)</f>
        <v>0</v>
      </c>
      <c r="N382" s="120"/>
      <c r="O382" s="120"/>
    </row>
    <row r="383" spans="1:15" ht="94.5">
      <c r="A383" s="118" t="s">
        <v>807</v>
      </c>
      <c r="B383" s="162">
        <v>872</v>
      </c>
      <c r="C383" s="115" t="s">
        <v>52</v>
      </c>
      <c r="D383" s="115" t="s">
        <v>240</v>
      </c>
      <c r="E383" s="116" t="s">
        <v>623</v>
      </c>
      <c r="F383" s="108"/>
      <c r="G383" s="117">
        <f aca="true" t="shared" si="161" ref="G383:O383">SUM(G384,G388)</f>
        <v>1548.3000000000002</v>
      </c>
      <c r="H383" s="117">
        <f t="shared" si="161"/>
        <v>0</v>
      </c>
      <c r="I383" s="117">
        <f t="shared" si="161"/>
        <v>1548.3000000000002</v>
      </c>
      <c r="J383" s="117">
        <f t="shared" si="161"/>
        <v>1568</v>
      </c>
      <c r="K383" s="117">
        <f t="shared" si="161"/>
        <v>0</v>
      </c>
      <c r="L383" s="117">
        <f t="shared" si="161"/>
        <v>1568</v>
      </c>
      <c r="M383" s="117">
        <f t="shared" si="161"/>
        <v>1657</v>
      </c>
      <c r="N383" s="117">
        <f t="shared" si="161"/>
        <v>0</v>
      </c>
      <c r="O383" s="117">
        <f t="shared" si="161"/>
        <v>1657</v>
      </c>
    </row>
    <row r="384" spans="1:15" ht="78.75">
      <c r="A384" s="118" t="s">
        <v>304</v>
      </c>
      <c r="B384" s="162">
        <v>872</v>
      </c>
      <c r="C384" s="115" t="s">
        <v>52</v>
      </c>
      <c r="D384" s="115" t="s">
        <v>240</v>
      </c>
      <c r="E384" s="116" t="s">
        <v>624</v>
      </c>
      <c r="F384" s="108"/>
      <c r="G384" s="117">
        <f aca="true" t="shared" si="162" ref="G384:O384">SUM(G385:G387)</f>
        <v>1548.3000000000002</v>
      </c>
      <c r="H384" s="117">
        <f t="shared" si="162"/>
        <v>0</v>
      </c>
      <c r="I384" s="117">
        <f t="shared" si="162"/>
        <v>1548.3000000000002</v>
      </c>
      <c r="J384" s="117">
        <f t="shared" si="162"/>
        <v>1568</v>
      </c>
      <c r="K384" s="117">
        <f t="shared" si="162"/>
        <v>0</v>
      </c>
      <c r="L384" s="117">
        <f t="shared" si="162"/>
        <v>1568</v>
      </c>
      <c r="M384" s="117">
        <f t="shared" si="162"/>
        <v>1657</v>
      </c>
      <c r="N384" s="117">
        <f t="shared" si="162"/>
        <v>0</v>
      </c>
      <c r="O384" s="117">
        <f t="shared" si="162"/>
        <v>1657</v>
      </c>
    </row>
    <row r="385" spans="1:15" ht="189">
      <c r="A385" s="119" t="s">
        <v>27</v>
      </c>
      <c r="B385" s="162">
        <v>872</v>
      </c>
      <c r="C385" s="115" t="s">
        <v>52</v>
      </c>
      <c r="D385" s="115" t="s">
        <v>240</v>
      </c>
      <c r="E385" s="108" t="s">
        <v>551</v>
      </c>
      <c r="F385" s="134" t="s">
        <v>208</v>
      </c>
      <c r="G385" s="117">
        <f>SUM(H385:I385)</f>
        <v>1481.4</v>
      </c>
      <c r="H385" s="120"/>
      <c r="I385" s="120">
        <v>1481.4</v>
      </c>
      <c r="J385" s="117">
        <f>SUM(K385:L385)</f>
        <v>1565</v>
      </c>
      <c r="K385" s="120"/>
      <c r="L385" s="120">
        <v>1565</v>
      </c>
      <c r="M385" s="117">
        <f>SUM(N385:O385)</f>
        <v>1654</v>
      </c>
      <c r="N385" s="120"/>
      <c r="O385" s="120">
        <v>1654</v>
      </c>
    </row>
    <row r="386" spans="1:15" ht="110.25">
      <c r="A386" s="114" t="s">
        <v>464</v>
      </c>
      <c r="B386" s="162">
        <v>872</v>
      </c>
      <c r="C386" s="115" t="s">
        <v>52</v>
      </c>
      <c r="D386" s="115" t="s">
        <v>240</v>
      </c>
      <c r="E386" s="108" t="s">
        <v>551</v>
      </c>
      <c r="F386" s="134" t="s">
        <v>210</v>
      </c>
      <c r="G386" s="117">
        <f>SUM(H386:I386)</f>
        <v>63.9</v>
      </c>
      <c r="H386" s="120"/>
      <c r="I386" s="120">
        <v>63.9</v>
      </c>
      <c r="J386" s="117">
        <f>SUM(K386:L386)</f>
        <v>0</v>
      </c>
      <c r="K386" s="120"/>
      <c r="L386" s="120"/>
      <c r="M386" s="117">
        <f>SUM(N386:O386)</f>
        <v>0</v>
      </c>
      <c r="N386" s="120"/>
      <c r="O386" s="120"/>
    </row>
    <row r="387" spans="1:15" ht="78.75">
      <c r="A387" s="114" t="s">
        <v>465</v>
      </c>
      <c r="B387" s="162">
        <v>872</v>
      </c>
      <c r="C387" s="115" t="s">
        <v>52</v>
      </c>
      <c r="D387" s="115" t="s">
        <v>240</v>
      </c>
      <c r="E387" s="108" t="s">
        <v>551</v>
      </c>
      <c r="F387" s="134" t="s">
        <v>629</v>
      </c>
      <c r="G387" s="117">
        <f>SUM(H387:I387)</f>
        <v>3</v>
      </c>
      <c r="H387" s="120"/>
      <c r="I387" s="120">
        <v>3</v>
      </c>
      <c r="J387" s="117">
        <f>SUM(K387:L387)</f>
        <v>3</v>
      </c>
      <c r="K387" s="120"/>
      <c r="L387" s="120">
        <v>3</v>
      </c>
      <c r="M387" s="117">
        <f>SUM(N387:O387)</f>
        <v>3</v>
      </c>
      <c r="N387" s="120"/>
      <c r="O387" s="120">
        <v>3</v>
      </c>
    </row>
    <row r="388" spans="1:15" ht="63">
      <c r="A388" s="114" t="s">
        <v>106</v>
      </c>
      <c r="B388" s="162">
        <v>872</v>
      </c>
      <c r="C388" s="115" t="s">
        <v>52</v>
      </c>
      <c r="D388" s="115" t="s">
        <v>240</v>
      </c>
      <c r="E388" s="116" t="s">
        <v>109</v>
      </c>
      <c r="F388" s="134"/>
      <c r="G388" s="117">
        <f aca="true" t="shared" si="163" ref="G388:O388">G389</f>
        <v>0</v>
      </c>
      <c r="H388" s="117">
        <f t="shared" si="163"/>
        <v>0</v>
      </c>
      <c r="I388" s="117">
        <f t="shared" si="163"/>
        <v>0</v>
      </c>
      <c r="J388" s="117">
        <f t="shared" si="163"/>
        <v>0</v>
      </c>
      <c r="K388" s="117">
        <f t="shared" si="163"/>
        <v>0</v>
      </c>
      <c r="L388" s="117">
        <f t="shared" si="163"/>
        <v>0</v>
      </c>
      <c r="M388" s="117">
        <f t="shared" si="163"/>
        <v>0</v>
      </c>
      <c r="N388" s="117">
        <f t="shared" si="163"/>
        <v>0</v>
      </c>
      <c r="O388" s="117">
        <f t="shared" si="163"/>
        <v>0</v>
      </c>
    </row>
    <row r="389" spans="1:15" ht="63">
      <c r="A389" s="114" t="s">
        <v>617</v>
      </c>
      <c r="B389" s="162">
        <v>872</v>
      </c>
      <c r="C389" s="115" t="s">
        <v>52</v>
      </c>
      <c r="D389" s="115" t="s">
        <v>240</v>
      </c>
      <c r="E389" s="108" t="s">
        <v>110</v>
      </c>
      <c r="F389" s="134" t="s">
        <v>210</v>
      </c>
      <c r="G389" s="117">
        <f>SUM(H389:I389)</f>
        <v>0</v>
      </c>
      <c r="H389" s="120"/>
      <c r="I389" s="120"/>
      <c r="J389" s="117">
        <f>SUM(K389:L389)</f>
        <v>0</v>
      </c>
      <c r="K389" s="120"/>
      <c r="L389" s="120"/>
      <c r="M389" s="117">
        <f>SUM(N389:O389)</f>
        <v>0</v>
      </c>
      <c r="N389" s="120"/>
      <c r="O389" s="120"/>
    </row>
    <row r="390" spans="1:15" ht="110.25">
      <c r="A390" s="118" t="s">
        <v>795</v>
      </c>
      <c r="B390" s="162">
        <v>872</v>
      </c>
      <c r="C390" s="115" t="s">
        <v>52</v>
      </c>
      <c r="D390" s="115" t="s">
        <v>240</v>
      </c>
      <c r="E390" s="116" t="s">
        <v>466</v>
      </c>
      <c r="F390" s="134"/>
      <c r="G390" s="117">
        <f aca="true" t="shared" si="164" ref="G390:O390">SUM(G391,G398)</f>
        <v>36228.2</v>
      </c>
      <c r="H390" s="117">
        <f t="shared" si="164"/>
        <v>750</v>
      </c>
      <c r="I390" s="117">
        <f t="shared" si="164"/>
        <v>35478.2</v>
      </c>
      <c r="J390" s="117">
        <f t="shared" si="164"/>
        <v>46255</v>
      </c>
      <c r="K390" s="117">
        <f t="shared" si="164"/>
        <v>0</v>
      </c>
      <c r="L390" s="117">
        <f t="shared" si="164"/>
        <v>46255</v>
      </c>
      <c r="M390" s="117">
        <f t="shared" si="164"/>
        <v>43052</v>
      </c>
      <c r="N390" s="117">
        <f t="shared" si="164"/>
        <v>0</v>
      </c>
      <c r="O390" s="117">
        <f t="shared" si="164"/>
        <v>43052</v>
      </c>
    </row>
    <row r="391" spans="1:15" ht="78.75">
      <c r="A391" s="118" t="s">
        <v>304</v>
      </c>
      <c r="B391" s="162">
        <v>872</v>
      </c>
      <c r="C391" s="115" t="s">
        <v>52</v>
      </c>
      <c r="D391" s="115" t="s">
        <v>240</v>
      </c>
      <c r="E391" s="116" t="s">
        <v>467</v>
      </c>
      <c r="F391" s="134"/>
      <c r="G391" s="117">
        <f>SUM(G392:G397)</f>
        <v>35687.2</v>
      </c>
      <c r="H391" s="117">
        <f aca="true" t="shared" si="165" ref="H391:O391">SUM(H392:H397)</f>
        <v>750</v>
      </c>
      <c r="I391" s="117">
        <f t="shared" si="165"/>
        <v>34937.2</v>
      </c>
      <c r="J391" s="117">
        <f t="shared" si="165"/>
        <v>45865</v>
      </c>
      <c r="K391" s="117">
        <f t="shared" si="165"/>
        <v>0</v>
      </c>
      <c r="L391" s="117">
        <f t="shared" si="165"/>
        <v>45865</v>
      </c>
      <c r="M391" s="117">
        <f t="shared" si="165"/>
        <v>43052</v>
      </c>
      <c r="N391" s="117">
        <f t="shared" si="165"/>
        <v>0</v>
      </c>
      <c r="O391" s="117">
        <f t="shared" si="165"/>
        <v>43052</v>
      </c>
    </row>
    <row r="392" spans="1:15" ht="189">
      <c r="A392" s="119" t="s">
        <v>317</v>
      </c>
      <c r="B392" s="162">
        <v>872</v>
      </c>
      <c r="C392" s="115" t="s">
        <v>52</v>
      </c>
      <c r="D392" s="115" t="s">
        <v>240</v>
      </c>
      <c r="E392" s="108" t="s">
        <v>552</v>
      </c>
      <c r="F392" s="134" t="s">
        <v>208</v>
      </c>
      <c r="G392" s="117">
        <f aca="true" t="shared" si="166" ref="G392:G397">SUM(H392:I392)</f>
        <v>6048</v>
      </c>
      <c r="H392" s="117"/>
      <c r="I392" s="117">
        <v>6048</v>
      </c>
      <c r="J392" s="117">
        <f>SUM(K392:L392)</f>
        <v>12786</v>
      </c>
      <c r="K392" s="117"/>
      <c r="L392" s="117">
        <v>12786</v>
      </c>
      <c r="M392" s="117">
        <f>SUM(N392:O392)</f>
        <v>13505</v>
      </c>
      <c r="N392" s="117"/>
      <c r="O392" s="117">
        <v>13505</v>
      </c>
    </row>
    <row r="393" spans="1:15" ht="110.25">
      <c r="A393" s="118" t="s">
        <v>396</v>
      </c>
      <c r="B393" s="162">
        <v>872</v>
      </c>
      <c r="C393" s="115" t="s">
        <v>52</v>
      </c>
      <c r="D393" s="115" t="s">
        <v>240</v>
      </c>
      <c r="E393" s="108" t="s">
        <v>552</v>
      </c>
      <c r="F393" s="134" t="s">
        <v>210</v>
      </c>
      <c r="G393" s="117">
        <f t="shared" si="166"/>
        <v>2014</v>
      </c>
      <c r="H393" s="117"/>
      <c r="I393" s="117">
        <v>2014</v>
      </c>
      <c r="J393" s="117">
        <f>SUM(K393:L393)</f>
        <v>4835</v>
      </c>
      <c r="K393" s="117"/>
      <c r="L393" s="117">
        <v>4835</v>
      </c>
      <c r="M393" s="117">
        <f>SUM(N393:O393)</f>
        <v>0</v>
      </c>
      <c r="N393" s="117"/>
      <c r="O393" s="117"/>
    </row>
    <row r="394" spans="1:15" ht="78.75">
      <c r="A394" s="114" t="s">
        <v>465</v>
      </c>
      <c r="B394" s="162">
        <v>872</v>
      </c>
      <c r="C394" s="115" t="s">
        <v>52</v>
      </c>
      <c r="D394" s="115" t="s">
        <v>240</v>
      </c>
      <c r="E394" s="108" t="s">
        <v>552</v>
      </c>
      <c r="F394" s="134" t="s">
        <v>629</v>
      </c>
      <c r="G394" s="117">
        <f t="shared" si="166"/>
        <v>103</v>
      </c>
      <c r="H394" s="117"/>
      <c r="I394" s="117">
        <v>103</v>
      </c>
      <c r="J394" s="117">
        <f>SUM(K394:L394)</f>
        <v>206</v>
      </c>
      <c r="K394" s="117"/>
      <c r="L394" s="117">
        <v>206</v>
      </c>
      <c r="M394" s="117">
        <f>SUM(N394:O394)</f>
        <v>0</v>
      </c>
      <c r="N394" s="117"/>
      <c r="O394" s="117"/>
    </row>
    <row r="395" spans="1:15" ht="126">
      <c r="A395" s="114" t="s">
        <v>331</v>
      </c>
      <c r="B395" s="162">
        <v>872</v>
      </c>
      <c r="C395" s="115" t="s">
        <v>52</v>
      </c>
      <c r="D395" s="115" t="s">
        <v>240</v>
      </c>
      <c r="E395" s="108" t="s">
        <v>552</v>
      </c>
      <c r="F395" s="108">
        <v>600</v>
      </c>
      <c r="G395" s="152">
        <f t="shared" si="166"/>
        <v>25022.2</v>
      </c>
      <c r="H395" s="120"/>
      <c r="I395" s="120">
        <v>25022.2</v>
      </c>
      <c r="J395" s="152">
        <f>SUM(K395:L395)</f>
        <v>28038</v>
      </c>
      <c r="K395" s="120"/>
      <c r="L395" s="120">
        <v>28038</v>
      </c>
      <c r="M395" s="152">
        <f>SUM(N395:O395)</f>
        <v>29547</v>
      </c>
      <c r="N395" s="120"/>
      <c r="O395" s="120">
        <v>29547</v>
      </c>
    </row>
    <row r="396" spans="1:15" ht="110.25">
      <c r="A396" s="114" t="s">
        <v>516</v>
      </c>
      <c r="B396" s="162">
        <v>872</v>
      </c>
      <c r="C396" s="115" t="s">
        <v>52</v>
      </c>
      <c r="D396" s="115" t="s">
        <v>240</v>
      </c>
      <c r="E396" s="108" t="s">
        <v>514</v>
      </c>
      <c r="F396" s="108" t="s">
        <v>641</v>
      </c>
      <c r="G396" s="152">
        <f t="shared" si="166"/>
        <v>1750</v>
      </c>
      <c r="H396" s="120"/>
      <c r="I396" s="120">
        <v>1750</v>
      </c>
      <c r="J396" s="152"/>
      <c r="K396" s="120"/>
      <c r="L396" s="120"/>
      <c r="M396" s="152"/>
      <c r="N396" s="120"/>
      <c r="O396" s="120"/>
    </row>
    <row r="397" spans="1:15" ht="110.25">
      <c r="A397" s="114" t="s">
        <v>399</v>
      </c>
      <c r="B397" s="162">
        <v>872</v>
      </c>
      <c r="C397" s="115" t="s">
        <v>52</v>
      </c>
      <c r="D397" s="115" t="s">
        <v>240</v>
      </c>
      <c r="E397" s="108" t="s">
        <v>92</v>
      </c>
      <c r="F397" s="134" t="s">
        <v>641</v>
      </c>
      <c r="G397" s="117">
        <f t="shared" si="166"/>
        <v>750</v>
      </c>
      <c r="H397" s="120">
        <v>750</v>
      </c>
      <c r="I397" s="120"/>
      <c r="J397" s="117">
        <f>SUM(K397:L397)</f>
        <v>0</v>
      </c>
      <c r="K397" s="120"/>
      <c r="L397" s="120"/>
      <c r="M397" s="117">
        <f>SUM(N397:O397)</f>
        <v>0</v>
      </c>
      <c r="N397" s="120"/>
      <c r="O397" s="120"/>
    </row>
    <row r="398" spans="1:15" ht="63">
      <c r="A398" s="114" t="s">
        <v>106</v>
      </c>
      <c r="B398" s="162">
        <v>872</v>
      </c>
      <c r="C398" s="115" t="s">
        <v>52</v>
      </c>
      <c r="D398" s="115" t="s">
        <v>240</v>
      </c>
      <c r="E398" s="116" t="s">
        <v>111</v>
      </c>
      <c r="F398" s="108"/>
      <c r="G398" s="152">
        <f>SUM(G399:G400)</f>
        <v>541</v>
      </c>
      <c r="H398" s="152">
        <f aca="true" t="shared" si="167" ref="H398:O398">SUM(H399:H400)</f>
        <v>0</v>
      </c>
      <c r="I398" s="152">
        <f t="shared" si="167"/>
        <v>541</v>
      </c>
      <c r="J398" s="152">
        <f t="shared" si="167"/>
        <v>390</v>
      </c>
      <c r="K398" s="152">
        <f t="shared" si="167"/>
        <v>0</v>
      </c>
      <c r="L398" s="152">
        <f t="shared" si="167"/>
        <v>390</v>
      </c>
      <c r="M398" s="152">
        <f t="shared" si="167"/>
        <v>0</v>
      </c>
      <c r="N398" s="152">
        <f t="shared" si="167"/>
        <v>0</v>
      </c>
      <c r="O398" s="152">
        <f t="shared" si="167"/>
        <v>0</v>
      </c>
    </row>
    <row r="399" spans="1:15" ht="63">
      <c r="A399" s="114" t="s">
        <v>295</v>
      </c>
      <c r="B399" s="162">
        <v>872</v>
      </c>
      <c r="C399" s="115" t="s">
        <v>52</v>
      </c>
      <c r="D399" s="115" t="s">
        <v>240</v>
      </c>
      <c r="E399" s="108" t="s">
        <v>112</v>
      </c>
      <c r="F399" s="108" t="s">
        <v>210</v>
      </c>
      <c r="G399" s="152">
        <f>SUM(H399:I399)</f>
        <v>195</v>
      </c>
      <c r="H399" s="152"/>
      <c r="I399" s="152">
        <v>195</v>
      </c>
      <c r="J399" s="152">
        <f>SUM(K399:L399)</f>
        <v>390</v>
      </c>
      <c r="K399" s="152"/>
      <c r="L399" s="152">
        <v>390</v>
      </c>
      <c r="M399" s="152">
        <f>SUM(N399:O399)</f>
        <v>0</v>
      </c>
      <c r="N399" s="152"/>
      <c r="O399" s="152">
        <v>0</v>
      </c>
    </row>
    <row r="400" spans="1:15" ht="78.75">
      <c r="A400" s="114" t="s">
        <v>42</v>
      </c>
      <c r="B400" s="162">
        <v>872</v>
      </c>
      <c r="C400" s="115" t="s">
        <v>52</v>
      </c>
      <c r="D400" s="115" t="s">
        <v>240</v>
      </c>
      <c r="E400" s="108" t="s">
        <v>112</v>
      </c>
      <c r="F400" s="108">
        <v>600</v>
      </c>
      <c r="G400" s="152">
        <f>SUM(H400:I400)</f>
        <v>346</v>
      </c>
      <c r="H400" s="120"/>
      <c r="I400" s="120">
        <v>346</v>
      </c>
      <c r="J400" s="152">
        <f>SUM(K400:L400)</f>
        <v>0</v>
      </c>
      <c r="K400" s="120"/>
      <c r="L400" s="120"/>
      <c r="M400" s="152">
        <f>SUM(N400:O400)</f>
        <v>0</v>
      </c>
      <c r="N400" s="120"/>
      <c r="O400" s="120"/>
    </row>
    <row r="401" spans="1:15" ht="110.25">
      <c r="A401" s="114" t="s">
        <v>824</v>
      </c>
      <c r="B401" s="162">
        <v>872</v>
      </c>
      <c r="C401" s="115" t="s">
        <v>52</v>
      </c>
      <c r="D401" s="115" t="s">
        <v>240</v>
      </c>
      <c r="E401" s="116" t="s">
        <v>294</v>
      </c>
      <c r="F401" s="108"/>
      <c r="G401" s="152">
        <f>G402</f>
        <v>133.6</v>
      </c>
      <c r="H401" s="152">
        <f aca="true" t="shared" si="168" ref="H401:O401">H402</f>
        <v>126.6</v>
      </c>
      <c r="I401" s="152">
        <f t="shared" si="168"/>
        <v>7</v>
      </c>
      <c r="J401" s="152">
        <f t="shared" si="168"/>
        <v>0</v>
      </c>
      <c r="K401" s="152">
        <f t="shared" si="168"/>
        <v>0</v>
      </c>
      <c r="L401" s="152">
        <f t="shared" si="168"/>
        <v>0</v>
      </c>
      <c r="M401" s="152">
        <f t="shared" si="168"/>
        <v>0</v>
      </c>
      <c r="N401" s="152">
        <f t="shared" si="168"/>
        <v>0</v>
      </c>
      <c r="O401" s="152">
        <f t="shared" si="168"/>
        <v>0</v>
      </c>
    </row>
    <row r="402" spans="1:15" ht="47.25">
      <c r="A402" s="114" t="s">
        <v>943</v>
      </c>
      <c r="B402" s="162">
        <v>872</v>
      </c>
      <c r="C402" s="115" t="s">
        <v>52</v>
      </c>
      <c r="D402" s="115" t="s">
        <v>240</v>
      </c>
      <c r="E402" s="116" t="s">
        <v>942</v>
      </c>
      <c r="F402" s="108"/>
      <c r="G402" s="152">
        <f>SUM(G403:G404)</f>
        <v>133.6</v>
      </c>
      <c r="H402" s="152">
        <f aca="true" t="shared" si="169" ref="H402:O402">SUM(H403:H404)</f>
        <v>126.6</v>
      </c>
      <c r="I402" s="152">
        <f t="shared" si="169"/>
        <v>7</v>
      </c>
      <c r="J402" s="152">
        <f t="shared" si="169"/>
        <v>0</v>
      </c>
      <c r="K402" s="152">
        <f t="shared" si="169"/>
        <v>0</v>
      </c>
      <c r="L402" s="152">
        <f t="shared" si="169"/>
        <v>0</v>
      </c>
      <c r="M402" s="152">
        <f t="shared" si="169"/>
        <v>0</v>
      </c>
      <c r="N402" s="152">
        <f t="shared" si="169"/>
        <v>0</v>
      </c>
      <c r="O402" s="152">
        <f t="shared" si="169"/>
        <v>0</v>
      </c>
    </row>
    <row r="403" spans="1:15" s="87" customFormat="1" ht="110.25">
      <c r="A403" s="159" t="s">
        <v>944</v>
      </c>
      <c r="B403" s="88">
        <v>872</v>
      </c>
      <c r="C403" s="89" t="s">
        <v>52</v>
      </c>
      <c r="D403" s="89" t="s">
        <v>240</v>
      </c>
      <c r="E403" s="90" t="s">
        <v>389</v>
      </c>
      <c r="F403" s="90" t="s">
        <v>210</v>
      </c>
      <c r="G403" s="91">
        <f>SUM(H403:I403)</f>
        <v>126.6</v>
      </c>
      <c r="H403" s="92">
        <v>126.6</v>
      </c>
      <c r="I403" s="92"/>
      <c r="J403" s="91">
        <f>SUM(K403:L403)</f>
        <v>0</v>
      </c>
      <c r="K403" s="92"/>
      <c r="L403" s="92"/>
      <c r="M403" s="91">
        <f>SUM(N403:O403)</f>
        <v>0</v>
      </c>
      <c r="N403" s="92"/>
      <c r="O403" s="92"/>
    </row>
    <row r="404" spans="1:15" s="87" customFormat="1" ht="94.5">
      <c r="A404" s="159" t="s">
        <v>0</v>
      </c>
      <c r="B404" s="88">
        <v>872</v>
      </c>
      <c r="C404" s="89" t="s">
        <v>52</v>
      </c>
      <c r="D404" s="89" t="s">
        <v>240</v>
      </c>
      <c r="E404" s="90" t="s">
        <v>978</v>
      </c>
      <c r="F404" s="90" t="s">
        <v>210</v>
      </c>
      <c r="G404" s="91">
        <f>SUM(H404:I404)</f>
        <v>7</v>
      </c>
      <c r="H404" s="92"/>
      <c r="I404" s="92">
        <v>7</v>
      </c>
      <c r="J404" s="91">
        <f>SUM(K404:L404)</f>
        <v>0</v>
      </c>
      <c r="K404" s="92"/>
      <c r="L404" s="92"/>
      <c r="M404" s="91">
        <f>SUM(N404:O404)</f>
        <v>0</v>
      </c>
      <c r="N404" s="92"/>
      <c r="O404" s="92"/>
    </row>
    <row r="405" spans="1:15" ht="31.5">
      <c r="A405" s="104" t="s">
        <v>137</v>
      </c>
      <c r="B405" s="131" t="s">
        <v>134</v>
      </c>
      <c r="C405" s="107" t="s">
        <v>52</v>
      </c>
      <c r="D405" s="107" t="s">
        <v>241</v>
      </c>
      <c r="E405" s="108"/>
      <c r="F405" s="108"/>
      <c r="G405" s="111">
        <f aca="true" t="shared" si="170" ref="G405:O406">G406</f>
        <v>14481</v>
      </c>
      <c r="H405" s="111">
        <f t="shared" si="170"/>
        <v>0</v>
      </c>
      <c r="I405" s="111">
        <f t="shared" si="170"/>
        <v>14481</v>
      </c>
      <c r="J405" s="111">
        <f t="shared" si="170"/>
        <v>14445</v>
      </c>
      <c r="K405" s="111">
        <f t="shared" si="170"/>
        <v>0</v>
      </c>
      <c r="L405" s="111">
        <f t="shared" si="170"/>
        <v>14445</v>
      </c>
      <c r="M405" s="111">
        <f t="shared" si="170"/>
        <v>15008</v>
      </c>
      <c r="N405" s="111">
        <f t="shared" si="170"/>
        <v>0</v>
      </c>
      <c r="O405" s="111">
        <f t="shared" si="170"/>
        <v>15008</v>
      </c>
    </row>
    <row r="406" spans="1:15" ht="63">
      <c r="A406" s="118" t="s">
        <v>794</v>
      </c>
      <c r="B406" s="134" t="s">
        <v>134</v>
      </c>
      <c r="C406" s="115" t="s">
        <v>52</v>
      </c>
      <c r="D406" s="115" t="s">
        <v>241</v>
      </c>
      <c r="E406" s="116" t="s">
        <v>335</v>
      </c>
      <c r="F406" s="108"/>
      <c r="G406" s="117">
        <f t="shared" si="170"/>
        <v>14481</v>
      </c>
      <c r="H406" s="117">
        <f t="shared" si="170"/>
        <v>0</v>
      </c>
      <c r="I406" s="117">
        <f t="shared" si="170"/>
        <v>14481</v>
      </c>
      <c r="J406" s="117">
        <f t="shared" si="170"/>
        <v>14445</v>
      </c>
      <c r="K406" s="117">
        <f t="shared" si="170"/>
        <v>0</v>
      </c>
      <c r="L406" s="117">
        <f t="shared" si="170"/>
        <v>14445</v>
      </c>
      <c r="M406" s="117">
        <f t="shared" si="170"/>
        <v>15008</v>
      </c>
      <c r="N406" s="117">
        <f t="shared" si="170"/>
        <v>0</v>
      </c>
      <c r="O406" s="117">
        <f t="shared" si="170"/>
        <v>15008</v>
      </c>
    </row>
    <row r="407" spans="1:15" ht="110.25">
      <c r="A407" s="118" t="s">
        <v>808</v>
      </c>
      <c r="B407" s="134" t="s">
        <v>134</v>
      </c>
      <c r="C407" s="115" t="s">
        <v>52</v>
      </c>
      <c r="D407" s="115" t="s">
        <v>241</v>
      </c>
      <c r="E407" s="116" t="s">
        <v>294</v>
      </c>
      <c r="F407" s="108"/>
      <c r="G407" s="117">
        <f aca="true" t="shared" si="171" ref="G407:O407">SUM(G408,G410)</f>
        <v>14481</v>
      </c>
      <c r="H407" s="117">
        <f t="shared" si="171"/>
        <v>0</v>
      </c>
      <c r="I407" s="117">
        <f t="shared" si="171"/>
        <v>14481</v>
      </c>
      <c r="J407" s="117">
        <f t="shared" si="171"/>
        <v>14445</v>
      </c>
      <c r="K407" s="117">
        <f t="shared" si="171"/>
        <v>0</v>
      </c>
      <c r="L407" s="117">
        <f t="shared" si="171"/>
        <v>14445</v>
      </c>
      <c r="M407" s="117">
        <f t="shared" si="171"/>
        <v>15008</v>
      </c>
      <c r="N407" s="117">
        <f t="shared" si="171"/>
        <v>0</v>
      </c>
      <c r="O407" s="117">
        <f t="shared" si="171"/>
        <v>15008</v>
      </c>
    </row>
    <row r="408" spans="1:15" ht="47.25">
      <c r="A408" s="118" t="s">
        <v>619</v>
      </c>
      <c r="B408" s="134" t="s">
        <v>134</v>
      </c>
      <c r="C408" s="115" t="s">
        <v>52</v>
      </c>
      <c r="D408" s="115" t="s">
        <v>241</v>
      </c>
      <c r="E408" s="116" t="s">
        <v>217</v>
      </c>
      <c r="F408" s="108"/>
      <c r="G408" s="117">
        <f aca="true" t="shared" si="172" ref="G408:O408">G409</f>
        <v>2323</v>
      </c>
      <c r="H408" s="117">
        <f t="shared" si="172"/>
        <v>0</v>
      </c>
      <c r="I408" s="117">
        <f t="shared" si="172"/>
        <v>2323</v>
      </c>
      <c r="J408" s="117">
        <f t="shared" si="172"/>
        <v>2420</v>
      </c>
      <c r="K408" s="117">
        <f t="shared" si="172"/>
        <v>0</v>
      </c>
      <c r="L408" s="117">
        <f t="shared" si="172"/>
        <v>2420</v>
      </c>
      <c r="M408" s="117">
        <f t="shared" si="172"/>
        <v>2514</v>
      </c>
      <c r="N408" s="117">
        <f t="shared" si="172"/>
        <v>0</v>
      </c>
      <c r="O408" s="117">
        <f t="shared" si="172"/>
        <v>2514</v>
      </c>
    </row>
    <row r="409" spans="1:15" ht="157.5">
      <c r="A409" s="114" t="s">
        <v>359</v>
      </c>
      <c r="B409" s="134" t="s">
        <v>134</v>
      </c>
      <c r="C409" s="115" t="s">
        <v>52</v>
      </c>
      <c r="D409" s="115" t="s">
        <v>241</v>
      </c>
      <c r="E409" s="108" t="s">
        <v>554</v>
      </c>
      <c r="F409" s="108">
        <v>100</v>
      </c>
      <c r="G409" s="117">
        <f>SUM(H409:I409)</f>
        <v>2323</v>
      </c>
      <c r="H409" s="120"/>
      <c r="I409" s="120">
        <v>2323</v>
      </c>
      <c r="J409" s="117">
        <f>SUM(K409:L409)</f>
        <v>2420</v>
      </c>
      <c r="K409" s="120"/>
      <c r="L409" s="120">
        <v>2420</v>
      </c>
      <c r="M409" s="117">
        <f>SUM(N409:O409)</f>
        <v>2514</v>
      </c>
      <c r="N409" s="120"/>
      <c r="O409" s="120">
        <v>2514</v>
      </c>
    </row>
    <row r="410" spans="1:15" ht="78.75">
      <c r="A410" s="118" t="s">
        <v>304</v>
      </c>
      <c r="B410" s="134" t="s">
        <v>134</v>
      </c>
      <c r="C410" s="115" t="s">
        <v>52</v>
      </c>
      <c r="D410" s="115" t="s">
        <v>241</v>
      </c>
      <c r="E410" s="116" t="s">
        <v>218</v>
      </c>
      <c r="F410" s="108"/>
      <c r="G410" s="117">
        <f aca="true" t="shared" si="173" ref="G410:O410">SUM(G411:G416)</f>
        <v>12158</v>
      </c>
      <c r="H410" s="117">
        <f t="shared" si="173"/>
        <v>0</v>
      </c>
      <c r="I410" s="117">
        <f t="shared" si="173"/>
        <v>12158</v>
      </c>
      <c r="J410" s="117">
        <f t="shared" si="173"/>
        <v>12025</v>
      </c>
      <c r="K410" s="117">
        <f t="shared" si="173"/>
        <v>0</v>
      </c>
      <c r="L410" s="117">
        <f t="shared" si="173"/>
        <v>12025</v>
      </c>
      <c r="M410" s="117">
        <f t="shared" si="173"/>
        <v>12494</v>
      </c>
      <c r="N410" s="117">
        <f t="shared" si="173"/>
        <v>0</v>
      </c>
      <c r="O410" s="117">
        <f t="shared" si="173"/>
        <v>12494</v>
      </c>
    </row>
    <row r="411" spans="1:15" ht="189">
      <c r="A411" s="119" t="s">
        <v>395</v>
      </c>
      <c r="B411" s="134" t="s">
        <v>134</v>
      </c>
      <c r="C411" s="115" t="s">
        <v>52</v>
      </c>
      <c r="D411" s="115" t="s">
        <v>241</v>
      </c>
      <c r="E411" s="108" t="s">
        <v>555</v>
      </c>
      <c r="F411" s="108">
        <v>100</v>
      </c>
      <c r="G411" s="117">
        <f aca="true" t="shared" si="174" ref="G411:G416">SUM(H411:I411)</f>
        <v>8625.5</v>
      </c>
      <c r="H411" s="120"/>
      <c r="I411" s="120">
        <v>8625.5</v>
      </c>
      <c r="J411" s="117">
        <f aca="true" t="shared" si="175" ref="J411:J416">SUM(K411:L411)</f>
        <v>8995</v>
      </c>
      <c r="K411" s="120"/>
      <c r="L411" s="120">
        <v>8995</v>
      </c>
      <c r="M411" s="117">
        <f aca="true" t="shared" si="176" ref="M411:M416">SUM(N411:O411)</f>
        <v>9346</v>
      </c>
      <c r="N411" s="120"/>
      <c r="O411" s="120">
        <v>9346</v>
      </c>
    </row>
    <row r="412" spans="1:15" ht="110.25">
      <c r="A412" s="114" t="s">
        <v>396</v>
      </c>
      <c r="B412" s="134" t="s">
        <v>134</v>
      </c>
      <c r="C412" s="115" t="s">
        <v>52</v>
      </c>
      <c r="D412" s="115" t="s">
        <v>241</v>
      </c>
      <c r="E412" s="108" t="s">
        <v>555</v>
      </c>
      <c r="F412" s="108">
        <v>200</v>
      </c>
      <c r="G412" s="117">
        <f t="shared" si="174"/>
        <v>601.4</v>
      </c>
      <c r="H412" s="120"/>
      <c r="I412" s="120">
        <v>601.4</v>
      </c>
      <c r="J412" s="117">
        <f t="shared" si="175"/>
        <v>0</v>
      </c>
      <c r="K412" s="120"/>
      <c r="L412" s="120"/>
      <c r="M412" s="117">
        <f t="shared" si="176"/>
        <v>0</v>
      </c>
      <c r="N412" s="120"/>
      <c r="O412" s="120"/>
    </row>
    <row r="413" spans="1:15" ht="94.5">
      <c r="A413" s="114" t="s">
        <v>254</v>
      </c>
      <c r="B413" s="134" t="s">
        <v>134</v>
      </c>
      <c r="C413" s="115" t="s">
        <v>52</v>
      </c>
      <c r="D413" s="115" t="s">
        <v>241</v>
      </c>
      <c r="E413" s="108" t="s">
        <v>555</v>
      </c>
      <c r="F413" s="108" t="s">
        <v>645</v>
      </c>
      <c r="G413" s="117">
        <f t="shared" si="174"/>
        <v>0</v>
      </c>
      <c r="H413" s="120"/>
      <c r="I413" s="120"/>
      <c r="J413" s="117">
        <f t="shared" si="175"/>
        <v>0</v>
      </c>
      <c r="K413" s="120"/>
      <c r="L413" s="120"/>
      <c r="M413" s="117">
        <f t="shared" si="176"/>
        <v>0</v>
      </c>
      <c r="N413" s="120"/>
      <c r="O413" s="120"/>
    </row>
    <row r="414" spans="1:15" ht="78.75">
      <c r="A414" s="114" t="s">
        <v>397</v>
      </c>
      <c r="B414" s="134" t="s">
        <v>134</v>
      </c>
      <c r="C414" s="115" t="s">
        <v>52</v>
      </c>
      <c r="D414" s="115" t="s">
        <v>241</v>
      </c>
      <c r="E414" s="108" t="s">
        <v>555</v>
      </c>
      <c r="F414" s="108">
        <v>800</v>
      </c>
      <c r="G414" s="117">
        <f t="shared" si="174"/>
        <v>24.1</v>
      </c>
      <c r="H414" s="120"/>
      <c r="I414" s="120">
        <v>24.1</v>
      </c>
      <c r="J414" s="117">
        <f t="shared" si="175"/>
        <v>0</v>
      </c>
      <c r="K414" s="120"/>
      <c r="L414" s="120"/>
      <c r="M414" s="117">
        <f t="shared" si="176"/>
        <v>0</v>
      </c>
      <c r="N414" s="120"/>
      <c r="O414" s="120"/>
    </row>
    <row r="415" spans="1:15" ht="204.75">
      <c r="A415" s="119" t="s">
        <v>626</v>
      </c>
      <c r="B415" s="134" t="s">
        <v>134</v>
      </c>
      <c r="C415" s="115" t="s">
        <v>52</v>
      </c>
      <c r="D415" s="115" t="s">
        <v>241</v>
      </c>
      <c r="E415" s="108" t="s">
        <v>556</v>
      </c>
      <c r="F415" s="108">
        <v>100</v>
      </c>
      <c r="G415" s="117">
        <f t="shared" si="174"/>
        <v>2907</v>
      </c>
      <c r="H415" s="120"/>
      <c r="I415" s="120">
        <v>2907</v>
      </c>
      <c r="J415" s="117">
        <f t="shared" si="175"/>
        <v>3030</v>
      </c>
      <c r="K415" s="120"/>
      <c r="L415" s="120">
        <v>3030</v>
      </c>
      <c r="M415" s="117">
        <f t="shared" si="176"/>
        <v>3148</v>
      </c>
      <c r="N415" s="120"/>
      <c r="O415" s="120">
        <v>3148</v>
      </c>
    </row>
    <row r="416" spans="1:15" ht="110.25">
      <c r="A416" s="114" t="s">
        <v>46</v>
      </c>
      <c r="B416" s="134" t="s">
        <v>134</v>
      </c>
      <c r="C416" s="115" t="s">
        <v>52</v>
      </c>
      <c r="D416" s="115" t="s">
        <v>241</v>
      </c>
      <c r="E416" s="108" t="s">
        <v>556</v>
      </c>
      <c r="F416" s="108">
        <v>200</v>
      </c>
      <c r="G416" s="117">
        <f t="shared" si="174"/>
        <v>0</v>
      </c>
      <c r="H416" s="120"/>
      <c r="I416" s="120">
        <v>0</v>
      </c>
      <c r="J416" s="117">
        <f t="shared" si="175"/>
        <v>0</v>
      </c>
      <c r="K416" s="120"/>
      <c r="L416" s="120">
        <v>0</v>
      </c>
      <c r="M416" s="117">
        <f t="shared" si="176"/>
        <v>0</v>
      </c>
      <c r="N416" s="120"/>
      <c r="O416" s="120">
        <v>0</v>
      </c>
    </row>
    <row r="417" spans="1:15" s="125" customFormat="1" ht="15.75">
      <c r="A417" s="104" t="s">
        <v>642</v>
      </c>
      <c r="B417" s="131" t="s">
        <v>134</v>
      </c>
      <c r="C417" s="113" t="s">
        <v>647</v>
      </c>
      <c r="D417" s="107"/>
      <c r="E417" s="113"/>
      <c r="F417" s="113"/>
      <c r="G417" s="111">
        <f>SUM(G418,)</f>
        <v>550</v>
      </c>
      <c r="H417" s="111">
        <f aca="true" t="shared" si="177" ref="H417:O417">SUM(H418,)</f>
        <v>271</v>
      </c>
      <c r="I417" s="111">
        <f t="shared" si="177"/>
        <v>279</v>
      </c>
      <c r="J417" s="111">
        <f t="shared" si="177"/>
        <v>641</v>
      </c>
      <c r="K417" s="111">
        <f t="shared" si="177"/>
        <v>282</v>
      </c>
      <c r="L417" s="111">
        <f t="shared" si="177"/>
        <v>359</v>
      </c>
      <c r="M417" s="111">
        <f t="shared" si="177"/>
        <v>661</v>
      </c>
      <c r="N417" s="111">
        <f t="shared" si="177"/>
        <v>293</v>
      </c>
      <c r="O417" s="111">
        <f t="shared" si="177"/>
        <v>368</v>
      </c>
    </row>
    <row r="418" spans="1:15" s="125" customFormat="1" ht="31.5">
      <c r="A418" s="104" t="s">
        <v>643</v>
      </c>
      <c r="B418" s="131" t="s">
        <v>134</v>
      </c>
      <c r="C418" s="113" t="s">
        <v>647</v>
      </c>
      <c r="D418" s="113" t="s">
        <v>50</v>
      </c>
      <c r="E418" s="113"/>
      <c r="F418" s="113"/>
      <c r="G418" s="111">
        <f>SUM(G419,G423)</f>
        <v>550</v>
      </c>
      <c r="H418" s="111">
        <f aca="true" t="shared" si="178" ref="H418:O418">SUM(H419,H423)</f>
        <v>271</v>
      </c>
      <c r="I418" s="111">
        <f t="shared" si="178"/>
        <v>279</v>
      </c>
      <c r="J418" s="111">
        <f t="shared" si="178"/>
        <v>641</v>
      </c>
      <c r="K418" s="111">
        <f t="shared" si="178"/>
        <v>282</v>
      </c>
      <c r="L418" s="111">
        <f t="shared" si="178"/>
        <v>359</v>
      </c>
      <c r="M418" s="111">
        <f t="shared" si="178"/>
        <v>661</v>
      </c>
      <c r="N418" s="111">
        <f t="shared" si="178"/>
        <v>293</v>
      </c>
      <c r="O418" s="111">
        <f t="shared" si="178"/>
        <v>368</v>
      </c>
    </row>
    <row r="419" spans="1:15" ht="63">
      <c r="A419" s="114" t="s">
        <v>789</v>
      </c>
      <c r="B419" s="134" t="s">
        <v>134</v>
      </c>
      <c r="C419" s="108" t="s">
        <v>647</v>
      </c>
      <c r="D419" s="108" t="s">
        <v>50</v>
      </c>
      <c r="E419" s="116" t="s">
        <v>529</v>
      </c>
      <c r="F419" s="108"/>
      <c r="G419" s="117">
        <f>G420</f>
        <v>271</v>
      </c>
      <c r="H419" s="117">
        <f aca="true" t="shared" si="179" ref="H419:O421">H420</f>
        <v>271</v>
      </c>
      <c r="I419" s="117">
        <f t="shared" si="179"/>
        <v>0</v>
      </c>
      <c r="J419" s="117">
        <f t="shared" si="179"/>
        <v>282</v>
      </c>
      <c r="K419" s="117">
        <f t="shared" si="179"/>
        <v>282</v>
      </c>
      <c r="L419" s="117">
        <f t="shared" si="179"/>
        <v>0</v>
      </c>
      <c r="M419" s="117">
        <f t="shared" si="179"/>
        <v>293</v>
      </c>
      <c r="N419" s="117">
        <f t="shared" si="179"/>
        <v>293</v>
      </c>
      <c r="O419" s="117">
        <f t="shared" si="179"/>
        <v>0</v>
      </c>
    </row>
    <row r="420" spans="1:15" ht="94.5">
      <c r="A420" s="114" t="s">
        <v>802</v>
      </c>
      <c r="B420" s="134" t="s">
        <v>134</v>
      </c>
      <c r="C420" s="108" t="s">
        <v>647</v>
      </c>
      <c r="D420" s="108" t="s">
        <v>50</v>
      </c>
      <c r="E420" s="116" t="s">
        <v>409</v>
      </c>
      <c r="F420" s="108"/>
      <c r="G420" s="117">
        <f>G421</f>
        <v>271</v>
      </c>
      <c r="H420" s="117">
        <f t="shared" si="179"/>
        <v>271</v>
      </c>
      <c r="I420" s="117">
        <f t="shared" si="179"/>
        <v>0</v>
      </c>
      <c r="J420" s="117">
        <f t="shared" si="179"/>
        <v>282</v>
      </c>
      <c r="K420" s="117">
        <f t="shared" si="179"/>
        <v>282</v>
      </c>
      <c r="L420" s="117">
        <f t="shared" si="179"/>
        <v>0</v>
      </c>
      <c r="M420" s="117">
        <f t="shared" si="179"/>
        <v>293</v>
      </c>
      <c r="N420" s="117">
        <f t="shared" si="179"/>
        <v>293</v>
      </c>
      <c r="O420" s="117">
        <f t="shared" si="179"/>
        <v>0</v>
      </c>
    </row>
    <row r="421" spans="1:15" ht="47.25">
      <c r="A421" s="114" t="s">
        <v>613</v>
      </c>
      <c r="B421" s="134" t="s">
        <v>134</v>
      </c>
      <c r="C421" s="108" t="s">
        <v>647</v>
      </c>
      <c r="D421" s="108" t="s">
        <v>50</v>
      </c>
      <c r="E421" s="116" t="s">
        <v>410</v>
      </c>
      <c r="F421" s="108"/>
      <c r="G421" s="117">
        <f>G422</f>
        <v>271</v>
      </c>
      <c r="H421" s="117">
        <f t="shared" si="179"/>
        <v>271</v>
      </c>
      <c r="I421" s="117">
        <f t="shared" si="179"/>
        <v>0</v>
      </c>
      <c r="J421" s="117">
        <f t="shared" si="179"/>
        <v>282</v>
      </c>
      <c r="K421" s="117">
        <f t="shared" si="179"/>
        <v>282</v>
      </c>
      <c r="L421" s="117">
        <f t="shared" si="179"/>
        <v>0</v>
      </c>
      <c r="M421" s="117">
        <f t="shared" si="179"/>
        <v>293</v>
      </c>
      <c r="N421" s="117">
        <f t="shared" si="179"/>
        <v>293</v>
      </c>
      <c r="O421" s="117">
        <f t="shared" si="179"/>
        <v>0</v>
      </c>
    </row>
    <row r="422" spans="1:15" ht="189">
      <c r="A422" s="119" t="s">
        <v>408</v>
      </c>
      <c r="B422" s="134" t="s">
        <v>134</v>
      </c>
      <c r="C422" s="108" t="s">
        <v>647</v>
      </c>
      <c r="D422" s="108" t="s">
        <v>50</v>
      </c>
      <c r="E422" s="108" t="s">
        <v>545</v>
      </c>
      <c r="F422" s="108" t="s">
        <v>645</v>
      </c>
      <c r="G422" s="117">
        <f>SUM(H422:I422)</f>
        <v>271</v>
      </c>
      <c r="H422" s="120">
        <v>271</v>
      </c>
      <c r="I422" s="120"/>
      <c r="J422" s="117">
        <f>SUM(K422:L422)</f>
        <v>282</v>
      </c>
      <c r="K422" s="120">
        <v>282</v>
      </c>
      <c r="L422" s="120"/>
      <c r="M422" s="117">
        <f>SUM(N422:O422)</f>
        <v>293</v>
      </c>
      <c r="N422" s="120">
        <v>293</v>
      </c>
      <c r="O422" s="120"/>
    </row>
    <row r="423" spans="1:15" ht="63">
      <c r="A423" s="119" t="s">
        <v>794</v>
      </c>
      <c r="B423" s="134" t="s">
        <v>134</v>
      </c>
      <c r="C423" s="108" t="s">
        <v>647</v>
      </c>
      <c r="D423" s="108" t="s">
        <v>50</v>
      </c>
      <c r="E423" s="116" t="s">
        <v>445</v>
      </c>
      <c r="F423" s="108"/>
      <c r="G423" s="117">
        <f aca="true" t="shared" si="180" ref="G423:O425">G424</f>
        <v>279</v>
      </c>
      <c r="H423" s="117">
        <f t="shared" si="180"/>
        <v>0</v>
      </c>
      <c r="I423" s="117">
        <f t="shared" si="180"/>
        <v>279</v>
      </c>
      <c r="J423" s="117">
        <f t="shared" si="180"/>
        <v>359</v>
      </c>
      <c r="K423" s="117">
        <f t="shared" si="180"/>
        <v>0</v>
      </c>
      <c r="L423" s="117">
        <f t="shared" si="180"/>
        <v>359</v>
      </c>
      <c r="M423" s="117">
        <f t="shared" si="180"/>
        <v>368</v>
      </c>
      <c r="N423" s="117">
        <f t="shared" si="180"/>
        <v>0</v>
      </c>
      <c r="O423" s="117">
        <f t="shared" si="180"/>
        <v>368</v>
      </c>
    </row>
    <row r="424" spans="1:15" ht="110.25">
      <c r="A424" s="119" t="s">
        <v>808</v>
      </c>
      <c r="B424" s="134" t="s">
        <v>134</v>
      </c>
      <c r="C424" s="108" t="s">
        <v>647</v>
      </c>
      <c r="D424" s="108" t="s">
        <v>50</v>
      </c>
      <c r="E424" s="116" t="s">
        <v>446</v>
      </c>
      <c r="F424" s="108"/>
      <c r="G424" s="117">
        <f t="shared" si="180"/>
        <v>279</v>
      </c>
      <c r="H424" s="117">
        <f t="shared" si="180"/>
        <v>0</v>
      </c>
      <c r="I424" s="117">
        <f t="shared" si="180"/>
        <v>279</v>
      </c>
      <c r="J424" s="117">
        <f t="shared" si="180"/>
        <v>359</v>
      </c>
      <c r="K424" s="117">
        <f t="shared" si="180"/>
        <v>0</v>
      </c>
      <c r="L424" s="117">
        <f t="shared" si="180"/>
        <v>359</v>
      </c>
      <c r="M424" s="117">
        <f t="shared" si="180"/>
        <v>368</v>
      </c>
      <c r="N424" s="117">
        <f t="shared" si="180"/>
        <v>0</v>
      </c>
      <c r="O424" s="117">
        <f t="shared" si="180"/>
        <v>368</v>
      </c>
    </row>
    <row r="425" spans="1:15" ht="78.75">
      <c r="A425" s="119" t="s">
        <v>220</v>
      </c>
      <c r="B425" s="134" t="s">
        <v>134</v>
      </c>
      <c r="C425" s="108" t="s">
        <v>647</v>
      </c>
      <c r="D425" s="108" t="s">
        <v>50</v>
      </c>
      <c r="E425" s="116" t="s">
        <v>447</v>
      </c>
      <c r="F425" s="108"/>
      <c r="G425" s="117">
        <f t="shared" si="180"/>
        <v>279</v>
      </c>
      <c r="H425" s="117">
        <f t="shared" si="180"/>
        <v>0</v>
      </c>
      <c r="I425" s="117">
        <f t="shared" si="180"/>
        <v>279</v>
      </c>
      <c r="J425" s="117">
        <f t="shared" si="180"/>
        <v>359</v>
      </c>
      <c r="K425" s="117">
        <f t="shared" si="180"/>
        <v>0</v>
      </c>
      <c r="L425" s="117">
        <f t="shared" si="180"/>
        <v>359</v>
      </c>
      <c r="M425" s="117">
        <f t="shared" si="180"/>
        <v>368</v>
      </c>
      <c r="N425" s="117">
        <f t="shared" si="180"/>
        <v>0</v>
      </c>
      <c r="O425" s="117">
        <f t="shared" si="180"/>
        <v>368</v>
      </c>
    </row>
    <row r="426" spans="1:15" ht="126">
      <c r="A426" s="119" t="s">
        <v>444</v>
      </c>
      <c r="B426" s="134" t="s">
        <v>134</v>
      </c>
      <c r="C426" s="108" t="s">
        <v>647</v>
      </c>
      <c r="D426" s="108" t="s">
        <v>50</v>
      </c>
      <c r="E426" s="108" t="s">
        <v>448</v>
      </c>
      <c r="F426" s="108" t="s">
        <v>645</v>
      </c>
      <c r="G426" s="117">
        <f>SUM(H426:I426)</f>
        <v>279</v>
      </c>
      <c r="H426" s="120"/>
      <c r="I426" s="120">
        <v>279</v>
      </c>
      <c r="J426" s="117">
        <f>SUM(K426:L426)</f>
        <v>359</v>
      </c>
      <c r="K426" s="120"/>
      <c r="L426" s="120">
        <v>359</v>
      </c>
      <c r="M426" s="117">
        <f>SUM(N426:O426)</f>
        <v>368</v>
      </c>
      <c r="N426" s="120"/>
      <c r="O426" s="120">
        <v>368</v>
      </c>
    </row>
    <row r="427" spans="1:15" ht="31.5">
      <c r="A427" s="121" t="s">
        <v>138</v>
      </c>
      <c r="B427" s="157">
        <v>873</v>
      </c>
      <c r="C427" s="108"/>
      <c r="D427" s="108"/>
      <c r="E427" s="108"/>
      <c r="F427" s="108"/>
      <c r="G427" s="111">
        <f aca="true" t="shared" si="181" ref="G427:O427">SUM(G428,G434)</f>
        <v>125801.1</v>
      </c>
      <c r="H427" s="111">
        <f t="shared" si="181"/>
        <v>120801.1</v>
      </c>
      <c r="I427" s="111">
        <f t="shared" si="181"/>
        <v>5000</v>
      </c>
      <c r="J427" s="111">
        <f t="shared" si="181"/>
        <v>120772</v>
      </c>
      <c r="K427" s="111">
        <f t="shared" si="181"/>
        <v>115987</v>
      </c>
      <c r="L427" s="111">
        <f t="shared" si="181"/>
        <v>4785</v>
      </c>
      <c r="M427" s="111">
        <f t="shared" si="181"/>
        <v>125335.2</v>
      </c>
      <c r="N427" s="111">
        <f t="shared" si="181"/>
        <v>120504.2</v>
      </c>
      <c r="O427" s="111">
        <f t="shared" si="181"/>
        <v>4831</v>
      </c>
    </row>
    <row r="428" spans="1:15" ht="31.5">
      <c r="A428" s="104" t="s">
        <v>669</v>
      </c>
      <c r="B428" s="131" t="s">
        <v>561</v>
      </c>
      <c r="C428" s="107" t="s">
        <v>248</v>
      </c>
      <c r="D428" s="108"/>
      <c r="E428" s="108"/>
      <c r="F428" s="108"/>
      <c r="G428" s="111">
        <f aca="true" t="shared" si="182" ref="G428:O432">G429</f>
        <v>6</v>
      </c>
      <c r="H428" s="111">
        <f t="shared" si="182"/>
        <v>6</v>
      </c>
      <c r="I428" s="111">
        <f t="shared" si="182"/>
        <v>0</v>
      </c>
      <c r="J428" s="111">
        <f t="shared" si="182"/>
        <v>6</v>
      </c>
      <c r="K428" s="111">
        <f t="shared" si="182"/>
        <v>6</v>
      </c>
      <c r="L428" s="111">
        <f t="shared" si="182"/>
        <v>0</v>
      </c>
      <c r="M428" s="111">
        <f t="shared" si="182"/>
        <v>6</v>
      </c>
      <c r="N428" s="111">
        <f t="shared" si="182"/>
        <v>6</v>
      </c>
      <c r="O428" s="111">
        <f t="shared" si="182"/>
        <v>0</v>
      </c>
    </row>
    <row r="429" spans="1:15" ht="15.75">
      <c r="A429" s="104" t="s">
        <v>639</v>
      </c>
      <c r="B429" s="131" t="s">
        <v>561</v>
      </c>
      <c r="C429" s="107" t="s">
        <v>248</v>
      </c>
      <c r="D429" s="107" t="s">
        <v>50</v>
      </c>
      <c r="E429" s="108"/>
      <c r="F429" s="108"/>
      <c r="G429" s="111">
        <f>G430</f>
        <v>6</v>
      </c>
      <c r="H429" s="111">
        <f t="shared" si="182"/>
        <v>6</v>
      </c>
      <c r="I429" s="111">
        <f t="shared" si="182"/>
        <v>0</v>
      </c>
      <c r="J429" s="111">
        <f>J430</f>
        <v>6</v>
      </c>
      <c r="K429" s="111">
        <f t="shared" si="182"/>
        <v>6</v>
      </c>
      <c r="L429" s="111">
        <f t="shared" si="182"/>
        <v>0</v>
      </c>
      <c r="M429" s="111">
        <f>M430</f>
        <v>6</v>
      </c>
      <c r="N429" s="111">
        <f t="shared" si="182"/>
        <v>6</v>
      </c>
      <c r="O429" s="111">
        <f t="shared" si="182"/>
        <v>0</v>
      </c>
    </row>
    <row r="430" spans="1:15" ht="110.25">
      <c r="A430" s="118" t="s">
        <v>785</v>
      </c>
      <c r="B430" s="223" t="s">
        <v>561</v>
      </c>
      <c r="C430" s="115" t="s">
        <v>248</v>
      </c>
      <c r="D430" s="115" t="s">
        <v>50</v>
      </c>
      <c r="E430" s="145" t="s">
        <v>301</v>
      </c>
      <c r="F430" s="108"/>
      <c r="G430" s="117">
        <f>G431</f>
        <v>6</v>
      </c>
      <c r="H430" s="117">
        <f t="shared" si="182"/>
        <v>6</v>
      </c>
      <c r="I430" s="117">
        <f t="shared" si="182"/>
        <v>0</v>
      </c>
      <c r="J430" s="117">
        <f>J431</f>
        <v>6</v>
      </c>
      <c r="K430" s="117">
        <f t="shared" si="182"/>
        <v>6</v>
      </c>
      <c r="L430" s="117">
        <f t="shared" si="182"/>
        <v>0</v>
      </c>
      <c r="M430" s="117">
        <f>M431</f>
        <v>6</v>
      </c>
      <c r="N430" s="117">
        <f t="shared" si="182"/>
        <v>6</v>
      </c>
      <c r="O430" s="117">
        <f t="shared" si="182"/>
        <v>0</v>
      </c>
    </row>
    <row r="431" spans="1:15" ht="173.25">
      <c r="A431" s="124" t="s">
        <v>786</v>
      </c>
      <c r="B431" s="223" t="s">
        <v>561</v>
      </c>
      <c r="C431" s="115" t="s">
        <v>248</v>
      </c>
      <c r="D431" s="115" t="s">
        <v>50</v>
      </c>
      <c r="E431" s="145" t="s">
        <v>302</v>
      </c>
      <c r="F431" s="108"/>
      <c r="G431" s="117">
        <f>G432</f>
        <v>6</v>
      </c>
      <c r="H431" s="117">
        <f t="shared" si="182"/>
        <v>6</v>
      </c>
      <c r="I431" s="117">
        <f t="shared" si="182"/>
        <v>0</v>
      </c>
      <c r="J431" s="117">
        <f>J432</f>
        <v>6</v>
      </c>
      <c r="K431" s="117">
        <f t="shared" si="182"/>
        <v>6</v>
      </c>
      <c r="L431" s="117">
        <f t="shared" si="182"/>
        <v>0</v>
      </c>
      <c r="M431" s="117">
        <f>M432</f>
        <v>6</v>
      </c>
      <c r="N431" s="117">
        <f t="shared" si="182"/>
        <v>6</v>
      </c>
      <c r="O431" s="117">
        <f t="shared" si="182"/>
        <v>0</v>
      </c>
    </row>
    <row r="432" spans="1:15" ht="78.75">
      <c r="A432" s="124" t="s">
        <v>48</v>
      </c>
      <c r="B432" s="223" t="s">
        <v>561</v>
      </c>
      <c r="C432" s="115" t="s">
        <v>248</v>
      </c>
      <c r="D432" s="115" t="s">
        <v>50</v>
      </c>
      <c r="E432" s="145" t="s">
        <v>47</v>
      </c>
      <c r="F432" s="108"/>
      <c r="G432" s="117">
        <f>G433</f>
        <v>6</v>
      </c>
      <c r="H432" s="117">
        <f t="shared" si="182"/>
        <v>6</v>
      </c>
      <c r="I432" s="117">
        <f t="shared" si="182"/>
        <v>0</v>
      </c>
      <c r="J432" s="117">
        <f>J433</f>
        <v>6</v>
      </c>
      <c r="K432" s="117">
        <f t="shared" si="182"/>
        <v>6</v>
      </c>
      <c r="L432" s="117">
        <f t="shared" si="182"/>
        <v>0</v>
      </c>
      <c r="M432" s="117">
        <f>M433</f>
        <v>6</v>
      </c>
      <c r="N432" s="117">
        <f t="shared" si="182"/>
        <v>6</v>
      </c>
      <c r="O432" s="117">
        <f t="shared" si="182"/>
        <v>0</v>
      </c>
    </row>
    <row r="433" spans="1:15" ht="110.25">
      <c r="A433" s="114" t="s">
        <v>49</v>
      </c>
      <c r="B433" s="223" t="s">
        <v>561</v>
      </c>
      <c r="C433" s="115" t="s">
        <v>248</v>
      </c>
      <c r="D433" s="115" t="s">
        <v>50</v>
      </c>
      <c r="E433" s="146" t="s">
        <v>119</v>
      </c>
      <c r="F433" s="108" t="s">
        <v>210</v>
      </c>
      <c r="G433" s="117">
        <f>SUM(H433:I433)</f>
        <v>6</v>
      </c>
      <c r="H433" s="120">
        <v>6</v>
      </c>
      <c r="I433" s="120"/>
      <c r="J433" s="117">
        <f>SUM(K433:L433)</f>
        <v>6</v>
      </c>
      <c r="K433" s="120">
        <v>6</v>
      </c>
      <c r="L433" s="120"/>
      <c r="M433" s="117">
        <f>SUM(N433:O433)</f>
        <v>6</v>
      </c>
      <c r="N433" s="120">
        <v>6</v>
      </c>
      <c r="O433" s="120"/>
    </row>
    <row r="434" spans="1:15" ht="15.75">
      <c r="A434" s="104" t="s">
        <v>642</v>
      </c>
      <c r="B434" s="131" t="s">
        <v>561</v>
      </c>
      <c r="C434" s="113">
        <v>10</v>
      </c>
      <c r="D434" s="108"/>
      <c r="E434" s="108"/>
      <c r="F434" s="108"/>
      <c r="G434" s="111">
        <f aca="true" t="shared" si="183" ref="G434:O434">SUM(G435,G441,G451,G507,G525)</f>
        <v>125795.1</v>
      </c>
      <c r="H434" s="111">
        <f t="shared" si="183"/>
        <v>120795.1</v>
      </c>
      <c r="I434" s="111">
        <f t="shared" si="183"/>
        <v>5000</v>
      </c>
      <c r="J434" s="111">
        <f t="shared" si="183"/>
        <v>120766</v>
      </c>
      <c r="K434" s="111">
        <f t="shared" si="183"/>
        <v>115981</v>
      </c>
      <c r="L434" s="111">
        <f t="shared" si="183"/>
        <v>4785</v>
      </c>
      <c r="M434" s="111">
        <f t="shared" si="183"/>
        <v>125329.2</v>
      </c>
      <c r="N434" s="111">
        <f t="shared" si="183"/>
        <v>120498.2</v>
      </c>
      <c r="O434" s="111">
        <f t="shared" si="183"/>
        <v>4831</v>
      </c>
    </row>
    <row r="435" spans="1:15" ht="15.75">
      <c r="A435" s="104" t="s">
        <v>562</v>
      </c>
      <c r="B435" s="131" t="s">
        <v>561</v>
      </c>
      <c r="C435" s="113">
        <v>10</v>
      </c>
      <c r="D435" s="107" t="s">
        <v>240</v>
      </c>
      <c r="E435" s="108"/>
      <c r="F435" s="108"/>
      <c r="G435" s="111">
        <f>G436</f>
        <v>3177</v>
      </c>
      <c r="H435" s="111">
        <f aca="true" t="shared" si="184" ref="H435:O437">H436</f>
        <v>0</v>
      </c>
      <c r="I435" s="111">
        <f t="shared" si="184"/>
        <v>3177</v>
      </c>
      <c r="J435" s="111">
        <f>J436</f>
        <v>3177</v>
      </c>
      <c r="K435" s="111">
        <f t="shared" si="184"/>
        <v>0</v>
      </c>
      <c r="L435" s="111">
        <f t="shared" si="184"/>
        <v>3177</v>
      </c>
      <c r="M435" s="111">
        <f>M436</f>
        <v>3177</v>
      </c>
      <c r="N435" s="111">
        <f t="shared" si="184"/>
        <v>0</v>
      </c>
      <c r="O435" s="111">
        <f t="shared" si="184"/>
        <v>3177</v>
      </c>
    </row>
    <row r="436" spans="1:15" ht="63">
      <c r="A436" s="118" t="s">
        <v>773</v>
      </c>
      <c r="B436" s="223" t="s">
        <v>561</v>
      </c>
      <c r="C436" s="108">
        <v>10</v>
      </c>
      <c r="D436" s="115" t="s">
        <v>240</v>
      </c>
      <c r="E436" s="160" t="s">
        <v>200</v>
      </c>
      <c r="F436" s="108"/>
      <c r="G436" s="117">
        <f>G437</f>
        <v>3177</v>
      </c>
      <c r="H436" s="117">
        <f t="shared" si="184"/>
        <v>0</v>
      </c>
      <c r="I436" s="117">
        <f t="shared" si="184"/>
        <v>3177</v>
      </c>
      <c r="J436" s="117">
        <f>J437</f>
        <v>3177</v>
      </c>
      <c r="K436" s="117">
        <f t="shared" si="184"/>
        <v>0</v>
      </c>
      <c r="L436" s="117">
        <f t="shared" si="184"/>
        <v>3177</v>
      </c>
      <c r="M436" s="117">
        <f>M437</f>
        <v>3177</v>
      </c>
      <c r="N436" s="117">
        <f t="shared" si="184"/>
        <v>0</v>
      </c>
      <c r="O436" s="117">
        <f t="shared" si="184"/>
        <v>3177</v>
      </c>
    </row>
    <row r="437" spans="1:15" ht="110.25">
      <c r="A437" s="118" t="s">
        <v>796</v>
      </c>
      <c r="B437" s="223" t="s">
        <v>561</v>
      </c>
      <c r="C437" s="108">
        <v>10</v>
      </c>
      <c r="D437" s="115" t="s">
        <v>240</v>
      </c>
      <c r="E437" s="161" t="s">
        <v>305</v>
      </c>
      <c r="F437" s="108"/>
      <c r="G437" s="117">
        <f>G438</f>
        <v>3177</v>
      </c>
      <c r="H437" s="117">
        <f t="shared" si="184"/>
        <v>0</v>
      </c>
      <c r="I437" s="117">
        <f t="shared" si="184"/>
        <v>3177</v>
      </c>
      <c r="J437" s="117">
        <f>J438</f>
        <v>3177</v>
      </c>
      <c r="K437" s="117">
        <f t="shared" si="184"/>
        <v>0</v>
      </c>
      <c r="L437" s="117">
        <f t="shared" si="184"/>
        <v>3177</v>
      </c>
      <c r="M437" s="117">
        <f>M438</f>
        <v>3177</v>
      </c>
      <c r="N437" s="117">
        <f t="shared" si="184"/>
        <v>0</v>
      </c>
      <c r="O437" s="117">
        <f t="shared" si="184"/>
        <v>3177</v>
      </c>
    </row>
    <row r="438" spans="1:15" ht="47.25">
      <c r="A438" s="124" t="s">
        <v>307</v>
      </c>
      <c r="B438" s="223" t="s">
        <v>561</v>
      </c>
      <c r="C438" s="108">
        <v>10</v>
      </c>
      <c r="D438" s="115" t="s">
        <v>240</v>
      </c>
      <c r="E438" s="161" t="s">
        <v>306</v>
      </c>
      <c r="F438" s="108"/>
      <c r="G438" s="117">
        <f aca="true" t="shared" si="185" ref="G438:O438">SUM(G439:G440)</f>
        <v>3177</v>
      </c>
      <c r="H438" s="117">
        <f t="shared" si="185"/>
        <v>0</v>
      </c>
      <c r="I438" s="117">
        <f t="shared" si="185"/>
        <v>3177</v>
      </c>
      <c r="J438" s="117">
        <f t="shared" si="185"/>
        <v>3177</v>
      </c>
      <c r="K438" s="117">
        <f t="shared" si="185"/>
        <v>0</v>
      </c>
      <c r="L438" s="117">
        <f t="shared" si="185"/>
        <v>3177</v>
      </c>
      <c r="M438" s="117">
        <f t="shared" si="185"/>
        <v>3177</v>
      </c>
      <c r="N438" s="117">
        <f t="shared" si="185"/>
        <v>0</v>
      </c>
      <c r="O438" s="117">
        <f t="shared" si="185"/>
        <v>3177</v>
      </c>
    </row>
    <row r="439" spans="1:15" ht="63">
      <c r="A439" s="114" t="s">
        <v>54</v>
      </c>
      <c r="B439" s="223" t="s">
        <v>561</v>
      </c>
      <c r="C439" s="108">
        <v>10</v>
      </c>
      <c r="D439" s="115" t="s">
        <v>240</v>
      </c>
      <c r="E439" s="162" t="s">
        <v>120</v>
      </c>
      <c r="F439" s="108" t="s">
        <v>210</v>
      </c>
      <c r="G439" s="117">
        <f>SUM(H439:I439)</f>
        <v>32</v>
      </c>
      <c r="H439" s="117"/>
      <c r="I439" s="117">
        <v>32</v>
      </c>
      <c r="J439" s="117">
        <f>SUM(K439:L439)</f>
        <v>32</v>
      </c>
      <c r="K439" s="117"/>
      <c r="L439" s="117">
        <v>32</v>
      </c>
      <c r="M439" s="117">
        <f>SUM(N439:O439)</f>
        <v>32</v>
      </c>
      <c r="N439" s="117"/>
      <c r="O439" s="117">
        <v>32</v>
      </c>
    </row>
    <row r="440" spans="1:15" ht="47.25">
      <c r="A440" s="118" t="s">
        <v>55</v>
      </c>
      <c r="B440" s="223" t="s">
        <v>561</v>
      </c>
      <c r="C440" s="108" t="s">
        <v>647</v>
      </c>
      <c r="D440" s="115" t="s">
        <v>240</v>
      </c>
      <c r="E440" s="162" t="s">
        <v>120</v>
      </c>
      <c r="F440" s="108" t="s">
        <v>645</v>
      </c>
      <c r="G440" s="117">
        <f>SUM(H440:I440)</f>
        <v>3145</v>
      </c>
      <c r="H440" s="120"/>
      <c r="I440" s="120">
        <v>3145</v>
      </c>
      <c r="J440" s="117">
        <f>SUM(K440:L440)</f>
        <v>3145</v>
      </c>
      <c r="K440" s="120"/>
      <c r="L440" s="120">
        <v>3145</v>
      </c>
      <c r="M440" s="117">
        <f>SUM(N440:O440)</f>
        <v>3145</v>
      </c>
      <c r="N440" s="120"/>
      <c r="O440" s="120">
        <v>3145</v>
      </c>
    </row>
    <row r="441" spans="1:15" ht="31.5">
      <c r="A441" s="104" t="s">
        <v>563</v>
      </c>
      <c r="B441" s="131" t="s">
        <v>561</v>
      </c>
      <c r="C441" s="113">
        <v>10</v>
      </c>
      <c r="D441" s="107" t="s">
        <v>249</v>
      </c>
      <c r="E441" s="108"/>
      <c r="F441" s="108"/>
      <c r="G441" s="111">
        <f>G442</f>
        <v>40970</v>
      </c>
      <c r="H441" s="111">
        <f aca="true" t="shared" si="186" ref="H441:O443">H442</f>
        <v>40810</v>
      </c>
      <c r="I441" s="111">
        <f t="shared" si="186"/>
        <v>160</v>
      </c>
      <c r="J441" s="111">
        <f>J442</f>
        <v>41593</v>
      </c>
      <c r="K441" s="111">
        <f t="shared" si="186"/>
        <v>41433</v>
      </c>
      <c r="L441" s="111">
        <f t="shared" si="186"/>
        <v>160</v>
      </c>
      <c r="M441" s="111">
        <f>M442</f>
        <v>43190</v>
      </c>
      <c r="N441" s="111">
        <f t="shared" si="186"/>
        <v>43030</v>
      </c>
      <c r="O441" s="111">
        <f t="shared" si="186"/>
        <v>160</v>
      </c>
    </row>
    <row r="442" spans="1:15" ht="63">
      <c r="A442" s="118" t="s">
        <v>773</v>
      </c>
      <c r="B442" s="223" t="s">
        <v>561</v>
      </c>
      <c r="C442" s="108" t="s">
        <v>647</v>
      </c>
      <c r="D442" s="115" t="s">
        <v>249</v>
      </c>
      <c r="E442" s="122" t="s">
        <v>418</v>
      </c>
      <c r="F442" s="108"/>
      <c r="G442" s="117">
        <f>G443</f>
        <v>40970</v>
      </c>
      <c r="H442" s="117">
        <f t="shared" si="186"/>
        <v>40810</v>
      </c>
      <c r="I442" s="117">
        <f t="shared" si="186"/>
        <v>160</v>
      </c>
      <c r="J442" s="117">
        <f>J443</f>
        <v>41593</v>
      </c>
      <c r="K442" s="117">
        <f t="shared" si="186"/>
        <v>41433</v>
      </c>
      <c r="L442" s="117">
        <f t="shared" si="186"/>
        <v>160</v>
      </c>
      <c r="M442" s="117">
        <f>M443</f>
        <v>43190</v>
      </c>
      <c r="N442" s="117">
        <f t="shared" si="186"/>
        <v>43030</v>
      </c>
      <c r="O442" s="117">
        <f t="shared" si="186"/>
        <v>160</v>
      </c>
    </row>
    <row r="443" spans="1:15" ht="110.25">
      <c r="A443" s="118" t="s">
        <v>809</v>
      </c>
      <c r="B443" s="223" t="s">
        <v>561</v>
      </c>
      <c r="C443" s="108" t="s">
        <v>647</v>
      </c>
      <c r="D443" s="115" t="s">
        <v>249</v>
      </c>
      <c r="E443" s="122" t="s">
        <v>56</v>
      </c>
      <c r="F443" s="108"/>
      <c r="G443" s="117">
        <f>G444</f>
        <v>40970</v>
      </c>
      <c r="H443" s="117">
        <f t="shared" si="186"/>
        <v>40810</v>
      </c>
      <c r="I443" s="117">
        <f t="shared" si="186"/>
        <v>160</v>
      </c>
      <c r="J443" s="117">
        <f>J444</f>
        <v>41593</v>
      </c>
      <c r="K443" s="117">
        <f t="shared" si="186"/>
        <v>41433</v>
      </c>
      <c r="L443" s="117">
        <f t="shared" si="186"/>
        <v>160</v>
      </c>
      <c r="M443" s="117">
        <f>M444</f>
        <v>43190</v>
      </c>
      <c r="N443" s="117">
        <f t="shared" si="186"/>
        <v>43030</v>
      </c>
      <c r="O443" s="117">
        <f t="shared" si="186"/>
        <v>160</v>
      </c>
    </row>
    <row r="444" spans="1:15" ht="63">
      <c r="A444" s="118" t="s">
        <v>507</v>
      </c>
      <c r="B444" s="223" t="s">
        <v>561</v>
      </c>
      <c r="C444" s="108" t="s">
        <v>647</v>
      </c>
      <c r="D444" s="115" t="s">
        <v>249</v>
      </c>
      <c r="E444" s="122" t="s">
        <v>57</v>
      </c>
      <c r="F444" s="108"/>
      <c r="G444" s="117">
        <f aca="true" t="shared" si="187" ref="G444:O444">SUM(G445:G450)</f>
        <v>40970</v>
      </c>
      <c r="H444" s="117">
        <f t="shared" si="187"/>
        <v>40810</v>
      </c>
      <c r="I444" s="117">
        <f t="shared" si="187"/>
        <v>160</v>
      </c>
      <c r="J444" s="117">
        <f t="shared" si="187"/>
        <v>41593</v>
      </c>
      <c r="K444" s="117">
        <f t="shared" si="187"/>
        <v>41433</v>
      </c>
      <c r="L444" s="117">
        <f t="shared" si="187"/>
        <v>160</v>
      </c>
      <c r="M444" s="117">
        <f t="shared" si="187"/>
        <v>43190</v>
      </c>
      <c r="N444" s="117">
        <f t="shared" si="187"/>
        <v>43030</v>
      </c>
      <c r="O444" s="117">
        <f t="shared" si="187"/>
        <v>160</v>
      </c>
    </row>
    <row r="445" spans="1:15" ht="110.25">
      <c r="A445" s="114" t="s">
        <v>508</v>
      </c>
      <c r="B445" s="223" t="s">
        <v>561</v>
      </c>
      <c r="C445" s="108" t="s">
        <v>647</v>
      </c>
      <c r="D445" s="115" t="s">
        <v>249</v>
      </c>
      <c r="E445" s="123" t="s">
        <v>121</v>
      </c>
      <c r="F445" s="108" t="s">
        <v>641</v>
      </c>
      <c r="G445" s="117">
        <f aca="true" t="shared" si="188" ref="G445:G450">SUM(H445:I445)</f>
        <v>160</v>
      </c>
      <c r="H445" s="120"/>
      <c r="I445" s="120">
        <v>160</v>
      </c>
      <c r="J445" s="117">
        <f aca="true" t="shared" si="189" ref="J445:J450">SUM(K445:L445)</f>
        <v>160</v>
      </c>
      <c r="K445" s="120"/>
      <c r="L445" s="120">
        <v>160</v>
      </c>
      <c r="M445" s="117">
        <f aca="true" t="shared" si="190" ref="M445:M450">SUM(N445:O445)</f>
        <v>160</v>
      </c>
      <c r="N445" s="120"/>
      <c r="O445" s="120">
        <v>160</v>
      </c>
    </row>
    <row r="446" spans="1:15" ht="157.5">
      <c r="A446" s="114" t="s">
        <v>266</v>
      </c>
      <c r="B446" s="223" t="s">
        <v>561</v>
      </c>
      <c r="C446" s="108" t="s">
        <v>647</v>
      </c>
      <c r="D446" s="115" t="s">
        <v>249</v>
      </c>
      <c r="E446" s="123" t="s">
        <v>122</v>
      </c>
      <c r="F446" s="108" t="s">
        <v>208</v>
      </c>
      <c r="G446" s="117">
        <f t="shared" si="188"/>
        <v>2053</v>
      </c>
      <c r="H446" s="120">
        <v>2053</v>
      </c>
      <c r="I446" s="120"/>
      <c r="J446" s="117">
        <f t="shared" si="189"/>
        <v>2074</v>
      </c>
      <c r="K446" s="120">
        <v>2074</v>
      </c>
      <c r="L446" s="120"/>
      <c r="M446" s="117">
        <f t="shared" si="190"/>
        <v>2094</v>
      </c>
      <c r="N446" s="120">
        <v>2094</v>
      </c>
      <c r="O446" s="120"/>
    </row>
    <row r="447" spans="1:15" ht="78.75">
      <c r="A447" s="114" t="s">
        <v>221</v>
      </c>
      <c r="B447" s="223" t="s">
        <v>561</v>
      </c>
      <c r="C447" s="108" t="s">
        <v>647</v>
      </c>
      <c r="D447" s="115" t="s">
        <v>249</v>
      </c>
      <c r="E447" s="123" t="s">
        <v>122</v>
      </c>
      <c r="F447" s="108" t="s">
        <v>210</v>
      </c>
      <c r="G447" s="117">
        <f t="shared" si="188"/>
        <v>786</v>
      </c>
      <c r="H447" s="120">
        <v>786</v>
      </c>
      <c r="I447" s="120"/>
      <c r="J447" s="117">
        <f t="shared" si="189"/>
        <v>648</v>
      </c>
      <c r="K447" s="120">
        <v>648</v>
      </c>
      <c r="L447" s="120"/>
      <c r="M447" s="117">
        <f t="shared" si="190"/>
        <v>659</v>
      </c>
      <c r="N447" s="120">
        <v>659</v>
      </c>
      <c r="O447" s="120"/>
    </row>
    <row r="448" spans="1:15" ht="63">
      <c r="A448" s="118" t="s">
        <v>222</v>
      </c>
      <c r="B448" s="223" t="s">
        <v>561</v>
      </c>
      <c r="C448" s="108" t="s">
        <v>647</v>
      </c>
      <c r="D448" s="115" t="s">
        <v>249</v>
      </c>
      <c r="E448" s="123" t="s">
        <v>122</v>
      </c>
      <c r="F448" s="108" t="s">
        <v>645</v>
      </c>
      <c r="G448" s="117">
        <f t="shared" si="188"/>
        <v>0</v>
      </c>
      <c r="H448" s="117"/>
      <c r="I448" s="120"/>
      <c r="J448" s="117">
        <f t="shared" si="189"/>
        <v>0</v>
      </c>
      <c r="K448" s="117"/>
      <c r="L448" s="120"/>
      <c r="M448" s="117">
        <f t="shared" si="190"/>
        <v>0</v>
      </c>
      <c r="N448" s="117"/>
      <c r="O448" s="120"/>
    </row>
    <row r="449" spans="1:15" ht="94.5">
      <c r="A449" s="114" t="s">
        <v>351</v>
      </c>
      <c r="B449" s="223" t="s">
        <v>561</v>
      </c>
      <c r="C449" s="108" t="s">
        <v>647</v>
      </c>
      <c r="D449" s="115" t="s">
        <v>249</v>
      </c>
      <c r="E449" s="123" t="s">
        <v>122</v>
      </c>
      <c r="F449" s="108" t="s">
        <v>641</v>
      </c>
      <c r="G449" s="117">
        <f t="shared" si="188"/>
        <v>37969</v>
      </c>
      <c r="H449" s="120">
        <v>37969</v>
      </c>
      <c r="I449" s="120"/>
      <c r="J449" s="117">
        <f t="shared" si="189"/>
        <v>38709</v>
      </c>
      <c r="K449" s="120">
        <v>38709</v>
      </c>
      <c r="L449" s="120"/>
      <c r="M449" s="117">
        <f t="shared" si="190"/>
        <v>40275</v>
      </c>
      <c r="N449" s="120">
        <v>40275</v>
      </c>
      <c r="O449" s="120"/>
    </row>
    <row r="450" spans="1:15" ht="47.25">
      <c r="A450" s="114" t="s">
        <v>223</v>
      </c>
      <c r="B450" s="223" t="s">
        <v>561</v>
      </c>
      <c r="C450" s="108" t="s">
        <v>647</v>
      </c>
      <c r="D450" s="115" t="s">
        <v>249</v>
      </c>
      <c r="E450" s="123" t="s">
        <v>122</v>
      </c>
      <c r="F450" s="108" t="s">
        <v>629</v>
      </c>
      <c r="G450" s="117">
        <f t="shared" si="188"/>
        <v>2</v>
      </c>
      <c r="H450" s="120">
        <v>2</v>
      </c>
      <c r="I450" s="120"/>
      <c r="J450" s="117">
        <f t="shared" si="189"/>
        <v>2</v>
      </c>
      <c r="K450" s="120">
        <v>2</v>
      </c>
      <c r="L450" s="120"/>
      <c r="M450" s="117">
        <f t="shared" si="190"/>
        <v>2</v>
      </c>
      <c r="N450" s="120">
        <v>2</v>
      </c>
      <c r="O450" s="120"/>
    </row>
    <row r="451" spans="1:15" ht="31.5">
      <c r="A451" s="104" t="s">
        <v>643</v>
      </c>
      <c r="B451" s="131" t="s">
        <v>561</v>
      </c>
      <c r="C451" s="113">
        <v>10</v>
      </c>
      <c r="D451" s="107" t="s">
        <v>50</v>
      </c>
      <c r="E451" s="108"/>
      <c r="F451" s="108"/>
      <c r="G451" s="111">
        <f aca="true" t="shared" si="191" ref="G451:O451">SUM(G452,)</f>
        <v>54352.3</v>
      </c>
      <c r="H451" s="111">
        <f t="shared" si="191"/>
        <v>54275.3</v>
      </c>
      <c r="I451" s="111">
        <f t="shared" si="191"/>
        <v>77</v>
      </c>
      <c r="J451" s="111">
        <f t="shared" si="191"/>
        <v>55965.8</v>
      </c>
      <c r="K451" s="111">
        <f t="shared" si="191"/>
        <v>55965.8</v>
      </c>
      <c r="L451" s="111">
        <f t="shared" si="191"/>
        <v>0</v>
      </c>
      <c r="M451" s="111">
        <f t="shared" si="191"/>
        <v>57585.6</v>
      </c>
      <c r="N451" s="111">
        <f t="shared" si="191"/>
        <v>57585.6</v>
      </c>
      <c r="O451" s="111">
        <f t="shared" si="191"/>
        <v>0</v>
      </c>
    </row>
    <row r="452" spans="1:15" ht="63">
      <c r="A452" s="118" t="s">
        <v>773</v>
      </c>
      <c r="B452" s="134" t="s">
        <v>561</v>
      </c>
      <c r="C452" s="108">
        <v>10</v>
      </c>
      <c r="D452" s="115" t="s">
        <v>50</v>
      </c>
      <c r="E452" s="116" t="s">
        <v>418</v>
      </c>
      <c r="F452" s="108"/>
      <c r="G452" s="117">
        <f aca="true" t="shared" si="192" ref="G452:O452">SUM(G453,G496,G499)</f>
        <v>54352.3</v>
      </c>
      <c r="H452" s="117">
        <f t="shared" si="192"/>
        <v>54275.3</v>
      </c>
      <c r="I452" s="117">
        <f t="shared" si="192"/>
        <v>77</v>
      </c>
      <c r="J452" s="117">
        <f t="shared" si="192"/>
        <v>55965.8</v>
      </c>
      <c r="K452" s="117">
        <f t="shared" si="192"/>
        <v>55965.8</v>
      </c>
      <c r="L452" s="117">
        <f t="shared" si="192"/>
        <v>0</v>
      </c>
      <c r="M452" s="117">
        <f t="shared" si="192"/>
        <v>57585.6</v>
      </c>
      <c r="N452" s="117">
        <f t="shared" si="192"/>
        <v>57585.6</v>
      </c>
      <c r="O452" s="117">
        <f t="shared" si="192"/>
        <v>0</v>
      </c>
    </row>
    <row r="453" spans="1:15" ht="110.25">
      <c r="A453" s="118" t="s">
        <v>796</v>
      </c>
      <c r="B453" s="134" t="s">
        <v>561</v>
      </c>
      <c r="C453" s="108">
        <v>10</v>
      </c>
      <c r="D453" s="115" t="s">
        <v>50</v>
      </c>
      <c r="E453" s="116" t="s">
        <v>305</v>
      </c>
      <c r="F453" s="108"/>
      <c r="G453" s="117">
        <f aca="true" t="shared" si="193" ref="G453:O453">SUM(G454,G472)</f>
        <v>39125.3</v>
      </c>
      <c r="H453" s="117">
        <f t="shared" si="193"/>
        <v>39061.3</v>
      </c>
      <c r="I453" s="117">
        <f t="shared" si="193"/>
        <v>64</v>
      </c>
      <c r="J453" s="117">
        <f t="shared" si="193"/>
        <v>39787.8</v>
      </c>
      <c r="K453" s="117">
        <f t="shared" si="193"/>
        <v>39787.8</v>
      </c>
      <c r="L453" s="117">
        <f t="shared" si="193"/>
        <v>0</v>
      </c>
      <c r="M453" s="117">
        <f t="shared" si="193"/>
        <v>40713.6</v>
      </c>
      <c r="N453" s="117">
        <f t="shared" si="193"/>
        <v>40713.6</v>
      </c>
      <c r="O453" s="117">
        <f t="shared" si="193"/>
        <v>0</v>
      </c>
    </row>
    <row r="454" spans="1:15" ht="47.25">
      <c r="A454" s="118" t="s">
        <v>471</v>
      </c>
      <c r="B454" s="108" t="s">
        <v>561</v>
      </c>
      <c r="C454" s="108">
        <v>10</v>
      </c>
      <c r="D454" s="115" t="s">
        <v>50</v>
      </c>
      <c r="E454" s="122" t="s">
        <v>470</v>
      </c>
      <c r="F454" s="108"/>
      <c r="G454" s="117">
        <f>SUM(G455:G471)</f>
        <v>29516</v>
      </c>
      <c r="H454" s="117">
        <f aca="true" t="shared" si="194" ref="H454:O454">SUM(H455:H471)</f>
        <v>29516</v>
      </c>
      <c r="I454" s="117">
        <f t="shared" si="194"/>
        <v>0</v>
      </c>
      <c r="J454" s="117">
        <f t="shared" si="194"/>
        <v>29744.1</v>
      </c>
      <c r="K454" s="117">
        <f t="shared" si="194"/>
        <v>29744.1</v>
      </c>
      <c r="L454" s="117">
        <f t="shared" si="194"/>
        <v>0</v>
      </c>
      <c r="M454" s="117">
        <f t="shared" si="194"/>
        <v>30246.1</v>
      </c>
      <c r="N454" s="117">
        <f t="shared" si="194"/>
        <v>30246.1</v>
      </c>
      <c r="O454" s="117">
        <f t="shared" si="194"/>
        <v>0</v>
      </c>
    </row>
    <row r="455" spans="1:15" ht="78.75">
      <c r="A455" s="114" t="s">
        <v>472</v>
      </c>
      <c r="B455" s="108" t="s">
        <v>561</v>
      </c>
      <c r="C455" s="108">
        <v>10</v>
      </c>
      <c r="D455" s="115" t="s">
        <v>50</v>
      </c>
      <c r="E455" s="123" t="s">
        <v>593</v>
      </c>
      <c r="F455" s="108" t="s">
        <v>210</v>
      </c>
      <c r="G455" s="117">
        <f aca="true" t="shared" si="195" ref="G455:G470">SUM(H455:I455)</f>
        <v>226</v>
      </c>
      <c r="H455" s="117">
        <v>226</v>
      </c>
      <c r="I455" s="117"/>
      <c r="J455" s="117">
        <f aca="true" t="shared" si="196" ref="J455:J470">SUM(K455:L455)</f>
        <v>226</v>
      </c>
      <c r="K455" s="117">
        <v>226</v>
      </c>
      <c r="L455" s="117"/>
      <c r="M455" s="117">
        <f aca="true" t="shared" si="197" ref="M455:M468">SUM(N455:O455)</f>
        <v>226</v>
      </c>
      <c r="N455" s="117">
        <v>226</v>
      </c>
      <c r="O455" s="117"/>
    </row>
    <row r="456" spans="1:15" ht="78.75">
      <c r="A456" s="118" t="s">
        <v>473</v>
      </c>
      <c r="B456" s="108" t="s">
        <v>561</v>
      </c>
      <c r="C456" s="108">
        <v>10</v>
      </c>
      <c r="D456" s="115" t="s">
        <v>50</v>
      </c>
      <c r="E456" s="123" t="s">
        <v>593</v>
      </c>
      <c r="F456" s="108" t="s">
        <v>645</v>
      </c>
      <c r="G456" s="117">
        <f t="shared" si="195"/>
        <v>18801</v>
      </c>
      <c r="H456" s="120">
        <v>18801</v>
      </c>
      <c r="I456" s="120"/>
      <c r="J456" s="117">
        <f t="shared" si="196"/>
        <v>18801.1</v>
      </c>
      <c r="K456" s="120">
        <v>18801.1</v>
      </c>
      <c r="L456" s="120"/>
      <c r="M456" s="117">
        <f t="shared" si="197"/>
        <v>18801.1</v>
      </c>
      <c r="N456" s="120">
        <v>18801.1</v>
      </c>
      <c r="O456" s="120"/>
    </row>
    <row r="457" spans="1:15" ht="110.25">
      <c r="A457" s="114" t="s">
        <v>474</v>
      </c>
      <c r="B457" s="108" t="s">
        <v>561</v>
      </c>
      <c r="C457" s="108">
        <v>10</v>
      </c>
      <c r="D457" s="115" t="s">
        <v>50</v>
      </c>
      <c r="E457" s="123" t="s">
        <v>595</v>
      </c>
      <c r="F457" s="108" t="s">
        <v>210</v>
      </c>
      <c r="G457" s="117">
        <f t="shared" si="195"/>
        <v>35</v>
      </c>
      <c r="H457" s="117">
        <v>35</v>
      </c>
      <c r="I457" s="117"/>
      <c r="J457" s="117">
        <f t="shared" si="196"/>
        <v>34</v>
      </c>
      <c r="K457" s="117">
        <v>34</v>
      </c>
      <c r="L457" s="117"/>
      <c r="M457" s="117">
        <f t="shared" si="197"/>
        <v>36</v>
      </c>
      <c r="N457" s="117">
        <v>36</v>
      </c>
      <c r="O457" s="117"/>
    </row>
    <row r="458" spans="1:15" ht="94.5">
      <c r="A458" s="114" t="s">
        <v>475</v>
      </c>
      <c r="B458" s="108" t="s">
        <v>561</v>
      </c>
      <c r="C458" s="108">
        <v>10</v>
      </c>
      <c r="D458" s="115" t="s">
        <v>50</v>
      </c>
      <c r="E458" s="123" t="s">
        <v>595</v>
      </c>
      <c r="F458" s="108" t="s">
        <v>645</v>
      </c>
      <c r="G458" s="117">
        <f t="shared" si="195"/>
        <v>2716</v>
      </c>
      <c r="H458" s="120">
        <v>2716</v>
      </c>
      <c r="I458" s="120"/>
      <c r="J458" s="117">
        <f t="shared" si="196"/>
        <v>2596</v>
      </c>
      <c r="K458" s="120">
        <v>2596</v>
      </c>
      <c r="L458" s="120"/>
      <c r="M458" s="117">
        <f t="shared" si="197"/>
        <v>2740</v>
      </c>
      <c r="N458" s="120">
        <v>2740</v>
      </c>
      <c r="O458" s="120"/>
    </row>
    <row r="459" spans="1:15" ht="110.25">
      <c r="A459" s="114" t="s">
        <v>43</v>
      </c>
      <c r="B459" s="108" t="s">
        <v>561</v>
      </c>
      <c r="C459" s="108">
        <v>10</v>
      </c>
      <c r="D459" s="115" t="s">
        <v>50</v>
      </c>
      <c r="E459" s="123" t="s">
        <v>144</v>
      </c>
      <c r="F459" s="108" t="s">
        <v>210</v>
      </c>
      <c r="G459" s="117">
        <f t="shared" si="195"/>
        <v>50</v>
      </c>
      <c r="H459" s="117">
        <v>50</v>
      </c>
      <c r="I459" s="117"/>
      <c r="J459" s="117">
        <f t="shared" si="196"/>
        <v>50</v>
      </c>
      <c r="K459" s="117">
        <v>50</v>
      </c>
      <c r="L459" s="117"/>
      <c r="M459" s="117">
        <f t="shared" si="197"/>
        <v>50</v>
      </c>
      <c r="N459" s="117">
        <v>50</v>
      </c>
      <c r="O459" s="117"/>
    </row>
    <row r="460" spans="1:15" ht="94.5">
      <c r="A460" s="114" t="s">
        <v>44</v>
      </c>
      <c r="B460" s="108" t="s">
        <v>561</v>
      </c>
      <c r="C460" s="108">
        <v>10</v>
      </c>
      <c r="D460" s="115" t="s">
        <v>50</v>
      </c>
      <c r="E460" s="123" t="s">
        <v>144</v>
      </c>
      <c r="F460" s="108" t="s">
        <v>645</v>
      </c>
      <c r="G460" s="117">
        <f t="shared" si="195"/>
        <v>3012</v>
      </c>
      <c r="H460" s="120">
        <v>3012</v>
      </c>
      <c r="I460" s="120"/>
      <c r="J460" s="117">
        <f t="shared" si="196"/>
        <v>3127</v>
      </c>
      <c r="K460" s="120">
        <v>3127</v>
      </c>
      <c r="L460" s="120"/>
      <c r="M460" s="117">
        <f t="shared" si="197"/>
        <v>3252</v>
      </c>
      <c r="N460" s="120">
        <v>3252</v>
      </c>
      <c r="O460" s="120"/>
    </row>
    <row r="461" spans="1:15" ht="157.5">
      <c r="A461" s="114" t="s">
        <v>41</v>
      </c>
      <c r="B461" s="108" t="s">
        <v>561</v>
      </c>
      <c r="C461" s="108">
        <v>10</v>
      </c>
      <c r="D461" s="115" t="s">
        <v>50</v>
      </c>
      <c r="E461" s="123" t="s">
        <v>145</v>
      </c>
      <c r="F461" s="108" t="s">
        <v>210</v>
      </c>
      <c r="G461" s="117">
        <f t="shared" si="195"/>
        <v>3</v>
      </c>
      <c r="H461" s="117">
        <v>3</v>
      </c>
      <c r="I461" s="117"/>
      <c r="J461" s="117">
        <f t="shared" si="196"/>
        <v>3</v>
      </c>
      <c r="K461" s="117">
        <v>3</v>
      </c>
      <c r="L461" s="117"/>
      <c r="M461" s="117">
        <f t="shared" si="197"/>
        <v>3</v>
      </c>
      <c r="N461" s="117">
        <v>3</v>
      </c>
      <c r="O461" s="117"/>
    </row>
    <row r="462" spans="1:15" ht="141.75">
      <c r="A462" s="114" t="s">
        <v>60</v>
      </c>
      <c r="B462" s="108" t="s">
        <v>561</v>
      </c>
      <c r="C462" s="108">
        <v>10</v>
      </c>
      <c r="D462" s="115" t="s">
        <v>50</v>
      </c>
      <c r="E462" s="123" t="s">
        <v>145</v>
      </c>
      <c r="F462" s="108" t="s">
        <v>645</v>
      </c>
      <c r="G462" s="117">
        <f t="shared" si="195"/>
        <v>148</v>
      </c>
      <c r="H462" s="120">
        <v>148</v>
      </c>
      <c r="I462" s="120"/>
      <c r="J462" s="117">
        <f t="shared" si="196"/>
        <v>154</v>
      </c>
      <c r="K462" s="120">
        <v>154</v>
      </c>
      <c r="L462" s="120"/>
      <c r="M462" s="117">
        <f t="shared" si="197"/>
        <v>160</v>
      </c>
      <c r="N462" s="120">
        <v>160</v>
      </c>
      <c r="O462" s="120"/>
    </row>
    <row r="463" spans="1:15" ht="110.25">
      <c r="A463" s="114" t="s">
        <v>61</v>
      </c>
      <c r="B463" s="108" t="s">
        <v>561</v>
      </c>
      <c r="C463" s="108">
        <v>10</v>
      </c>
      <c r="D463" s="115" t="s">
        <v>50</v>
      </c>
      <c r="E463" s="123" t="s">
        <v>146</v>
      </c>
      <c r="F463" s="108" t="s">
        <v>210</v>
      </c>
      <c r="G463" s="117">
        <f t="shared" si="195"/>
        <v>56</v>
      </c>
      <c r="H463" s="117">
        <v>56</v>
      </c>
      <c r="I463" s="117"/>
      <c r="J463" s="117">
        <f t="shared" si="196"/>
        <v>58</v>
      </c>
      <c r="K463" s="117">
        <v>58</v>
      </c>
      <c r="L463" s="117"/>
      <c r="M463" s="117">
        <f t="shared" si="197"/>
        <v>62</v>
      </c>
      <c r="N463" s="117">
        <v>62</v>
      </c>
      <c r="O463" s="117"/>
    </row>
    <row r="464" spans="1:15" ht="94.5">
      <c r="A464" s="114" t="s">
        <v>62</v>
      </c>
      <c r="B464" s="108" t="s">
        <v>561</v>
      </c>
      <c r="C464" s="108">
        <v>10</v>
      </c>
      <c r="D464" s="115" t="s">
        <v>50</v>
      </c>
      <c r="E464" s="123" t="s">
        <v>146</v>
      </c>
      <c r="F464" s="108" t="s">
        <v>645</v>
      </c>
      <c r="G464" s="117">
        <f t="shared" si="195"/>
        <v>3422</v>
      </c>
      <c r="H464" s="120">
        <v>3422</v>
      </c>
      <c r="I464" s="120"/>
      <c r="J464" s="117">
        <f t="shared" si="196"/>
        <v>3594</v>
      </c>
      <c r="K464" s="120">
        <v>3594</v>
      </c>
      <c r="L464" s="120"/>
      <c r="M464" s="117">
        <f t="shared" si="197"/>
        <v>3773</v>
      </c>
      <c r="N464" s="120">
        <v>3773</v>
      </c>
      <c r="O464" s="120"/>
    </row>
    <row r="465" spans="1:15" ht="110.25">
      <c r="A465" s="114" t="s">
        <v>509</v>
      </c>
      <c r="B465" s="108" t="s">
        <v>561</v>
      </c>
      <c r="C465" s="108">
        <v>10</v>
      </c>
      <c r="D465" s="115" t="s">
        <v>50</v>
      </c>
      <c r="E465" s="123" t="s">
        <v>147</v>
      </c>
      <c r="F465" s="108" t="s">
        <v>210</v>
      </c>
      <c r="G465" s="117">
        <f t="shared" si="195"/>
        <v>17</v>
      </c>
      <c r="H465" s="117">
        <v>17</v>
      </c>
      <c r="I465" s="117"/>
      <c r="J465" s="117">
        <f t="shared" si="196"/>
        <v>19</v>
      </c>
      <c r="K465" s="117">
        <v>19</v>
      </c>
      <c r="L465" s="117"/>
      <c r="M465" s="117">
        <f t="shared" si="197"/>
        <v>19</v>
      </c>
      <c r="N465" s="117">
        <v>19</v>
      </c>
      <c r="O465" s="117"/>
    </row>
    <row r="466" spans="1:15" ht="94.5">
      <c r="A466" s="114" t="s">
        <v>477</v>
      </c>
      <c r="B466" s="108" t="s">
        <v>561</v>
      </c>
      <c r="C466" s="108">
        <v>10</v>
      </c>
      <c r="D466" s="115" t="s">
        <v>50</v>
      </c>
      <c r="E466" s="123" t="s">
        <v>147</v>
      </c>
      <c r="F466" s="108" t="s">
        <v>645</v>
      </c>
      <c r="G466" s="117">
        <f t="shared" si="195"/>
        <v>989</v>
      </c>
      <c r="H466" s="120">
        <v>989</v>
      </c>
      <c r="I466" s="120"/>
      <c r="J466" s="117">
        <f t="shared" si="196"/>
        <v>1027</v>
      </c>
      <c r="K466" s="120">
        <v>1027</v>
      </c>
      <c r="L466" s="120"/>
      <c r="M466" s="117">
        <f t="shared" si="197"/>
        <v>1069</v>
      </c>
      <c r="N466" s="120">
        <v>1069</v>
      </c>
      <c r="O466" s="120"/>
    </row>
    <row r="467" spans="1:15" ht="141.75">
      <c r="A467" s="114" t="s">
        <v>345</v>
      </c>
      <c r="B467" s="108" t="s">
        <v>561</v>
      </c>
      <c r="C467" s="108">
        <v>10</v>
      </c>
      <c r="D467" s="115" t="s">
        <v>50</v>
      </c>
      <c r="E467" s="123" t="s">
        <v>344</v>
      </c>
      <c r="F467" s="108" t="s">
        <v>210</v>
      </c>
      <c r="G467" s="163">
        <f t="shared" si="195"/>
        <v>0</v>
      </c>
      <c r="H467" s="164"/>
      <c r="I467" s="164"/>
      <c r="J467" s="163">
        <f t="shared" si="196"/>
        <v>0</v>
      </c>
      <c r="K467" s="164"/>
      <c r="L467" s="164"/>
      <c r="M467" s="163">
        <f t="shared" si="197"/>
        <v>0</v>
      </c>
      <c r="N467" s="164"/>
      <c r="O467" s="164"/>
    </row>
    <row r="468" spans="1:15" ht="126">
      <c r="A468" s="114" t="s">
        <v>346</v>
      </c>
      <c r="B468" s="108" t="s">
        <v>561</v>
      </c>
      <c r="C468" s="108">
        <v>10</v>
      </c>
      <c r="D468" s="115" t="s">
        <v>50</v>
      </c>
      <c r="E468" s="123" t="s">
        <v>344</v>
      </c>
      <c r="F468" s="108" t="s">
        <v>645</v>
      </c>
      <c r="G468" s="163">
        <f t="shared" si="195"/>
        <v>0</v>
      </c>
      <c r="H468" s="164"/>
      <c r="I468" s="164"/>
      <c r="J468" s="163">
        <f t="shared" si="196"/>
        <v>0</v>
      </c>
      <c r="K468" s="164"/>
      <c r="L468" s="164"/>
      <c r="M468" s="163">
        <f t="shared" si="197"/>
        <v>0</v>
      </c>
      <c r="N468" s="164"/>
      <c r="O468" s="164"/>
    </row>
    <row r="469" spans="1:15" s="87" customFormat="1" ht="157.5">
      <c r="A469" s="234" t="s">
        <v>411</v>
      </c>
      <c r="B469" s="90" t="s">
        <v>561</v>
      </c>
      <c r="C469" s="90">
        <v>10</v>
      </c>
      <c r="D469" s="89" t="s">
        <v>50</v>
      </c>
      <c r="E469" s="165" t="s">
        <v>412</v>
      </c>
      <c r="F469" s="90" t="s">
        <v>210</v>
      </c>
      <c r="G469" s="93">
        <f t="shared" si="195"/>
        <v>1</v>
      </c>
      <c r="H469" s="92">
        <v>1</v>
      </c>
      <c r="I469" s="92"/>
      <c r="J469" s="93">
        <f t="shared" si="196"/>
        <v>1</v>
      </c>
      <c r="K469" s="92">
        <v>1</v>
      </c>
      <c r="L469" s="92"/>
      <c r="M469" s="93">
        <f>SUM(N469:O469)</f>
        <v>1</v>
      </c>
      <c r="N469" s="92">
        <v>1</v>
      </c>
      <c r="O469" s="92"/>
    </row>
    <row r="470" spans="1:15" s="87" customFormat="1" ht="141.75">
      <c r="A470" s="159" t="s">
        <v>413</v>
      </c>
      <c r="B470" s="90" t="s">
        <v>561</v>
      </c>
      <c r="C470" s="90">
        <v>10</v>
      </c>
      <c r="D470" s="89" t="s">
        <v>50</v>
      </c>
      <c r="E470" s="165" t="s">
        <v>412</v>
      </c>
      <c r="F470" s="90" t="s">
        <v>645</v>
      </c>
      <c r="G470" s="93">
        <f t="shared" si="195"/>
        <v>18</v>
      </c>
      <c r="H470" s="92">
        <v>18</v>
      </c>
      <c r="I470" s="92"/>
      <c r="J470" s="93">
        <f t="shared" si="196"/>
        <v>54</v>
      </c>
      <c r="K470" s="92">
        <v>54</v>
      </c>
      <c r="L470" s="92"/>
      <c r="M470" s="93">
        <f>SUM(N470:O470)</f>
        <v>54</v>
      </c>
      <c r="N470" s="92">
        <v>54</v>
      </c>
      <c r="O470" s="92"/>
    </row>
    <row r="471" spans="1:15" s="87" customFormat="1" ht="110.25">
      <c r="A471" s="159" t="s">
        <v>1</v>
      </c>
      <c r="B471" s="90" t="s">
        <v>561</v>
      </c>
      <c r="C471" s="90">
        <v>10</v>
      </c>
      <c r="D471" s="89" t="s">
        <v>50</v>
      </c>
      <c r="E471" s="165" t="s">
        <v>2</v>
      </c>
      <c r="F471" s="90" t="s">
        <v>645</v>
      </c>
      <c r="G471" s="93">
        <f>SUM(H471:I471)</f>
        <v>22</v>
      </c>
      <c r="H471" s="92">
        <v>22</v>
      </c>
      <c r="I471" s="92"/>
      <c r="J471" s="93">
        <f>SUM(K471:L471)</f>
        <v>0</v>
      </c>
      <c r="K471" s="92"/>
      <c r="L471" s="92"/>
      <c r="M471" s="93">
        <f>SUM(N471:O471)</f>
        <v>0</v>
      </c>
      <c r="N471" s="92"/>
      <c r="O471" s="92"/>
    </row>
    <row r="472" spans="1:15" ht="47.25">
      <c r="A472" s="124" t="s">
        <v>307</v>
      </c>
      <c r="B472" s="134" t="s">
        <v>561</v>
      </c>
      <c r="C472" s="108">
        <v>10</v>
      </c>
      <c r="D472" s="115" t="s">
        <v>50</v>
      </c>
      <c r="E472" s="116" t="s">
        <v>306</v>
      </c>
      <c r="F472" s="108"/>
      <c r="G472" s="117">
        <f aca="true" t="shared" si="198" ref="G472:O472">SUM(G473:G495)</f>
        <v>9609.3</v>
      </c>
      <c r="H472" s="117">
        <f t="shared" si="198"/>
        <v>9545.3</v>
      </c>
      <c r="I472" s="117">
        <f t="shared" si="198"/>
        <v>64</v>
      </c>
      <c r="J472" s="117">
        <f>SUM(J473:J495)</f>
        <v>10043.7</v>
      </c>
      <c r="K472" s="117">
        <f t="shared" si="198"/>
        <v>10043.7</v>
      </c>
      <c r="L472" s="117">
        <f t="shared" si="198"/>
        <v>0</v>
      </c>
      <c r="M472" s="117">
        <f t="shared" si="198"/>
        <v>10467.5</v>
      </c>
      <c r="N472" s="117">
        <f t="shared" si="198"/>
        <v>10467.5</v>
      </c>
      <c r="O472" s="117">
        <f t="shared" si="198"/>
        <v>0</v>
      </c>
    </row>
    <row r="473" spans="1:15" ht="47.25">
      <c r="A473" s="114" t="s">
        <v>65</v>
      </c>
      <c r="B473" s="134" t="s">
        <v>561</v>
      </c>
      <c r="C473" s="108">
        <v>10</v>
      </c>
      <c r="D473" s="115" t="s">
        <v>50</v>
      </c>
      <c r="E473" s="108" t="s">
        <v>64</v>
      </c>
      <c r="F473" s="108" t="s">
        <v>645</v>
      </c>
      <c r="G473" s="117">
        <f aca="true" t="shared" si="199" ref="G473:G495">SUM(H473:I473)</f>
        <v>64</v>
      </c>
      <c r="H473" s="117"/>
      <c r="I473" s="117">
        <v>64</v>
      </c>
      <c r="J473" s="117">
        <f aca="true" t="shared" si="200" ref="J473:J495">SUM(K473:L473)</f>
        <v>0</v>
      </c>
      <c r="K473" s="117"/>
      <c r="L473" s="117"/>
      <c r="M473" s="117">
        <f aca="true" t="shared" si="201" ref="M473:M495">SUM(N473:O473)</f>
        <v>0</v>
      </c>
      <c r="N473" s="117"/>
      <c r="O473" s="117"/>
    </row>
    <row r="474" spans="1:15" ht="141.75">
      <c r="A474" s="114" t="s">
        <v>87</v>
      </c>
      <c r="B474" s="134" t="s">
        <v>561</v>
      </c>
      <c r="C474" s="108">
        <v>10</v>
      </c>
      <c r="D474" s="115" t="s">
        <v>50</v>
      </c>
      <c r="E474" s="108" t="s">
        <v>591</v>
      </c>
      <c r="F474" s="108" t="s">
        <v>210</v>
      </c>
      <c r="G474" s="117">
        <f t="shared" si="199"/>
        <v>2</v>
      </c>
      <c r="H474" s="117">
        <v>2</v>
      </c>
      <c r="I474" s="117"/>
      <c r="J474" s="117">
        <f t="shared" si="200"/>
        <v>2</v>
      </c>
      <c r="K474" s="117">
        <v>2</v>
      </c>
      <c r="L474" s="117"/>
      <c r="M474" s="117">
        <f t="shared" si="201"/>
        <v>2</v>
      </c>
      <c r="N474" s="117">
        <v>2</v>
      </c>
      <c r="O474" s="117"/>
    </row>
    <row r="475" spans="1:15" ht="141.75">
      <c r="A475" s="118" t="s">
        <v>86</v>
      </c>
      <c r="B475" s="134" t="s">
        <v>561</v>
      </c>
      <c r="C475" s="108">
        <v>10</v>
      </c>
      <c r="D475" s="115" t="s">
        <v>50</v>
      </c>
      <c r="E475" s="108" t="s">
        <v>591</v>
      </c>
      <c r="F475" s="108" t="s">
        <v>645</v>
      </c>
      <c r="G475" s="117">
        <f t="shared" si="199"/>
        <v>162</v>
      </c>
      <c r="H475" s="117">
        <v>162</v>
      </c>
      <c r="I475" s="117"/>
      <c r="J475" s="117">
        <f t="shared" si="200"/>
        <v>168</v>
      </c>
      <c r="K475" s="117">
        <v>168</v>
      </c>
      <c r="L475" s="117"/>
      <c r="M475" s="117">
        <f t="shared" si="201"/>
        <v>177</v>
      </c>
      <c r="N475" s="117">
        <v>177</v>
      </c>
      <c r="O475" s="117"/>
    </row>
    <row r="476" spans="1:15" ht="141.75">
      <c r="A476" s="114" t="s">
        <v>469</v>
      </c>
      <c r="B476" s="108" t="s">
        <v>561</v>
      </c>
      <c r="C476" s="108">
        <v>10</v>
      </c>
      <c r="D476" s="115" t="s">
        <v>50</v>
      </c>
      <c r="E476" s="123" t="s">
        <v>592</v>
      </c>
      <c r="F476" s="108" t="s">
        <v>210</v>
      </c>
      <c r="G476" s="117">
        <f t="shared" si="199"/>
        <v>14</v>
      </c>
      <c r="H476" s="117">
        <v>14</v>
      </c>
      <c r="I476" s="117"/>
      <c r="J476" s="117">
        <f t="shared" si="200"/>
        <v>12</v>
      </c>
      <c r="K476" s="117">
        <v>12</v>
      </c>
      <c r="L476" s="117"/>
      <c r="M476" s="117">
        <f t="shared" si="201"/>
        <v>12.1</v>
      </c>
      <c r="N476" s="117">
        <v>12.1</v>
      </c>
      <c r="O476" s="117"/>
    </row>
    <row r="477" spans="1:15" ht="31.5">
      <c r="A477" s="118" t="s">
        <v>644</v>
      </c>
      <c r="B477" s="108" t="s">
        <v>561</v>
      </c>
      <c r="C477" s="108">
        <v>10</v>
      </c>
      <c r="D477" s="115" t="s">
        <v>50</v>
      </c>
      <c r="E477" s="123" t="s">
        <v>592</v>
      </c>
      <c r="F477" s="108" t="s">
        <v>645</v>
      </c>
      <c r="G477" s="117">
        <f t="shared" si="199"/>
        <v>1375</v>
      </c>
      <c r="H477" s="120">
        <v>1375</v>
      </c>
      <c r="I477" s="120"/>
      <c r="J477" s="117">
        <f t="shared" si="200"/>
        <v>1432.4</v>
      </c>
      <c r="K477" s="120">
        <v>1432.4</v>
      </c>
      <c r="L477" s="120"/>
      <c r="M477" s="117">
        <f t="shared" si="201"/>
        <v>1490.1</v>
      </c>
      <c r="N477" s="120">
        <v>1490.1</v>
      </c>
      <c r="O477" s="120"/>
    </row>
    <row r="478" spans="1:15" ht="220.5">
      <c r="A478" s="119" t="s">
        <v>70</v>
      </c>
      <c r="B478" s="108" t="s">
        <v>561</v>
      </c>
      <c r="C478" s="108">
        <v>10</v>
      </c>
      <c r="D478" s="115" t="s">
        <v>50</v>
      </c>
      <c r="E478" s="146" t="s">
        <v>594</v>
      </c>
      <c r="F478" s="108" t="s">
        <v>210</v>
      </c>
      <c r="G478" s="117">
        <f t="shared" si="199"/>
        <v>0.3</v>
      </c>
      <c r="H478" s="117">
        <v>0.3</v>
      </c>
      <c r="I478" s="117"/>
      <c r="J478" s="117">
        <f t="shared" si="200"/>
        <v>0.3</v>
      </c>
      <c r="K478" s="117">
        <v>0.3</v>
      </c>
      <c r="L478" s="117"/>
      <c r="M478" s="117">
        <f t="shared" si="201"/>
        <v>0.3</v>
      </c>
      <c r="N478" s="117">
        <v>0.3</v>
      </c>
      <c r="O478" s="117"/>
    </row>
    <row r="479" spans="1:15" ht="220.5">
      <c r="A479" s="118" t="s">
        <v>96</v>
      </c>
      <c r="B479" s="108" t="s">
        <v>561</v>
      </c>
      <c r="C479" s="108" t="s">
        <v>647</v>
      </c>
      <c r="D479" s="115" t="s">
        <v>50</v>
      </c>
      <c r="E479" s="146" t="s">
        <v>594</v>
      </c>
      <c r="F479" s="108" t="s">
        <v>645</v>
      </c>
      <c r="G479" s="117">
        <f t="shared" si="199"/>
        <v>7</v>
      </c>
      <c r="H479" s="120">
        <v>7</v>
      </c>
      <c r="I479" s="120"/>
      <c r="J479" s="117">
        <f t="shared" si="200"/>
        <v>7</v>
      </c>
      <c r="K479" s="120">
        <v>7</v>
      </c>
      <c r="L479" s="120"/>
      <c r="M479" s="117">
        <f t="shared" si="201"/>
        <v>7</v>
      </c>
      <c r="N479" s="120">
        <v>7</v>
      </c>
      <c r="O479" s="120"/>
    </row>
    <row r="480" spans="1:15" ht="94.5">
      <c r="A480" s="114" t="s">
        <v>580</v>
      </c>
      <c r="B480" s="108" t="s">
        <v>561</v>
      </c>
      <c r="C480" s="108" t="s">
        <v>647</v>
      </c>
      <c r="D480" s="115" t="s">
        <v>50</v>
      </c>
      <c r="E480" s="123" t="s">
        <v>596</v>
      </c>
      <c r="F480" s="108" t="s">
        <v>210</v>
      </c>
      <c r="G480" s="117">
        <f t="shared" si="199"/>
        <v>7</v>
      </c>
      <c r="H480" s="120">
        <v>7</v>
      </c>
      <c r="I480" s="120"/>
      <c r="J480" s="117">
        <f t="shared" si="200"/>
        <v>7</v>
      </c>
      <c r="K480" s="120">
        <v>7</v>
      </c>
      <c r="L480" s="120"/>
      <c r="M480" s="117">
        <f t="shared" si="201"/>
        <v>8</v>
      </c>
      <c r="N480" s="120">
        <v>8</v>
      </c>
      <c r="O480" s="120"/>
    </row>
    <row r="481" spans="1:15" ht="78.75">
      <c r="A481" s="114" t="s">
        <v>230</v>
      </c>
      <c r="B481" s="108" t="s">
        <v>561</v>
      </c>
      <c r="C481" s="108" t="s">
        <v>647</v>
      </c>
      <c r="D481" s="115" t="s">
        <v>50</v>
      </c>
      <c r="E481" s="123" t="s">
        <v>596</v>
      </c>
      <c r="F481" s="108" t="s">
        <v>645</v>
      </c>
      <c r="G481" s="117">
        <f t="shared" si="199"/>
        <v>857</v>
      </c>
      <c r="H481" s="120">
        <v>857</v>
      </c>
      <c r="I481" s="120"/>
      <c r="J481" s="117">
        <f t="shared" si="200"/>
        <v>873</v>
      </c>
      <c r="K481" s="120">
        <v>873</v>
      </c>
      <c r="L481" s="120"/>
      <c r="M481" s="117">
        <f t="shared" si="201"/>
        <v>929</v>
      </c>
      <c r="N481" s="120">
        <v>929</v>
      </c>
      <c r="O481" s="120"/>
    </row>
    <row r="482" spans="1:15" ht="94.5">
      <c r="A482" s="114" t="s">
        <v>522</v>
      </c>
      <c r="B482" s="108" t="s">
        <v>561</v>
      </c>
      <c r="C482" s="108">
        <v>10</v>
      </c>
      <c r="D482" s="115" t="s">
        <v>50</v>
      </c>
      <c r="E482" s="123" t="s">
        <v>597</v>
      </c>
      <c r="F482" s="108" t="s">
        <v>210</v>
      </c>
      <c r="G482" s="117">
        <f t="shared" si="199"/>
        <v>1</v>
      </c>
      <c r="H482" s="117">
        <v>1</v>
      </c>
      <c r="I482" s="117"/>
      <c r="J482" s="117">
        <f t="shared" si="200"/>
        <v>1</v>
      </c>
      <c r="K482" s="117">
        <v>1</v>
      </c>
      <c r="L482" s="117"/>
      <c r="M482" s="117">
        <f t="shared" si="201"/>
        <v>1</v>
      </c>
      <c r="N482" s="117">
        <v>1</v>
      </c>
      <c r="O482" s="117"/>
    </row>
    <row r="483" spans="1:15" ht="78.75">
      <c r="A483" s="114" t="s">
        <v>500</v>
      </c>
      <c r="B483" s="108" t="s">
        <v>561</v>
      </c>
      <c r="C483" s="108" t="s">
        <v>647</v>
      </c>
      <c r="D483" s="115" t="s">
        <v>50</v>
      </c>
      <c r="E483" s="123" t="s">
        <v>597</v>
      </c>
      <c r="F483" s="108" t="s">
        <v>645</v>
      </c>
      <c r="G483" s="117">
        <f t="shared" si="199"/>
        <v>125</v>
      </c>
      <c r="H483" s="120">
        <v>125</v>
      </c>
      <c r="I483" s="120"/>
      <c r="J483" s="117">
        <f t="shared" si="200"/>
        <v>139</v>
      </c>
      <c r="K483" s="120">
        <v>139</v>
      </c>
      <c r="L483" s="120"/>
      <c r="M483" s="117">
        <f t="shared" si="201"/>
        <v>144</v>
      </c>
      <c r="N483" s="120">
        <v>144</v>
      </c>
      <c r="O483" s="120"/>
    </row>
    <row r="484" spans="1:15" ht="220.5">
      <c r="A484" s="119" t="s">
        <v>501</v>
      </c>
      <c r="B484" s="108" t="s">
        <v>561</v>
      </c>
      <c r="C484" s="108">
        <v>10</v>
      </c>
      <c r="D484" s="115" t="s">
        <v>50</v>
      </c>
      <c r="E484" s="123" t="s">
        <v>598</v>
      </c>
      <c r="F484" s="108" t="s">
        <v>210</v>
      </c>
      <c r="G484" s="117">
        <f t="shared" si="199"/>
        <v>1</v>
      </c>
      <c r="H484" s="117">
        <v>1</v>
      </c>
      <c r="I484" s="117"/>
      <c r="J484" s="117">
        <f t="shared" si="200"/>
        <v>1</v>
      </c>
      <c r="K484" s="117">
        <v>1</v>
      </c>
      <c r="L484" s="117"/>
      <c r="M484" s="117">
        <f t="shared" si="201"/>
        <v>1</v>
      </c>
      <c r="N484" s="117">
        <v>1</v>
      </c>
      <c r="O484" s="117"/>
    </row>
    <row r="485" spans="1:15" ht="204.75">
      <c r="A485" s="119" t="s">
        <v>502</v>
      </c>
      <c r="B485" s="108" t="s">
        <v>561</v>
      </c>
      <c r="C485" s="108">
        <v>10</v>
      </c>
      <c r="D485" s="115" t="s">
        <v>50</v>
      </c>
      <c r="E485" s="123" t="s">
        <v>598</v>
      </c>
      <c r="F485" s="108" t="s">
        <v>645</v>
      </c>
      <c r="G485" s="117">
        <f t="shared" si="199"/>
        <v>60</v>
      </c>
      <c r="H485" s="120">
        <v>60</v>
      </c>
      <c r="I485" s="120"/>
      <c r="J485" s="117">
        <f t="shared" si="200"/>
        <v>62</v>
      </c>
      <c r="K485" s="120">
        <v>62</v>
      </c>
      <c r="L485" s="120"/>
      <c r="M485" s="117">
        <f t="shared" si="201"/>
        <v>64</v>
      </c>
      <c r="N485" s="120">
        <v>64</v>
      </c>
      <c r="O485" s="120"/>
    </row>
    <row r="486" spans="1:15" ht="94.5">
      <c r="A486" s="114" t="s">
        <v>188</v>
      </c>
      <c r="B486" s="108" t="s">
        <v>561</v>
      </c>
      <c r="C486" s="108" t="s">
        <v>647</v>
      </c>
      <c r="D486" s="115" t="s">
        <v>50</v>
      </c>
      <c r="E486" s="123" t="s">
        <v>599</v>
      </c>
      <c r="F486" s="108" t="s">
        <v>210</v>
      </c>
      <c r="G486" s="117">
        <f t="shared" si="199"/>
        <v>49</v>
      </c>
      <c r="H486" s="117">
        <v>49</v>
      </c>
      <c r="I486" s="117"/>
      <c r="J486" s="117">
        <f t="shared" si="200"/>
        <v>51</v>
      </c>
      <c r="K486" s="117">
        <v>51</v>
      </c>
      <c r="L486" s="117"/>
      <c r="M486" s="117">
        <f t="shared" si="201"/>
        <v>53</v>
      </c>
      <c r="N486" s="117">
        <v>53</v>
      </c>
      <c r="O486" s="117"/>
    </row>
    <row r="487" spans="1:15" ht="78.75">
      <c r="A487" s="114" t="s">
        <v>581</v>
      </c>
      <c r="B487" s="108" t="s">
        <v>561</v>
      </c>
      <c r="C487" s="108" t="s">
        <v>647</v>
      </c>
      <c r="D487" s="115" t="s">
        <v>50</v>
      </c>
      <c r="E487" s="123" t="s">
        <v>599</v>
      </c>
      <c r="F487" s="108" t="s">
        <v>645</v>
      </c>
      <c r="G487" s="117">
        <f t="shared" si="199"/>
        <v>4748</v>
      </c>
      <c r="H487" s="120">
        <v>4748</v>
      </c>
      <c r="I487" s="120"/>
      <c r="J487" s="117">
        <f t="shared" si="200"/>
        <v>5106</v>
      </c>
      <c r="K487" s="120">
        <v>5106</v>
      </c>
      <c r="L487" s="120"/>
      <c r="M487" s="117">
        <f t="shared" si="201"/>
        <v>5310</v>
      </c>
      <c r="N487" s="120">
        <v>5310</v>
      </c>
      <c r="O487" s="120"/>
    </row>
    <row r="488" spans="1:15" ht="78.75">
      <c r="A488" s="114" t="s">
        <v>582</v>
      </c>
      <c r="B488" s="108" t="s">
        <v>561</v>
      </c>
      <c r="C488" s="108">
        <v>10</v>
      </c>
      <c r="D488" s="115" t="s">
        <v>50</v>
      </c>
      <c r="E488" s="123" t="s">
        <v>140</v>
      </c>
      <c r="F488" s="108" t="s">
        <v>210</v>
      </c>
      <c r="G488" s="117">
        <f t="shared" si="199"/>
        <v>2</v>
      </c>
      <c r="H488" s="117">
        <v>2</v>
      </c>
      <c r="I488" s="117"/>
      <c r="J488" s="117">
        <f t="shared" si="200"/>
        <v>1</v>
      </c>
      <c r="K488" s="117">
        <v>1</v>
      </c>
      <c r="L488" s="117"/>
      <c r="M488" s="117">
        <f t="shared" si="201"/>
        <v>1</v>
      </c>
      <c r="N488" s="117">
        <v>1</v>
      </c>
      <c r="O488" s="117"/>
    </row>
    <row r="489" spans="1:15" ht="63">
      <c r="A489" s="114" t="s">
        <v>583</v>
      </c>
      <c r="B489" s="108" t="s">
        <v>561</v>
      </c>
      <c r="C489" s="108">
        <v>10</v>
      </c>
      <c r="D489" s="115" t="s">
        <v>50</v>
      </c>
      <c r="E489" s="123" t="s">
        <v>140</v>
      </c>
      <c r="F489" s="108" t="s">
        <v>645</v>
      </c>
      <c r="G489" s="117">
        <f t="shared" si="199"/>
        <v>33</v>
      </c>
      <c r="H489" s="120">
        <v>33</v>
      </c>
      <c r="I489" s="120"/>
      <c r="J489" s="117">
        <f t="shared" si="200"/>
        <v>11</v>
      </c>
      <c r="K489" s="120">
        <v>11</v>
      </c>
      <c r="L489" s="120"/>
      <c r="M489" s="117">
        <f t="shared" si="201"/>
        <v>12</v>
      </c>
      <c r="N489" s="120">
        <v>12</v>
      </c>
      <c r="O489" s="120"/>
    </row>
    <row r="490" spans="1:15" ht="78.75">
      <c r="A490" s="114" t="s">
        <v>584</v>
      </c>
      <c r="B490" s="108" t="s">
        <v>561</v>
      </c>
      <c r="C490" s="108">
        <v>10</v>
      </c>
      <c r="D490" s="115" t="s">
        <v>50</v>
      </c>
      <c r="E490" s="123" t="s">
        <v>142</v>
      </c>
      <c r="F490" s="108" t="s">
        <v>210</v>
      </c>
      <c r="G490" s="117">
        <f t="shared" si="199"/>
        <v>1</v>
      </c>
      <c r="H490" s="117">
        <v>1</v>
      </c>
      <c r="I490" s="117"/>
      <c r="J490" s="117">
        <f t="shared" si="200"/>
        <v>1</v>
      </c>
      <c r="K490" s="117">
        <v>1</v>
      </c>
      <c r="L490" s="117"/>
      <c r="M490" s="117">
        <f t="shared" si="201"/>
        <v>1</v>
      </c>
      <c r="N490" s="117">
        <v>1</v>
      </c>
      <c r="O490" s="117"/>
    </row>
    <row r="491" spans="1:15" ht="63">
      <c r="A491" s="114" t="s">
        <v>585</v>
      </c>
      <c r="B491" s="108" t="s">
        <v>561</v>
      </c>
      <c r="C491" s="108">
        <v>10</v>
      </c>
      <c r="D491" s="115" t="s">
        <v>50</v>
      </c>
      <c r="E491" s="123" t="s">
        <v>142</v>
      </c>
      <c r="F491" s="108" t="s">
        <v>645</v>
      </c>
      <c r="G491" s="117">
        <f t="shared" si="199"/>
        <v>23</v>
      </c>
      <c r="H491" s="120">
        <v>23</v>
      </c>
      <c r="I491" s="120"/>
      <c r="J491" s="117">
        <f t="shared" si="200"/>
        <v>24</v>
      </c>
      <c r="K491" s="120">
        <v>24</v>
      </c>
      <c r="L491" s="120"/>
      <c r="M491" s="117">
        <f t="shared" si="201"/>
        <v>25</v>
      </c>
      <c r="N491" s="120">
        <v>25</v>
      </c>
      <c r="O491" s="120"/>
    </row>
    <row r="492" spans="1:15" ht="110.25">
      <c r="A492" s="114" t="s">
        <v>586</v>
      </c>
      <c r="B492" s="108" t="s">
        <v>561</v>
      </c>
      <c r="C492" s="108">
        <v>10</v>
      </c>
      <c r="D492" s="115" t="s">
        <v>50</v>
      </c>
      <c r="E492" s="123" t="s">
        <v>143</v>
      </c>
      <c r="F492" s="108" t="s">
        <v>210</v>
      </c>
      <c r="G492" s="117">
        <f t="shared" si="199"/>
        <v>30</v>
      </c>
      <c r="H492" s="117">
        <v>30</v>
      </c>
      <c r="I492" s="117"/>
      <c r="J492" s="117">
        <f t="shared" si="200"/>
        <v>30</v>
      </c>
      <c r="K492" s="117">
        <v>30</v>
      </c>
      <c r="L492" s="117"/>
      <c r="M492" s="117">
        <f t="shared" si="201"/>
        <v>31</v>
      </c>
      <c r="N492" s="117">
        <v>31</v>
      </c>
      <c r="O492" s="117"/>
    </row>
    <row r="493" spans="1:15" ht="31.5">
      <c r="A493" s="114" t="s">
        <v>644</v>
      </c>
      <c r="B493" s="108" t="s">
        <v>561</v>
      </c>
      <c r="C493" s="108">
        <v>10</v>
      </c>
      <c r="D493" s="115" t="s">
        <v>50</v>
      </c>
      <c r="E493" s="123" t="s">
        <v>143</v>
      </c>
      <c r="F493" s="108" t="s">
        <v>645</v>
      </c>
      <c r="G493" s="117">
        <f t="shared" si="199"/>
        <v>1956</v>
      </c>
      <c r="H493" s="120">
        <v>1956</v>
      </c>
      <c r="I493" s="120"/>
      <c r="J493" s="117">
        <f t="shared" si="200"/>
        <v>2032</v>
      </c>
      <c r="K493" s="120">
        <v>2032</v>
      </c>
      <c r="L493" s="120"/>
      <c r="M493" s="117">
        <f t="shared" si="201"/>
        <v>2113</v>
      </c>
      <c r="N493" s="120">
        <v>2113</v>
      </c>
      <c r="O493" s="120"/>
    </row>
    <row r="494" spans="1:15" ht="78.75">
      <c r="A494" s="114" t="s">
        <v>58</v>
      </c>
      <c r="B494" s="108" t="s">
        <v>561</v>
      </c>
      <c r="C494" s="108">
        <v>10</v>
      </c>
      <c r="D494" s="115" t="s">
        <v>50</v>
      </c>
      <c r="E494" s="123" t="s">
        <v>148</v>
      </c>
      <c r="F494" s="108" t="s">
        <v>210</v>
      </c>
      <c r="G494" s="117">
        <f t="shared" si="199"/>
        <v>2</v>
      </c>
      <c r="H494" s="117">
        <v>2</v>
      </c>
      <c r="I494" s="117"/>
      <c r="J494" s="117">
        <f t="shared" si="200"/>
        <v>2</v>
      </c>
      <c r="K494" s="117">
        <v>2</v>
      </c>
      <c r="L494" s="117"/>
      <c r="M494" s="117">
        <f t="shared" si="201"/>
        <v>2</v>
      </c>
      <c r="N494" s="117">
        <v>2</v>
      </c>
      <c r="O494" s="117"/>
    </row>
    <row r="495" spans="1:15" ht="63">
      <c r="A495" s="114" t="s">
        <v>59</v>
      </c>
      <c r="B495" s="108" t="s">
        <v>561</v>
      </c>
      <c r="C495" s="108" t="s">
        <v>647</v>
      </c>
      <c r="D495" s="115" t="s">
        <v>50</v>
      </c>
      <c r="E495" s="123" t="s">
        <v>148</v>
      </c>
      <c r="F495" s="108" t="s">
        <v>645</v>
      </c>
      <c r="G495" s="117">
        <f t="shared" si="199"/>
        <v>90</v>
      </c>
      <c r="H495" s="120">
        <v>90</v>
      </c>
      <c r="I495" s="120"/>
      <c r="J495" s="117">
        <f t="shared" si="200"/>
        <v>81</v>
      </c>
      <c r="K495" s="120">
        <v>81</v>
      </c>
      <c r="L495" s="120"/>
      <c r="M495" s="117">
        <f t="shared" si="201"/>
        <v>84</v>
      </c>
      <c r="N495" s="120">
        <v>84</v>
      </c>
      <c r="O495" s="120"/>
    </row>
    <row r="496" spans="1:15" ht="110.25">
      <c r="A496" s="118" t="s">
        <v>809</v>
      </c>
      <c r="B496" s="108" t="s">
        <v>561</v>
      </c>
      <c r="C496" s="108" t="s">
        <v>647</v>
      </c>
      <c r="D496" s="115" t="s">
        <v>50</v>
      </c>
      <c r="E496" s="122" t="s">
        <v>56</v>
      </c>
      <c r="F496" s="108"/>
      <c r="G496" s="117">
        <f aca="true" t="shared" si="202" ref="G496:O497">G497</f>
        <v>338</v>
      </c>
      <c r="H496" s="117">
        <f t="shared" si="202"/>
        <v>338</v>
      </c>
      <c r="I496" s="117">
        <f t="shared" si="202"/>
        <v>0</v>
      </c>
      <c r="J496" s="117">
        <f t="shared" si="202"/>
        <v>338</v>
      </c>
      <c r="K496" s="117">
        <f t="shared" si="202"/>
        <v>338</v>
      </c>
      <c r="L496" s="117">
        <f t="shared" si="202"/>
        <v>0</v>
      </c>
      <c r="M496" s="117">
        <f t="shared" si="202"/>
        <v>338</v>
      </c>
      <c r="N496" s="117">
        <f t="shared" si="202"/>
        <v>338</v>
      </c>
      <c r="O496" s="117">
        <f t="shared" si="202"/>
        <v>0</v>
      </c>
    </row>
    <row r="497" spans="1:15" ht="63">
      <c r="A497" s="118" t="s">
        <v>507</v>
      </c>
      <c r="B497" s="108" t="s">
        <v>561</v>
      </c>
      <c r="C497" s="108" t="s">
        <v>647</v>
      </c>
      <c r="D497" s="115" t="s">
        <v>50</v>
      </c>
      <c r="E497" s="122" t="s">
        <v>57</v>
      </c>
      <c r="F497" s="108"/>
      <c r="G497" s="117">
        <f t="shared" si="202"/>
        <v>338</v>
      </c>
      <c r="H497" s="117">
        <f t="shared" si="202"/>
        <v>338</v>
      </c>
      <c r="I497" s="117">
        <f t="shared" si="202"/>
        <v>0</v>
      </c>
      <c r="J497" s="117">
        <f t="shared" si="202"/>
        <v>338</v>
      </c>
      <c r="K497" s="117">
        <f t="shared" si="202"/>
        <v>338</v>
      </c>
      <c r="L497" s="117">
        <f t="shared" si="202"/>
        <v>0</v>
      </c>
      <c r="M497" s="117">
        <f t="shared" si="202"/>
        <v>338</v>
      </c>
      <c r="N497" s="117">
        <f t="shared" si="202"/>
        <v>338</v>
      </c>
      <c r="O497" s="117">
        <f t="shared" si="202"/>
        <v>0</v>
      </c>
    </row>
    <row r="498" spans="1:15" ht="141.75">
      <c r="A498" s="124" t="s">
        <v>435</v>
      </c>
      <c r="B498" s="108" t="s">
        <v>561</v>
      </c>
      <c r="C498" s="108" t="s">
        <v>647</v>
      </c>
      <c r="D498" s="115" t="s">
        <v>50</v>
      </c>
      <c r="E498" s="123" t="s">
        <v>449</v>
      </c>
      <c r="F498" s="108" t="s">
        <v>645</v>
      </c>
      <c r="G498" s="117">
        <f>SUM(H498:I498)</f>
        <v>338</v>
      </c>
      <c r="H498" s="120">
        <v>338</v>
      </c>
      <c r="I498" s="120"/>
      <c r="J498" s="117">
        <f>SUM(K498:L498)</f>
        <v>338</v>
      </c>
      <c r="K498" s="120">
        <v>338</v>
      </c>
      <c r="L498" s="120"/>
      <c r="M498" s="117">
        <f>SUM(N498:O498)</f>
        <v>338</v>
      </c>
      <c r="N498" s="120">
        <v>338</v>
      </c>
      <c r="O498" s="120"/>
    </row>
    <row r="499" spans="1:15" ht="94.5">
      <c r="A499" s="118" t="s">
        <v>805</v>
      </c>
      <c r="B499" s="108" t="s">
        <v>561</v>
      </c>
      <c r="C499" s="108">
        <v>10</v>
      </c>
      <c r="D499" s="115" t="s">
        <v>50</v>
      </c>
      <c r="E499" s="122" t="s">
        <v>620</v>
      </c>
      <c r="F499" s="108"/>
      <c r="G499" s="117">
        <f aca="true" t="shared" si="203" ref="G499:O499">G500</f>
        <v>14889</v>
      </c>
      <c r="H499" s="117">
        <f t="shared" si="203"/>
        <v>14876</v>
      </c>
      <c r="I499" s="117">
        <f t="shared" si="203"/>
        <v>13</v>
      </c>
      <c r="J499" s="117">
        <f t="shared" si="203"/>
        <v>15840</v>
      </c>
      <c r="K499" s="117">
        <f t="shared" si="203"/>
        <v>15840</v>
      </c>
      <c r="L499" s="117">
        <f t="shared" si="203"/>
        <v>0</v>
      </c>
      <c r="M499" s="117">
        <f t="shared" si="203"/>
        <v>16534</v>
      </c>
      <c r="N499" s="117">
        <f t="shared" si="203"/>
        <v>16534</v>
      </c>
      <c r="O499" s="117">
        <f t="shared" si="203"/>
        <v>0</v>
      </c>
    </row>
    <row r="500" spans="1:15" ht="47.25">
      <c r="A500" s="118" t="s">
        <v>202</v>
      </c>
      <c r="B500" s="108" t="s">
        <v>561</v>
      </c>
      <c r="C500" s="108">
        <v>10</v>
      </c>
      <c r="D500" s="115" t="s">
        <v>50</v>
      </c>
      <c r="E500" s="122" t="s">
        <v>621</v>
      </c>
      <c r="F500" s="108"/>
      <c r="G500" s="117">
        <f aca="true" t="shared" si="204" ref="G500:O500">SUM(G501:G506)</f>
        <v>14889</v>
      </c>
      <c r="H500" s="117">
        <f t="shared" si="204"/>
        <v>14876</v>
      </c>
      <c r="I500" s="117">
        <f t="shared" si="204"/>
        <v>13</v>
      </c>
      <c r="J500" s="117">
        <f t="shared" si="204"/>
        <v>15840</v>
      </c>
      <c r="K500" s="117">
        <f t="shared" si="204"/>
        <v>15840</v>
      </c>
      <c r="L500" s="117">
        <f t="shared" si="204"/>
        <v>0</v>
      </c>
      <c r="M500" s="117">
        <f t="shared" si="204"/>
        <v>16534</v>
      </c>
      <c r="N500" s="117">
        <f t="shared" si="204"/>
        <v>16534</v>
      </c>
      <c r="O500" s="117">
        <f t="shared" si="204"/>
        <v>0</v>
      </c>
    </row>
    <row r="501" spans="1:15" ht="47.25">
      <c r="A501" s="114" t="s">
        <v>65</v>
      </c>
      <c r="B501" s="108" t="s">
        <v>561</v>
      </c>
      <c r="C501" s="108">
        <v>10</v>
      </c>
      <c r="D501" s="115" t="s">
        <v>50</v>
      </c>
      <c r="E501" s="123" t="s">
        <v>66</v>
      </c>
      <c r="F501" s="108" t="s">
        <v>645</v>
      </c>
      <c r="G501" s="117">
        <f aca="true" t="shared" si="205" ref="G501:G506">SUM(H501:I501)</f>
        <v>13</v>
      </c>
      <c r="H501" s="117"/>
      <c r="I501" s="117">
        <v>13</v>
      </c>
      <c r="J501" s="117">
        <f aca="true" t="shared" si="206" ref="J501:J506">SUM(K501:L501)</f>
        <v>0</v>
      </c>
      <c r="K501" s="117"/>
      <c r="L501" s="117"/>
      <c r="M501" s="117">
        <f aca="true" t="shared" si="207" ref="M501:M506">SUM(N501:O501)</f>
        <v>0</v>
      </c>
      <c r="N501" s="117"/>
      <c r="O501" s="117"/>
    </row>
    <row r="502" spans="1:15" ht="141.75">
      <c r="A502" s="118" t="s">
        <v>966</v>
      </c>
      <c r="B502" s="108" t="s">
        <v>561</v>
      </c>
      <c r="C502" s="108">
        <v>10</v>
      </c>
      <c r="D502" s="115" t="s">
        <v>50</v>
      </c>
      <c r="E502" s="123" t="s">
        <v>965</v>
      </c>
      <c r="F502" s="108" t="s">
        <v>645</v>
      </c>
      <c r="G502" s="117">
        <f t="shared" si="205"/>
        <v>6987</v>
      </c>
      <c r="H502" s="120">
        <v>6987</v>
      </c>
      <c r="I502" s="120"/>
      <c r="J502" s="117">
        <f>SUM(K502:L502)</f>
        <v>7203</v>
      </c>
      <c r="K502" s="120">
        <v>7203</v>
      </c>
      <c r="L502" s="120"/>
      <c r="M502" s="117">
        <f t="shared" si="207"/>
        <v>7540</v>
      </c>
      <c r="N502" s="120">
        <v>7540</v>
      </c>
      <c r="O502" s="120"/>
    </row>
    <row r="503" spans="1:15" ht="78.75">
      <c r="A503" s="114" t="s">
        <v>63</v>
      </c>
      <c r="B503" s="108" t="s">
        <v>561</v>
      </c>
      <c r="C503" s="108" t="s">
        <v>647</v>
      </c>
      <c r="D503" s="115" t="s">
        <v>50</v>
      </c>
      <c r="E503" s="123" t="s">
        <v>564</v>
      </c>
      <c r="F503" s="108" t="s">
        <v>210</v>
      </c>
      <c r="G503" s="117">
        <f t="shared" si="205"/>
        <v>62</v>
      </c>
      <c r="H503" s="117">
        <v>62</v>
      </c>
      <c r="I503" s="117"/>
      <c r="J503" s="117">
        <f t="shared" si="206"/>
        <v>68</v>
      </c>
      <c r="K503" s="117">
        <v>68</v>
      </c>
      <c r="L503" s="117"/>
      <c r="M503" s="117">
        <f t="shared" si="207"/>
        <v>70</v>
      </c>
      <c r="N503" s="117">
        <v>70</v>
      </c>
      <c r="O503" s="117"/>
    </row>
    <row r="504" spans="1:15" ht="63">
      <c r="A504" s="114" t="s">
        <v>401</v>
      </c>
      <c r="B504" s="108" t="s">
        <v>561</v>
      </c>
      <c r="C504" s="108" t="s">
        <v>647</v>
      </c>
      <c r="D504" s="115" t="s">
        <v>50</v>
      </c>
      <c r="E504" s="123" t="s">
        <v>564</v>
      </c>
      <c r="F504" s="108" t="s">
        <v>645</v>
      </c>
      <c r="G504" s="117">
        <f t="shared" si="205"/>
        <v>7645</v>
      </c>
      <c r="H504" s="117">
        <v>7645</v>
      </c>
      <c r="I504" s="120"/>
      <c r="J504" s="117">
        <f t="shared" si="206"/>
        <v>8502</v>
      </c>
      <c r="K504" s="117">
        <v>8502</v>
      </c>
      <c r="L504" s="120"/>
      <c r="M504" s="117">
        <f t="shared" si="207"/>
        <v>8848</v>
      </c>
      <c r="N504" s="117">
        <v>8848</v>
      </c>
      <c r="O504" s="120"/>
    </row>
    <row r="505" spans="1:15" ht="78.75">
      <c r="A505" s="114" t="s">
        <v>402</v>
      </c>
      <c r="B505" s="108" t="s">
        <v>561</v>
      </c>
      <c r="C505" s="108">
        <v>10</v>
      </c>
      <c r="D505" s="115" t="s">
        <v>50</v>
      </c>
      <c r="E505" s="123" t="s">
        <v>548</v>
      </c>
      <c r="F505" s="108" t="s">
        <v>210</v>
      </c>
      <c r="G505" s="117">
        <f t="shared" si="205"/>
        <v>3</v>
      </c>
      <c r="H505" s="117">
        <v>3</v>
      </c>
      <c r="I505" s="117"/>
      <c r="J505" s="117">
        <f t="shared" si="206"/>
        <v>1</v>
      </c>
      <c r="K505" s="117">
        <v>1</v>
      </c>
      <c r="L505" s="117"/>
      <c r="M505" s="117">
        <f t="shared" si="207"/>
        <v>1</v>
      </c>
      <c r="N505" s="117">
        <v>1</v>
      </c>
      <c r="O505" s="117"/>
    </row>
    <row r="506" spans="1:15" ht="63">
      <c r="A506" s="114" t="s">
        <v>403</v>
      </c>
      <c r="B506" s="108" t="s">
        <v>561</v>
      </c>
      <c r="C506" s="108">
        <v>10</v>
      </c>
      <c r="D506" s="115" t="s">
        <v>50</v>
      </c>
      <c r="E506" s="123" t="s">
        <v>548</v>
      </c>
      <c r="F506" s="108">
        <v>300</v>
      </c>
      <c r="G506" s="117">
        <f t="shared" si="205"/>
        <v>179</v>
      </c>
      <c r="H506" s="120">
        <v>179</v>
      </c>
      <c r="I506" s="120"/>
      <c r="J506" s="117">
        <f t="shared" si="206"/>
        <v>66</v>
      </c>
      <c r="K506" s="120">
        <v>66</v>
      </c>
      <c r="L506" s="120"/>
      <c r="M506" s="117">
        <f t="shared" si="207"/>
        <v>75</v>
      </c>
      <c r="N506" s="120">
        <v>75</v>
      </c>
      <c r="O506" s="120"/>
    </row>
    <row r="507" spans="1:15" ht="15.75">
      <c r="A507" s="104" t="s">
        <v>646</v>
      </c>
      <c r="B507" s="229">
        <v>873</v>
      </c>
      <c r="C507" s="113">
        <v>10</v>
      </c>
      <c r="D507" s="107" t="s">
        <v>241</v>
      </c>
      <c r="E507" s="108"/>
      <c r="F507" s="108"/>
      <c r="G507" s="111">
        <f aca="true" t="shared" si="208" ref="G507:O508">G508</f>
        <v>17533.9</v>
      </c>
      <c r="H507" s="111">
        <f t="shared" si="208"/>
        <v>17533.9</v>
      </c>
      <c r="I507" s="111">
        <f t="shared" si="208"/>
        <v>0</v>
      </c>
      <c r="J507" s="111">
        <f t="shared" si="208"/>
        <v>10074.3</v>
      </c>
      <c r="K507" s="111">
        <f t="shared" si="208"/>
        <v>10074.3</v>
      </c>
      <c r="L507" s="111">
        <f t="shared" si="208"/>
        <v>0</v>
      </c>
      <c r="M507" s="111">
        <f t="shared" si="208"/>
        <v>11054.7</v>
      </c>
      <c r="N507" s="111">
        <f t="shared" si="208"/>
        <v>11054.7</v>
      </c>
      <c r="O507" s="111">
        <f t="shared" si="208"/>
        <v>0</v>
      </c>
    </row>
    <row r="508" spans="1:15" ht="63">
      <c r="A508" s="118" t="s">
        <v>773</v>
      </c>
      <c r="B508" s="108" t="s">
        <v>561</v>
      </c>
      <c r="C508" s="108" t="s">
        <v>647</v>
      </c>
      <c r="D508" s="115" t="s">
        <v>241</v>
      </c>
      <c r="E508" s="122" t="s">
        <v>418</v>
      </c>
      <c r="F508" s="108"/>
      <c r="G508" s="117">
        <f t="shared" si="208"/>
        <v>17533.9</v>
      </c>
      <c r="H508" s="117">
        <f t="shared" si="208"/>
        <v>17533.9</v>
      </c>
      <c r="I508" s="117">
        <f t="shared" si="208"/>
        <v>0</v>
      </c>
      <c r="J508" s="117">
        <f t="shared" si="208"/>
        <v>10074.3</v>
      </c>
      <c r="K508" s="117">
        <f t="shared" si="208"/>
        <v>10074.3</v>
      </c>
      <c r="L508" s="117">
        <f t="shared" si="208"/>
        <v>0</v>
      </c>
      <c r="M508" s="117">
        <f t="shared" si="208"/>
        <v>11054.7</v>
      </c>
      <c r="N508" s="117">
        <f t="shared" si="208"/>
        <v>11054.7</v>
      </c>
      <c r="O508" s="117">
        <f t="shared" si="208"/>
        <v>0</v>
      </c>
    </row>
    <row r="509" spans="1:15" ht="94.5">
      <c r="A509" s="118" t="s">
        <v>805</v>
      </c>
      <c r="B509" s="108" t="s">
        <v>561</v>
      </c>
      <c r="C509" s="108" t="s">
        <v>647</v>
      </c>
      <c r="D509" s="115" t="s">
        <v>241</v>
      </c>
      <c r="E509" s="122" t="s">
        <v>620</v>
      </c>
      <c r="F509" s="108"/>
      <c r="G509" s="117">
        <f>SUM(G510,G513,G515)</f>
        <v>17533.9</v>
      </c>
      <c r="H509" s="117">
        <f aca="true" t="shared" si="209" ref="H509:O509">SUM(H510,H513,H515)</f>
        <v>17533.9</v>
      </c>
      <c r="I509" s="117">
        <f t="shared" si="209"/>
        <v>0</v>
      </c>
      <c r="J509" s="117">
        <f t="shared" si="209"/>
        <v>10074.3</v>
      </c>
      <c r="K509" s="117">
        <f t="shared" si="209"/>
        <v>10074.3</v>
      </c>
      <c r="L509" s="117">
        <f t="shared" si="209"/>
        <v>0</v>
      </c>
      <c r="M509" s="117">
        <f t="shared" si="209"/>
        <v>11054.7</v>
      </c>
      <c r="N509" s="117">
        <f t="shared" si="209"/>
        <v>11054.7</v>
      </c>
      <c r="O509" s="117">
        <f t="shared" si="209"/>
        <v>0</v>
      </c>
    </row>
    <row r="510" spans="1:15" ht="31.5">
      <c r="A510" s="118" t="s">
        <v>888</v>
      </c>
      <c r="B510" s="108" t="s">
        <v>561</v>
      </c>
      <c r="C510" s="108" t="s">
        <v>647</v>
      </c>
      <c r="D510" s="115" t="s">
        <v>241</v>
      </c>
      <c r="E510" s="122" t="s">
        <v>887</v>
      </c>
      <c r="F510" s="108"/>
      <c r="G510" s="117">
        <f>SUM(H510:I510)</f>
        <v>11923</v>
      </c>
      <c r="H510" s="117">
        <f>SUM(H511:H512)</f>
        <v>11923</v>
      </c>
      <c r="I510" s="117">
        <f>SUM(I511:I512)</f>
        <v>0</v>
      </c>
      <c r="J510" s="117">
        <f>SUM(K510:L510)</f>
        <v>2749</v>
      </c>
      <c r="K510" s="117">
        <f>SUM(K511:K512)</f>
        <v>2749</v>
      </c>
      <c r="L510" s="117">
        <f>SUM(L511:L512)</f>
        <v>0</v>
      </c>
      <c r="M510" s="117">
        <f>SUM(N510:O510)</f>
        <v>2859</v>
      </c>
      <c r="N510" s="117">
        <f>SUM(N511:N512)</f>
        <v>2859</v>
      </c>
      <c r="O510" s="117">
        <f>SUM(O511:O512)</f>
        <v>0</v>
      </c>
    </row>
    <row r="511" spans="1:15" ht="126">
      <c r="A511" s="114" t="s">
        <v>499</v>
      </c>
      <c r="B511" s="108" t="s">
        <v>561</v>
      </c>
      <c r="C511" s="108" t="s">
        <v>647</v>
      </c>
      <c r="D511" s="115" t="s">
        <v>241</v>
      </c>
      <c r="E511" s="123" t="s">
        <v>968</v>
      </c>
      <c r="F511" s="108" t="s">
        <v>210</v>
      </c>
      <c r="G511" s="117">
        <f>SUM(H511:I511)</f>
        <v>176</v>
      </c>
      <c r="H511" s="117">
        <v>176</v>
      </c>
      <c r="I511" s="117"/>
      <c r="J511" s="117">
        <f>SUM(K511:L511)</f>
        <v>183</v>
      </c>
      <c r="K511" s="117">
        <v>183</v>
      </c>
      <c r="L511" s="117"/>
      <c r="M511" s="117">
        <f>SUM(N511:O511)</f>
        <v>191</v>
      </c>
      <c r="N511" s="117">
        <v>191</v>
      </c>
      <c r="O511" s="117"/>
    </row>
    <row r="512" spans="1:15" ht="126">
      <c r="A512" s="114" t="s">
        <v>404</v>
      </c>
      <c r="B512" s="108" t="s">
        <v>561</v>
      </c>
      <c r="C512" s="108" t="s">
        <v>647</v>
      </c>
      <c r="D512" s="115" t="s">
        <v>241</v>
      </c>
      <c r="E512" s="123" t="s">
        <v>968</v>
      </c>
      <c r="F512" s="108" t="s">
        <v>645</v>
      </c>
      <c r="G512" s="117">
        <f>SUM(H512:I512)</f>
        <v>11747</v>
      </c>
      <c r="H512" s="120">
        <v>11747</v>
      </c>
      <c r="I512" s="120"/>
      <c r="J512" s="117">
        <f>SUM(K512:L512)</f>
        <v>2566</v>
      </c>
      <c r="K512" s="120">
        <v>2566</v>
      </c>
      <c r="L512" s="120"/>
      <c r="M512" s="117">
        <f>SUM(N512:O512)</f>
        <v>2668</v>
      </c>
      <c r="N512" s="120">
        <v>2668</v>
      </c>
      <c r="O512" s="120"/>
    </row>
    <row r="513" spans="1:15" ht="47.25">
      <c r="A513" s="118" t="s">
        <v>202</v>
      </c>
      <c r="B513" s="108" t="s">
        <v>561</v>
      </c>
      <c r="C513" s="108" t="s">
        <v>647</v>
      </c>
      <c r="D513" s="115" t="s">
        <v>241</v>
      </c>
      <c r="E513" s="122" t="s">
        <v>621</v>
      </c>
      <c r="F513" s="108"/>
      <c r="G513" s="117">
        <f aca="true" t="shared" si="210" ref="G513:O513">SUM(G514:G514)</f>
        <v>91</v>
      </c>
      <c r="H513" s="117">
        <f t="shared" si="210"/>
        <v>91</v>
      </c>
      <c r="I513" s="117">
        <f t="shared" si="210"/>
        <v>0</v>
      </c>
      <c r="J513" s="117">
        <f t="shared" si="210"/>
        <v>0</v>
      </c>
      <c r="K513" s="117">
        <f t="shared" si="210"/>
        <v>0</v>
      </c>
      <c r="L513" s="117">
        <f t="shared" si="210"/>
        <v>0</v>
      </c>
      <c r="M513" s="117">
        <f t="shared" si="210"/>
        <v>0</v>
      </c>
      <c r="N513" s="117">
        <f t="shared" si="210"/>
        <v>0</v>
      </c>
      <c r="O513" s="117">
        <f t="shared" si="210"/>
        <v>0</v>
      </c>
    </row>
    <row r="514" spans="1:15" ht="110.25">
      <c r="A514" s="118" t="s">
        <v>260</v>
      </c>
      <c r="B514" s="108" t="s">
        <v>561</v>
      </c>
      <c r="C514" s="108" t="s">
        <v>647</v>
      </c>
      <c r="D514" s="115" t="s">
        <v>241</v>
      </c>
      <c r="E514" s="153" t="s">
        <v>259</v>
      </c>
      <c r="F514" s="108" t="s">
        <v>645</v>
      </c>
      <c r="G514" s="117">
        <f>SUM(H514:I514)</f>
        <v>91</v>
      </c>
      <c r="H514" s="117">
        <v>91</v>
      </c>
      <c r="I514" s="117"/>
      <c r="J514" s="117">
        <f>SUM(K514:L514)</f>
        <v>0</v>
      </c>
      <c r="K514" s="117">
        <v>0</v>
      </c>
      <c r="L514" s="117"/>
      <c r="M514" s="117">
        <f>SUM(N514:O514)</f>
        <v>0</v>
      </c>
      <c r="N514" s="117">
        <v>0</v>
      </c>
      <c r="O514" s="117"/>
    </row>
    <row r="515" spans="1:15" ht="78.75">
      <c r="A515" s="118" t="s">
        <v>377</v>
      </c>
      <c r="B515" s="108" t="s">
        <v>561</v>
      </c>
      <c r="C515" s="108" t="s">
        <v>647</v>
      </c>
      <c r="D515" s="115" t="s">
        <v>241</v>
      </c>
      <c r="E515" s="122" t="s">
        <v>376</v>
      </c>
      <c r="F515" s="108"/>
      <c r="G515" s="117">
        <f aca="true" t="shared" si="211" ref="G515:O515">SUM(G516:G524)</f>
        <v>5519.9</v>
      </c>
      <c r="H515" s="117">
        <f t="shared" si="211"/>
        <v>5519.9</v>
      </c>
      <c r="I515" s="117">
        <f t="shared" si="211"/>
        <v>0</v>
      </c>
      <c r="J515" s="117">
        <f t="shared" si="211"/>
        <v>7325.3</v>
      </c>
      <c r="K515" s="117">
        <f t="shared" si="211"/>
        <v>7325.3</v>
      </c>
      <c r="L515" s="117">
        <f t="shared" si="211"/>
        <v>0</v>
      </c>
      <c r="M515" s="117">
        <f t="shared" si="211"/>
        <v>8195.7</v>
      </c>
      <c r="N515" s="117">
        <f t="shared" si="211"/>
        <v>8195.7</v>
      </c>
      <c r="O515" s="117">
        <f t="shared" si="211"/>
        <v>0</v>
      </c>
    </row>
    <row r="516" spans="1:15" ht="110.25">
      <c r="A516" s="114" t="s">
        <v>405</v>
      </c>
      <c r="B516" s="108" t="s">
        <v>561</v>
      </c>
      <c r="C516" s="108" t="s">
        <v>647</v>
      </c>
      <c r="D516" s="115" t="s">
        <v>241</v>
      </c>
      <c r="E516" s="123" t="s">
        <v>565</v>
      </c>
      <c r="F516" s="108" t="s">
        <v>645</v>
      </c>
      <c r="G516" s="117">
        <f aca="true" t="shared" si="212" ref="G516:G524">SUM(H516:I516)</f>
        <v>67.9</v>
      </c>
      <c r="H516" s="120">
        <v>67.9</v>
      </c>
      <c r="I516" s="120"/>
      <c r="J516" s="117">
        <f aca="true" t="shared" si="213" ref="J516:J524">SUM(K516:L516)</f>
        <v>36.3</v>
      </c>
      <c r="K516" s="120">
        <v>36.3</v>
      </c>
      <c r="L516" s="120"/>
      <c r="M516" s="117">
        <f aca="true" t="shared" si="214" ref="M516:M524">SUM(N516:O516)</f>
        <v>37.7</v>
      </c>
      <c r="N516" s="120">
        <v>37.7</v>
      </c>
      <c r="O516" s="120"/>
    </row>
    <row r="517" spans="1:15" ht="141.75">
      <c r="A517" s="114" t="s">
        <v>406</v>
      </c>
      <c r="B517" s="108" t="s">
        <v>561</v>
      </c>
      <c r="C517" s="108" t="s">
        <v>647</v>
      </c>
      <c r="D517" s="115" t="s">
        <v>241</v>
      </c>
      <c r="E517" s="123" t="s">
        <v>566</v>
      </c>
      <c r="F517" s="108" t="s">
        <v>645</v>
      </c>
      <c r="G517" s="117">
        <f t="shared" si="212"/>
        <v>30</v>
      </c>
      <c r="H517" s="120">
        <v>30</v>
      </c>
      <c r="I517" s="120"/>
      <c r="J517" s="117">
        <f t="shared" si="213"/>
        <v>36</v>
      </c>
      <c r="K517" s="120">
        <v>36</v>
      </c>
      <c r="L517" s="120"/>
      <c r="M517" s="117">
        <f t="shared" si="214"/>
        <v>42</v>
      </c>
      <c r="N517" s="120">
        <v>42</v>
      </c>
      <c r="O517" s="120"/>
    </row>
    <row r="518" spans="1:15" ht="94.5">
      <c r="A518" s="114" t="s">
        <v>231</v>
      </c>
      <c r="B518" s="108" t="s">
        <v>561</v>
      </c>
      <c r="C518" s="108" t="s">
        <v>149</v>
      </c>
      <c r="D518" s="115" t="s">
        <v>241</v>
      </c>
      <c r="E518" s="123" t="s">
        <v>567</v>
      </c>
      <c r="F518" s="108" t="s">
        <v>210</v>
      </c>
      <c r="G518" s="117">
        <f t="shared" si="212"/>
        <v>12</v>
      </c>
      <c r="H518" s="120">
        <v>12</v>
      </c>
      <c r="I518" s="120"/>
      <c r="J518" s="117">
        <f t="shared" si="213"/>
        <v>18</v>
      </c>
      <c r="K518" s="120">
        <v>18</v>
      </c>
      <c r="L518" s="120"/>
      <c r="M518" s="117">
        <f t="shared" si="214"/>
        <v>19</v>
      </c>
      <c r="N518" s="120">
        <v>19</v>
      </c>
      <c r="O518" s="120"/>
    </row>
    <row r="519" spans="1:15" ht="78.75">
      <c r="A519" s="114" t="s">
        <v>407</v>
      </c>
      <c r="B519" s="108" t="s">
        <v>561</v>
      </c>
      <c r="C519" s="108" t="s">
        <v>149</v>
      </c>
      <c r="D519" s="115" t="s">
        <v>241</v>
      </c>
      <c r="E519" s="123" t="s">
        <v>567</v>
      </c>
      <c r="F519" s="108" t="s">
        <v>645</v>
      </c>
      <c r="G519" s="117">
        <f t="shared" si="212"/>
        <v>1475</v>
      </c>
      <c r="H519" s="120">
        <v>1475</v>
      </c>
      <c r="I519" s="120"/>
      <c r="J519" s="117">
        <f t="shared" si="213"/>
        <v>2120</v>
      </c>
      <c r="K519" s="120">
        <v>2120</v>
      </c>
      <c r="L519" s="120"/>
      <c r="M519" s="117">
        <f t="shared" si="214"/>
        <v>2204</v>
      </c>
      <c r="N519" s="120">
        <v>2204</v>
      </c>
      <c r="O519" s="120"/>
    </row>
    <row r="520" spans="1:15" ht="126">
      <c r="A520" s="114" t="s">
        <v>232</v>
      </c>
      <c r="B520" s="108" t="s">
        <v>561</v>
      </c>
      <c r="C520" s="108" t="s">
        <v>647</v>
      </c>
      <c r="D520" s="115" t="s">
        <v>241</v>
      </c>
      <c r="E520" s="108" t="s">
        <v>568</v>
      </c>
      <c r="F520" s="108" t="s">
        <v>210</v>
      </c>
      <c r="G520" s="117">
        <f t="shared" si="212"/>
        <v>17</v>
      </c>
      <c r="H520" s="120">
        <v>17</v>
      </c>
      <c r="I520" s="120"/>
      <c r="J520" s="117">
        <f t="shared" si="213"/>
        <v>18</v>
      </c>
      <c r="K520" s="120">
        <v>18</v>
      </c>
      <c r="L520" s="120"/>
      <c r="M520" s="117">
        <f t="shared" si="214"/>
        <v>20</v>
      </c>
      <c r="N520" s="120">
        <v>20</v>
      </c>
      <c r="O520" s="120"/>
    </row>
    <row r="521" spans="1:15" ht="110.25">
      <c r="A521" s="114" t="s">
        <v>375</v>
      </c>
      <c r="B521" s="108" t="s">
        <v>561</v>
      </c>
      <c r="C521" s="108" t="s">
        <v>647</v>
      </c>
      <c r="D521" s="115" t="s">
        <v>241</v>
      </c>
      <c r="E521" s="108" t="s">
        <v>568</v>
      </c>
      <c r="F521" s="108" t="s">
        <v>645</v>
      </c>
      <c r="G521" s="117">
        <f t="shared" si="212"/>
        <v>2131</v>
      </c>
      <c r="H521" s="120">
        <v>2131</v>
      </c>
      <c r="I521" s="120"/>
      <c r="J521" s="117">
        <f t="shared" si="213"/>
        <v>2440</v>
      </c>
      <c r="K521" s="120">
        <v>2440</v>
      </c>
      <c r="L521" s="120"/>
      <c r="M521" s="117">
        <f t="shared" si="214"/>
        <v>2768</v>
      </c>
      <c r="N521" s="120">
        <v>2768</v>
      </c>
      <c r="O521" s="120"/>
    </row>
    <row r="522" spans="1:15" ht="63">
      <c r="A522" s="114" t="s">
        <v>742</v>
      </c>
      <c r="B522" s="108" t="s">
        <v>561</v>
      </c>
      <c r="C522" s="108" t="s">
        <v>647</v>
      </c>
      <c r="D522" s="115" t="s">
        <v>241</v>
      </c>
      <c r="E522" s="108" t="s">
        <v>743</v>
      </c>
      <c r="F522" s="108" t="s">
        <v>645</v>
      </c>
      <c r="G522" s="117">
        <f t="shared" si="212"/>
        <v>1281</v>
      </c>
      <c r="H522" s="120">
        <v>1281</v>
      </c>
      <c r="I522" s="120"/>
      <c r="J522" s="117">
        <f t="shared" si="213"/>
        <v>970</v>
      </c>
      <c r="K522" s="120">
        <v>970</v>
      </c>
      <c r="L522" s="120"/>
      <c r="M522" s="117">
        <f t="shared" si="214"/>
        <v>1137</v>
      </c>
      <c r="N522" s="120">
        <v>1137</v>
      </c>
      <c r="O522" s="120"/>
    </row>
    <row r="523" spans="1:15" ht="141.75">
      <c r="A523" s="114" t="s">
        <v>432</v>
      </c>
      <c r="B523" s="108" t="s">
        <v>561</v>
      </c>
      <c r="C523" s="108" t="s">
        <v>647</v>
      </c>
      <c r="D523" s="115" t="s">
        <v>241</v>
      </c>
      <c r="E523" s="108" t="s">
        <v>569</v>
      </c>
      <c r="F523" s="108" t="s">
        <v>210</v>
      </c>
      <c r="G523" s="117">
        <f t="shared" si="212"/>
        <v>5</v>
      </c>
      <c r="H523" s="120">
        <v>5</v>
      </c>
      <c r="I523" s="120"/>
      <c r="J523" s="117">
        <f t="shared" si="213"/>
        <v>14</v>
      </c>
      <c r="K523" s="120">
        <v>14</v>
      </c>
      <c r="L523" s="120"/>
      <c r="M523" s="117">
        <f>SUM(N523:O523)</f>
        <v>16</v>
      </c>
      <c r="N523" s="120">
        <v>16</v>
      </c>
      <c r="O523" s="120"/>
    </row>
    <row r="524" spans="1:15" ht="126">
      <c r="A524" s="114" t="s">
        <v>309</v>
      </c>
      <c r="B524" s="108" t="s">
        <v>561</v>
      </c>
      <c r="C524" s="108" t="s">
        <v>647</v>
      </c>
      <c r="D524" s="115" t="s">
        <v>241</v>
      </c>
      <c r="E524" s="108" t="s">
        <v>569</v>
      </c>
      <c r="F524" s="108" t="s">
        <v>645</v>
      </c>
      <c r="G524" s="117">
        <f t="shared" si="212"/>
        <v>501</v>
      </c>
      <c r="H524" s="120">
        <v>501</v>
      </c>
      <c r="I524" s="120"/>
      <c r="J524" s="117">
        <f t="shared" si="213"/>
        <v>1673</v>
      </c>
      <c r="K524" s="120">
        <v>1673</v>
      </c>
      <c r="L524" s="120"/>
      <c r="M524" s="117">
        <f t="shared" si="214"/>
        <v>1952</v>
      </c>
      <c r="N524" s="120">
        <v>1952</v>
      </c>
      <c r="O524" s="120"/>
    </row>
    <row r="525" spans="1:15" ht="31.5">
      <c r="A525" s="104" t="s">
        <v>150</v>
      </c>
      <c r="B525" s="229">
        <v>873</v>
      </c>
      <c r="C525" s="113">
        <v>10</v>
      </c>
      <c r="D525" s="107" t="s">
        <v>53</v>
      </c>
      <c r="E525" s="108"/>
      <c r="F525" s="108"/>
      <c r="G525" s="111">
        <f aca="true" t="shared" si="215" ref="G525:O525">G526</f>
        <v>9761.9</v>
      </c>
      <c r="H525" s="111">
        <f t="shared" si="215"/>
        <v>8175.9</v>
      </c>
      <c r="I525" s="111">
        <f t="shared" si="215"/>
        <v>1586</v>
      </c>
      <c r="J525" s="111">
        <f t="shared" si="215"/>
        <v>9955.9</v>
      </c>
      <c r="K525" s="111">
        <f t="shared" si="215"/>
        <v>8507.9</v>
      </c>
      <c r="L525" s="111">
        <f t="shared" si="215"/>
        <v>1448</v>
      </c>
      <c r="M525" s="111">
        <f t="shared" si="215"/>
        <v>10321.9</v>
      </c>
      <c r="N525" s="111">
        <f t="shared" si="215"/>
        <v>8827.9</v>
      </c>
      <c r="O525" s="111">
        <f t="shared" si="215"/>
        <v>1494</v>
      </c>
    </row>
    <row r="526" spans="1:15" ht="63">
      <c r="A526" s="118" t="s">
        <v>773</v>
      </c>
      <c r="B526" s="108" t="s">
        <v>561</v>
      </c>
      <c r="C526" s="108">
        <v>10</v>
      </c>
      <c r="D526" s="115" t="s">
        <v>53</v>
      </c>
      <c r="E526" s="116" t="s">
        <v>418</v>
      </c>
      <c r="F526" s="108"/>
      <c r="G526" s="117">
        <f>SUM(G527,G530)</f>
        <v>9761.9</v>
      </c>
      <c r="H526" s="117">
        <f aca="true" t="shared" si="216" ref="H526:O526">SUM(H527,H530)</f>
        <v>8175.9</v>
      </c>
      <c r="I526" s="117">
        <f t="shared" si="216"/>
        <v>1586</v>
      </c>
      <c r="J526" s="117">
        <f t="shared" si="216"/>
        <v>9955.9</v>
      </c>
      <c r="K526" s="117">
        <f t="shared" si="216"/>
        <v>8507.9</v>
      </c>
      <c r="L526" s="117">
        <f>SUM(L527,L530)</f>
        <v>1448</v>
      </c>
      <c r="M526" s="117">
        <f t="shared" si="216"/>
        <v>10321.9</v>
      </c>
      <c r="N526" s="117">
        <f t="shared" si="216"/>
        <v>8827.9</v>
      </c>
      <c r="O526" s="117">
        <f t="shared" si="216"/>
        <v>1494</v>
      </c>
    </row>
    <row r="527" spans="1:15" ht="141.75">
      <c r="A527" s="118" t="s">
        <v>810</v>
      </c>
      <c r="B527" s="108" t="s">
        <v>561</v>
      </c>
      <c r="C527" s="108">
        <v>10</v>
      </c>
      <c r="D527" s="115" t="s">
        <v>53</v>
      </c>
      <c r="E527" s="116" t="s">
        <v>283</v>
      </c>
      <c r="F527" s="108"/>
      <c r="G527" s="117">
        <f aca="true" t="shared" si="217" ref="G527:O528">G528</f>
        <v>1089</v>
      </c>
      <c r="H527" s="117">
        <f t="shared" si="217"/>
        <v>0</v>
      </c>
      <c r="I527" s="117">
        <f t="shared" si="217"/>
        <v>1089</v>
      </c>
      <c r="J527" s="117">
        <f t="shared" si="217"/>
        <v>930</v>
      </c>
      <c r="K527" s="117">
        <f t="shared" si="217"/>
        <v>0</v>
      </c>
      <c r="L527" s="117">
        <f t="shared" si="217"/>
        <v>930</v>
      </c>
      <c r="M527" s="117">
        <f t="shared" si="217"/>
        <v>956</v>
      </c>
      <c r="N527" s="117">
        <f t="shared" si="217"/>
        <v>0</v>
      </c>
      <c r="O527" s="117">
        <f t="shared" si="217"/>
        <v>956</v>
      </c>
    </row>
    <row r="528" spans="1:15" ht="63">
      <c r="A528" s="118" t="s">
        <v>285</v>
      </c>
      <c r="B528" s="108" t="s">
        <v>561</v>
      </c>
      <c r="C528" s="108">
        <v>10</v>
      </c>
      <c r="D528" s="115" t="s">
        <v>53</v>
      </c>
      <c r="E528" s="116" t="s">
        <v>284</v>
      </c>
      <c r="F528" s="108"/>
      <c r="G528" s="117">
        <f t="shared" si="217"/>
        <v>1089</v>
      </c>
      <c r="H528" s="117">
        <f t="shared" si="217"/>
        <v>0</v>
      </c>
      <c r="I528" s="117">
        <f t="shared" si="217"/>
        <v>1089</v>
      </c>
      <c r="J528" s="117">
        <f t="shared" si="217"/>
        <v>930</v>
      </c>
      <c r="K528" s="117">
        <f t="shared" si="217"/>
        <v>0</v>
      </c>
      <c r="L528" s="117">
        <f t="shared" si="217"/>
        <v>930</v>
      </c>
      <c r="M528" s="117">
        <f t="shared" si="217"/>
        <v>956</v>
      </c>
      <c r="N528" s="117">
        <f t="shared" si="217"/>
        <v>0</v>
      </c>
      <c r="O528" s="117">
        <f t="shared" si="217"/>
        <v>956</v>
      </c>
    </row>
    <row r="529" spans="1:15" ht="110.25">
      <c r="A529" s="114" t="s">
        <v>371</v>
      </c>
      <c r="B529" s="108" t="s">
        <v>561</v>
      </c>
      <c r="C529" s="108" t="s">
        <v>647</v>
      </c>
      <c r="D529" s="115" t="s">
        <v>53</v>
      </c>
      <c r="E529" s="108" t="s">
        <v>571</v>
      </c>
      <c r="F529" s="108">
        <v>600</v>
      </c>
      <c r="G529" s="117">
        <f>SUM(H529:I529)</f>
        <v>1089</v>
      </c>
      <c r="H529" s="120"/>
      <c r="I529" s="120">
        <v>1089</v>
      </c>
      <c r="J529" s="117">
        <f>SUM(K529:L529)</f>
        <v>930</v>
      </c>
      <c r="K529" s="120"/>
      <c r="L529" s="120">
        <v>930</v>
      </c>
      <c r="M529" s="117">
        <f>SUM(N529:O529)</f>
        <v>956</v>
      </c>
      <c r="N529" s="120"/>
      <c r="O529" s="120">
        <v>956</v>
      </c>
    </row>
    <row r="530" spans="1:15" ht="110.25">
      <c r="A530" s="118" t="s">
        <v>811</v>
      </c>
      <c r="B530" s="108" t="s">
        <v>561</v>
      </c>
      <c r="C530" s="108">
        <v>10</v>
      </c>
      <c r="D530" s="115" t="s">
        <v>53</v>
      </c>
      <c r="E530" s="116" t="s">
        <v>228</v>
      </c>
      <c r="F530" s="108"/>
      <c r="G530" s="117">
        <f aca="true" t="shared" si="218" ref="G530:O530">SUM(G531,G535,G539,G542,G545)</f>
        <v>8672.9</v>
      </c>
      <c r="H530" s="117">
        <f t="shared" si="218"/>
        <v>8175.9</v>
      </c>
      <c r="I530" s="117">
        <f t="shared" si="218"/>
        <v>497</v>
      </c>
      <c r="J530" s="117">
        <f t="shared" si="218"/>
        <v>9025.9</v>
      </c>
      <c r="K530" s="117">
        <f t="shared" si="218"/>
        <v>8507.9</v>
      </c>
      <c r="L530" s="117">
        <f t="shared" si="218"/>
        <v>518</v>
      </c>
      <c r="M530" s="117">
        <f t="shared" si="218"/>
        <v>9365.9</v>
      </c>
      <c r="N530" s="117">
        <f t="shared" si="218"/>
        <v>8827.9</v>
      </c>
      <c r="O530" s="117">
        <f t="shared" si="218"/>
        <v>538</v>
      </c>
    </row>
    <row r="531" spans="1:15" ht="47.25">
      <c r="A531" s="118" t="s">
        <v>619</v>
      </c>
      <c r="B531" s="108" t="s">
        <v>561</v>
      </c>
      <c r="C531" s="108">
        <v>10</v>
      </c>
      <c r="D531" s="115" t="s">
        <v>53</v>
      </c>
      <c r="E531" s="122" t="s">
        <v>372</v>
      </c>
      <c r="F531" s="108"/>
      <c r="G531" s="117">
        <f>SUM(G532:G534)</f>
        <v>6201</v>
      </c>
      <c r="H531" s="117">
        <f aca="true" t="shared" si="219" ref="H531:O531">SUM(H532:H534)</f>
        <v>6201</v>
      </c>
      <c r="I531" s="117">
        <f t="shared" si="219"/>
        <v>0</v>
      </c>
      <c r="J531" s="117">
        <f t="shared" si="219"/>
        <v>6458</v>
      </c>
      <c r="K531" s="117">
        <f t="shared" si="219"/>
        <v>6458</v>
      </c>
      <c r="L531" s="117">
        <f t="shared" si="219"/>
        <v>0</v>
      </c>
      <c r="M531" s="117">
        <f t="shared" si="219"/>
        <v>6705</v>
      </c>
      <c r="N531" s="117">
        <f t="shared" si="219"/>
        <v>6705</v>
      </c>
      <c r="O531" s="117">
        <f t="shared" si="219"/>
        <v>0</v>
      </c>
    </row>
    <row r="532" spans="1:15" ht="173.25">
      <c r="A532" s="119" t="s">
        <v>352</v>
      </c>
      <c r="B532" s="108" t="s">
        <v>561</v>
      </c>
      <c r="C532" s="108">
        <v>10</v>
      </c>
      <c r="D532" s="115" t="s">
        <v>53</v>
      </c>
      <c r="E532" s="123" t="s">
        <v>574</v>
      </c>
      <c r="F532" s="108" t="s">
        <v>208</v>
      </c>
      <c r="G532" s="117">
        <f>SUM(H532:I532)</f>
        <v>6091</v>
      </c>
      <c r="H532" s="120">
        <v>6091</v>
      </c>
      <c r="I532" s="120"/>
      <c r="J532" s="117">
        <f>SUM(K532:L532)</f>
        <v>6298</v>
      </c>
      <c r="K532" s="120">
        <v>6298</v>
      </c>
      <c r="L532" s="120"/>
      <c r="M532" s="117">
        <f>SUM(N532:O532)</f>
        <v>6550</v>
      </c>
      <c r="N532" s="120">
        <v>6550</v>
      </c>
      <c r="O532" s="120"/>
    </row>
    <row r="533" spans="1:15" ht="94.5">
      <c r="A533" s="114" t="s">
        <v>526</v>
      </c>
      <c r="B533" s="108" t="s">
        <v>561</v>
      </c>
      <c r="C533" s="108">
        <v>10</v>
      </c>
      <c r="D533" s="115" t="s">
        <v>53</v>
      </c>
      <c r="E533" s="123" t="s">
        <v>574</v>
      </c>
      <c r="F533" s="108" t="s">
        <v>210</v>
      </c>
      <c r="G533" s="117">
        <f>SUM(H533:I533)</f>
        <v>107</v>
      </c>
      <c r="H533" s="120">
        <v>107</v>
      </c>
      <c r="I533" s="120"/>
      <c r="J533" s="117">
        <f>SUM(K533:L533)</f>
        <v>160</v>
      </c>
      <c r="K533" s="120">
        <v>160</v>
      </c>
      <c r="L533" s="120"/>
      <c r="M533" s="117">
        <f>SUM(N533:O533)</f>
        <v>155</v>
      </c>
      <c r="N533" s="120">
        <v>155</v>
      </c>
      <c r="O533" s="120"/>
    </row>
    <row r="534" spans="1:15" ht="78.75">
      <c r="A534" s="114" t="s">
        <v>999</v>
      </c>
      <c r="B534" s="108" t="s">
        <v>561</v>
      </c>
      <c r="C534" s="108">
        <v>10</v>
      </c>
      <c r="D534" s="115" t="s">
        <v>53</v>
      </c>
      <c r="E534" s="123" t="s">
        <v>574</v>
      </c>
      <c r="F534" s="108" t="s">
        <v>645</v>
      </c>
      <c r="G534" s="117">
        <f>SUM(H534:I534)</f>
        <v>3</v>
      </c>
      <c r="H534" s="120">
        <v>3</v>
      </c>
      <c r="I534" s="120"/>
      <c r="J534" s="117">
        <f>SUM(K534:L534)</f>
        <v>0</v>
      </c>
      <c r="K534" s="120"/>
      <c r="L534" s="120"/>
      <c r="M534" s="117">
        <f>SUM(N534:O534)</f>
        <v>0</v>
      </c>
      <c r="N534" s="120"/>
      <c r="O534" s="120"/>
    </row>
    <row r="535" spans="1:15" ht="110.25">
      <c r="A535" s="124" t="s">
        <v>282</v>
      </c>
      <c r="B535" s="108" t="s">
        <v>561</v>
      </c>
      <c r="C535" s="108">
        <v>10</v>
      </c>
      <c r="D535" s="115" t="s">
        <v>53</v>
      </c>
      <c r="E535" s="116" t="s">
        <v>229</v>
      </c>
      <c r="F535" s="108"/>
      <c r="G535" s="117">
        <f aca="true" t="shared" si="220" ref="G535:O535">SUM(G536,G537,G538)</f>
        <v>843</v>
      </c>
      <c r="H535" s="117">
        <f t="shared" si="220"/>
        <v>346</v>
      </c>
      <c r="I535" s="117">
        <f t="shared" si="220"/>
        <v>497</v>
      </c>
      <c r="J535" s="117">
        <f t="shared" si="220"/>
        <v>878</v>
      </c>
      <c r="K535" s="117">
        <f t="shared" si="220"/>
        <v>360</v>
      </c>
      <c r="L535" s="117">
        <f t="shared" si="220"/>
        <v>518</v>
      </c>
      <c r="M535" s="117">
        <f t="shared" si="220"/>
        <v>912</v>
      </c>
      <c r="N535" s="117">
        <f t="shared" si="220"/>
        <v>374</v>
      </c>
      <c r="O535" s="117">
        <f t="shared" si="220"/>
        <v>538</v>
      </c>
    </row>
    <row r="536" spans="1:15" ht="157.5">
      <c r="A536" s="114" t="s">
        <v>359</v>
      </c>
      <c r="B536" s="108" t="s">
        <v>561</v>
      </c>
      <c r="C536" s="108">
        <v>10</v>
      </c>
      <c r="D536" s="115" t="s">
        <v>53</v>
      </c>
      <c r="E536" s="108" t="s">
        <v>570</v>
      </c>
      <c r="F536" s="108">
        <v>100</v>
      </c>
      <c r="G536" s="117">
        <f aca="true" t="shared" si="221" ref="G536:G541">SUM(H536:I536)</f>
        <v>497</v>
      </c>
      <c r="H536" s="120"/>
      <c r="I536" s="120">
        <v>497</v>
      </c>
      <c r="J536" s="117">
        <f aca="true" t="shared" si="222" ref="J536:J541">SUM(K536:L536)</f>
        <v>518</v>
      </c>
      <c r="K536" s="120"/>
      <c r="L536" s="120">
        <v>518</v>
      </c>
      <c r="M536" s="117">
        <f aca="true" t="shared" si="223" ref="M536:M541">SUM(N536:O536)</f>
        <v>538</v>
      </c>
      <c r="N536" s="120"/>
      <c r="O536" s="120">
        <v>538</v>
      </c>
    </row>
    <row r="537" spans="1:15" ht="220.5">
      <c r="A537" s="119" t="s">
        <v>527</v>
      </c>
      <c r="B537" s="108" t="s">
        <v>561</v>
      </c>
      <c r="C537" s="108">
        <v>10</v>
      </c>
      <c r="D537" s="115" t="s">
        <v>53</v>
      </c>
      <c r="E537" s="123" t="s">
        <v>575</v>
      </c>
      <c r="F537" s="108" t="s">
        <v>208</v>
      </c>
      <c r="G537" s="117">
        <f t="shared" si="221"/>
        <v>340</v>
      </c>
      <c r="H537" s="120">
        <v>340</v>
      </c>
      <c r="I537" s="120"/>
      <c r="J537" s="117">
        <f t="shared" si="222"/>
        <v>342</v>
      </c>
      <c r="K537" s="120">
        <v>342</v>
      </c>
      <c r="L537" s="120"/>
      <c r="M537" s="117">
        <f t="shared" si="223"/>
        <v>344</v>
      </c>
      <c r="N537" s="120">
        <v>344</v>
      </c>
      <c r="O537" s="120"/>
    </row>
    <row r="538" spans="1:15" ht="126">
      <c r="A538" s="114" t="s">
        <v>191</v>
      </c>
      <c r="B538" s="108" t="s">
        <v>561</v>
      </c>
      <c r="C538" s="108">
        <v>10</v>
      </c>
      <c r="D538" s="115" t="s">
        <v>53</v>
      </c>
      <c r="E538" s="123" t="s">
        <v>575</v>
      </c>
      <c r="F538" s="108" t="s">
        <v>210</v>
      </c>
      <c r="G538" s="117">
        <f t="shared" si="221"/>
        <v>6</v>
      </c>
      <c r="H538" s="120">
        <v>6</v>
      </c>
      <c r="I538" s="120"/>
      <c r="J538" s="117">
        <f t="shared" si="222"/>
        <v>18</v>
      </c>
      <c r="K538" s="120">
        <v>18</v>
      </c>
      <c r="L538" s="120"/>
      <c r="M538" s="117">
        <f t="shared" si="223"/>
        <v>30</v>
      </c>
      <c r="N538" s="120">
        <v>30</v>
      </c>
      <c r="O538" s="120"/>
    </row>
    <row r="539" spans="1:15" ht="78.75">
      <c r="A539" s="124" t="s">
        <v>193</v>
      </c>
      <c r="B539" s="108" t="s">
        <v>561</v>
      </c>
      <c r="C539" s="108">
        <v>10</v>
      </c>
      <c r="D539" s="115" t="s">
        <v>53</v>
      </c>
      <c r="E539" s="122" t="s">
        <v>192</v>
      </c>
      <c r="F539" s="108"/>
      <c r="G539" s="117">
        <f>SUM(H539:I539)</f>
        <v>500</v>
      </c>
      <c r="H539" s="117">
        <f>SUM(H540:H541)</f>
        <v>500</v>
      </c>
      <c r="I539" s="117">
        <f>SUM(I540:I541)</f>
        <v>0</v>
      </c>
      <c r="J539" s="117">
        <f t="shared" si="222"/>
        <v>518</v>
      </c>
      <c r="K539" s="117">
        <f>SUM(K540:K541)</f>
        <v>518</v>
      </c>
      <c r="L539" s="117">
        <f>SUM(L540:L541)</f>
        <v>0</v>
      </c>
      <c r="M539" s="117">
        <f t="shared" si="223"/>
        <v>536</v>
      </c>
      <c r="N539" s="117">
        <f>SUM(N540:N541)</f>
        <v>536</v>
      </c>
      <c r="O539" s="117">
        <f>SUM(O540:O541)</f>
        <v>0</v>
      </c>
    </row>
    <row r="540" spans="1:15" ht="189">
      <c r="A540" s="119" t="s">
        <v>194</v>
      </c>
      <c r="B540" s="108" t="s">
        <v>561</v>
      </c>
      <c r="C540" s="108">
        <v>10</v>
      </c>
      <c r="D540" s="115" t="s">
        <v>53</v>
      </c>
      <c r="E540" s="123" t="s">
        <v>576</v>
      </c>
      <c r="F540" s="108" t="s">
        <v>208</v>
      </c>
      <c r="G540" s="117">
        <f>SUM(H540:I540)</f>
        <v>438</v>
      </c>
      <c r="H540" s="120">
        <v>438</v>
      </c>
      <c r="I540" s="120"/>
      <c r="J540" s="117">
        <f t="shared" si="222"/>
        <v>440</v>
      </c>
      <c r="K540" s="120">
        <v>440</v>
      </c>
      <c r="L540" s="120"/>
      <c r="M540" s="117">
        <f t="shared" si="223"/>
        <v>442</v>
      </c>
      <c r="N540" s="120">
        <v>442</v>
      </c>
      <c r="O540" s="120"/>
    </row>
    <row r="541" spans="1:15" ht="94.5">
      <c r="A541" s="114" t="s">
        <v>195</v>
      </c>
      <c r="B541" s="108" t="s">
        <v>561</v>
      </c>
      <c r="C541" s="108">
        <v>10</v>
      </c>
      <c r="D541" s="115" t="s">
        <v>53</v>
      </c>
      <c r="E541" s="123" t="s">
        <v>576</v>
      </c>
      <c r="F541" s="108" t="s">
        <v>210</v>
      </c>
      <c r="G541" s="117">
        <f t="shared" si="221"/>
        <v>62</v>
      </c>
      <c r="H541" s="120">
        <v>62</v>
      </c>
      <c r="I541" s="120"/>
      <c r="J541" s="117">
        <f t="shared" si="222"/>
        <v>78</v>
      </c>
      <c r="K541" s="120">
        <v>78</v>
      </c>
      <c r="L541" s="120"/>
      <c r="M541" s="117">
        <f t="shared" si="223"/>
        <v>94</v>
      </c>
      <c r="N541" s="120">
        <v>94</v>
      </c>
      <c r="O541" s="120"/>
    </row>
    <row r="542" spans="1:15" ht="78.75">
      <c r="A542" s="124" t="s">
        <v>674</v>
      </c>
      <c r="B542" s="108" t="s">
        <v>561</v>
      </c>
      <c r="C542" s="108">
        <v>10</v>
      </c>
      <c r="D542" s="115" t="s">
        <v>53</v>
      </c>
      <c r="E542" s="122" t="s">
        <v>196</v>
      </c>
      <c r="F542" s="108"/>
      <c r="G542" s="117">
        <f aca="true" t="shared" si="224" ref="G542:O542">SUM(G543:G544)</f>
        <v>1128</v>
      </c>
      <c r="H542" s="117">
        <f t="shared" si="224"/>
        <v>1128</v>
      </c>
      <c r="I542" s="117">
        <f t="shared" si="224"/>
        <v>0</v>
      </c>
      <c r="J542" s="117">
        <f t="shared" si="224"/>
        <v>1171</v>
      </c>
      <c r="K542" s="117">
        <f t="shared" si="224"/>
        <v>1171</v>
      </c>
      <c r="L542" s="117">
        <f t="shared" si="224"/>
        <v>0</v>
      </c>
      <c r="M542" s="117">
        <f t="shared" si="224"/>
        <v>1212</v>
      </c>
      <c r="N542" s="117">
        <f t="shared" si="224"/>
        <v>1212</v>
      </c>
      <c r="O542" s="117">
        <f t="shared" si="224"/>
        <v>0</v>
      </c>
    </row>
    <row r="543" spans="1:15" ht="189">
      <c r="A543" s="119" t="s">
        <v>672</v>
      </c>
      <c r="B543" s="108" t="s">
        <v>561</v>
      </c>
      <c r="C543" s="108">
        <v>10</v>
      </c>
      <c r="D543" s="115" t="s">
        <v>53</v>
      </c>
      <c r="E543" s="123" t="s">
        <v>577</v>
      </c>
      <c r="F543" s="108" t="s">
        <v>208</v>
      </c>
      <c r="G543" s="117">
        <f>SUM(H543:I543)</f>
        <v>1027</v>
      </c>
      <c r="H543" s="120">
        <v>1027</v>
      </c>
      <c r="I543" s="120"/>
      <c r="J543" s="117">
        <f>SUM(K543:L543)</f>
        <v>1038</v>
      </c>
      <c r="K543" s="120">
        <v>1038</v>
      </c>
      <c r="L543" s="120"/>
      <c r="M543" s="117">
        <f>SUM(N543:O543)</f>
        <v>1048</v>
      </c>
      <c r="N543" s="120">
        <v>1048</v>
      </c>
      <c r="O543" s="120"/>
    </row>
    <row r="544" spans="1:15" ht="110.25">
      <c r="A544" s="114" t="s">
        <v>673</v>
      </c>
      <c r="B544" s="108" t="s">
        <v>561</v>
      </c>
      <c r="C544" s="108">
        <v>10</v>
      </c>
      <c r="D544" s="115" t="s">
        <v>53</v>
      </c>
      <c r="E544" s="123" t="s">
        <v>577</v>
      </c>
      <c r="F544" s="108" t="s">
        <v>210</v>
      </c>
      <c r="G544" s="117">
        <f>SUM(H544:I544)</f>
        <v>101</v>
      </c>
      <c r="H544" s="120">
        <v>101</v>
      </c>
      <c r="I544" s="120"/>
      <c r="J544" s="117">
        <f>SUM(K544:L544)</f>
        <v>133</v>
      </c>
      <c r="K544" s="120">
        <v>133</v>
      </c>
      <c r="L544" s="120"/>
      <c r="M544" s="117">
        <f>SUM(N544:O544)</f>
        <v>164</v>
      </c>
      <c r="N544" s="120">
        <v>164</v>
      </c>
      <c r="O544" s="120"/>
    </row>
    <row r="545" spans="1:15" ht="63">
      <c r="A545" s="124" t="s">
        <v>676</v>
      </c>
      <c r="B545" s="108" t="s">
        <v>561</v>
      </c>
      <c r="C545" s="108">
        <v>10</v>
      </c>
      <c r="D545" s="115" t="s">
        <v>53</v>
      </c>
      <c r="E545" s="122" t="s">
        <v>675</v>
      </c>
      <c r="F545" s="108"/>
      <c r="G545" s="117">
        <f aca="true" t="shared" si="225" ref="G545:O545">G546</f>
        <v>0.9</v>
      </c>
      <c r="H545" s="117">
        <f t="shared" si="225"/>
        <v>0.9</v>
      </c>
      <c r="I545" s="117">
        <f t="shared" si="225"/>
        <v>0</v>
      </c>
      <c r="J545" s="117">
        <f t="shared" si="225"/>
        <v>0.9</v>
      </c>
      <c r="K545" s="117">
        <f t="shared" si="225"/>
        <v>0.9</v>
      </c>
      <c r="L545" s="117">
        <f t="shared" si="225"/>
        <v>0</v>
      </c>
      <c r="M545" s="117">
        <f t="shared" si="225"/>
        <v>0.9</v>
      </c>
      <c r="N545" s="117">
        <f t="shared" si="225"/>
        <v>0.9</v>
      </c>
      <c r="O545" s="117">
        <f t="shared" si="225"/>
        <v>0</v>
      </c>
    </row>
    <row r="546" spans="1:15" ht="94.5">
      <c r="A546" s="114" t="s">
        <v>365</v>
      </c>
      <c r="B546" s="108" t="s">
        <v>561</v>
      </c>
      <c r="C546" s="108">
        <v>10</v>
      </c>
      <c r="D546" s="115" t="s">
        <v>53</v>
      </c>
      <c r="E546" s="123" t="s">
        <v>578</v>
      </c>
      <c r="F546" s="108" t="s">
        <v>210</v>
      </c>
      <c r="G546" s="117">
        <f>SUM(H546:I546)</f>
        <v>0.9</v>
      </c>
      <c r="H546" s="120">
        <v>0.9</v>
      </c>
      <c r="I546" s="120"/>
      <c r="J546" s="117">
        <f>SUM(K546:L546)</f>
        <v>0.9</v>
      </c>
      <c r="K546" s="120">
        <v>0.9</v>
      </c>
      <c r="L546" s="120"/>
      <c r="M546" s="117">
        <f>SUM(N546:O546)</f>
        <v>0.9</v>
      </c>
      <c r="N546" s="120">
        <v>0.9</v>
      </c>
      <c r="O546" s="120"/>
    </row>
    <row r="547" spans="1:15" ht="31.5">
      <c r="A547" s="121" t="s">
        <v>151</v>
      </c>
      <c r="B547" s="193">
        <v>890</v>
      </c>
      <c r="C547" s="108"/>
      <c r="D547" s="108"/>
      <c r="E547" s="108"/>
      <c r="F547" s="108"/>
      <c r="G547" s="111">
        <f aca="true" t="shared" si="226" ref="G547:O547">SUM(G549,G556)</f>
        <v>4014</v>
      </c>
      <c r="H547" s="111">
        <f t="shared" si="226"/>
        <v>0</v>
      </c>
      <c r="I547" s="111">
        <f t="shared" si="226"/>
        <v>4014</v>
      </c>
      <c r="J547" s="111">
        <f t="shared" si="226"/>
        <v>4322</v>
      </c>
      <c r="K547" s="111">
        <f t="shared" si="226"/>
        <v>0</v>
      </c>
      <c r="L547" s="111">
        <f t="shared" si="226"/>
        <v>4322</v>
      </c>
      <c r="M547" s="111">
        <f t="shared" si="226"/>
        <v>4480</v>
      </c>
      <c r="N547" s="111">
        <f t="shared" si="226"/>
        <v>0</v>
      </c>
      <c r="O547" s="111">
        <f t="shared" si="226"/>
        <v>4480</v>
      </c>
    </row>
    <row r="548" spans="1:15" ht="15.75">
      <c r="A548" s="104" t="s">
        <v>205</v>
      </c>
      <c r="B548" s="193">
        <v>890</v>
      </c>
      <c r="C548" s="107" t="s">
        <v>240</v>
      </c>
      <c r="D548" s="108"/>
      <c r="E548" s="108"/>
      <c r="F548" s="108"/>
      <c r="G548" s="111">
        <f aca="true" t="shared" si="227" ref="G548:O548">SUM(G549,G556)</f>
        <v>4014</v>
      </c>
      <c r="H548" s="111">
        <f t="shared" si="227"/>
        <v>0</v>
      </c>
      <c r="I548" s="111">
        <f t="shared" si="227"/>
        <v>4014</v>
      </c>
      <c r="J548" s="111">
        <f t="shared" si="227"/>
        <v>4322</v>
      </c>
      <c r="K548" s="111">
        <f t="shared" si="227"/>
        <v>0</v>
      </c>
      <c r="L548" s="111">
        <f t="shared" si="227"/>
        <v>4322</v>
      </c>
      <c r="M548" s="111">
        <f t="shared" si="227"/>
        <v>4480</v>
      </c>
      <c r="N548" s="111">
        <f t="shared" si="227"/>
        <v>0</v>
      </c>
      <c r="O548" s="111">
        <f t="shared" si="227"/>
        <v>4480</v>
      </c>
    </row>
    <row r="549" spans="1:15" ht="94.5">
      <c r="A549" s="104" t="s">
        <v>152</v>
      </c>
      <c r="B549" s="131" t="s">
        <v>153</v>
      </c>
      <c r="C549" s="107" t="s">
        <v>240</v>
      </c>
      <c r="D549" s="107" t="s">
        <v>50</v>
      </c>
      <c r="E549" s="108"/>
      <c r="F549" s="113"/>
      <c r="G549" s="111">
        <f aca="true" t="shared" si="228" ref="G549:O550">G550</f>
        <v>2875</v>
      </c>
      <c r="H549" s="111">
        <f t="shared" si="228"/>
        <v>0</v>
      </c>
      <c r="I549" s="111">
        <f t="shared" si="228"/>
        <v>2875</v>
      </c>
      <c r="J549" s="111">
        <f t="shared" si="228"/>
        <v>3271</v>
      </c>
      <c r="K549" s="111">
        <f t="shared" si="228"/>
        <v>0</v>
      </c>
      <c r="L549" s="111">
        <f t="shared" si="228"/>
        <v>3271</v>
      </c>
      <c r="M549" s="111">
        <f t="shared" si="228"/>
        <v>3389</v>
      </c>
      <c r="N549" s="111">
        <f t="shared" si="228"/>
        <v>0</v>
      </c>
      <c r="O549" s="111">
        <f t="shared" si="228"/>
        <v>3389</v>
      </c>
    </row>
    <row r="550" spans="1:15" ht="31.5">
      <c r="A550" s="114" t="s">
        <v>685</v>
      </c>
      <c r="B550" s="223" t="s">
        <v>153</v>
      </c>
      <c r="C550" s="115" t="s">
        <v>240</v>
      </c>
      <c r="D550" s="115" t="s">
        <v>50</v>
      </c>
      <c r="E550" s="116" t="s">
        <v>683</v>
      </c>
      <c r="F550" s="113"/>
      <c r="G550" s="117">
        <f t="shared" si="228"/>
        <v>2875</v>
      </c>
      <c r="H550" s="117">
        <f t="shared" si="228"/>
        <v>0</v>
      </c>
      <c r="I550" s="117">
        <f t="shared" si="228"/>
        <v>2875</v>
      </c>
      <c r="J550" s="117">
        <f t="shared" si="228"/>
        <v>3271</v>
      </c>
      <c r="K550" s="117">
        <f t="shared" si="228"/>
        <v>0</v>
      </c>
      <c r="L550" s="117">
        <f t="shared" si="228"/>
        <v>3271</v>
      </c>
      <c r="M550" s="117">
        <f t="shared" si="228"/>
        <v>3389</v>
      </c>
      <c r="N550" s="117">
        <f t="shared" si="228"/>
        <v>0</v>
      </c>
      <c r="O550" s="117">
        <f t="shared" si="228"/>
        <v>3389</v>
      </c>
    </row>
    <row r="551" spans="1:15" ht="31.5">
      <c r="A551" s="114" t="s">
        <v>686</v>
      </c>
      <c r="B551" s="223" t="s">
        <v>153</v>
      </c>
      <c r="C551" s="115" t="s">
        <v>240</v>
      </c>
      <c r="D551" s="115" t="s">
        <v>50</v>
      </c>
      <c r="E551" s="116" t="s">
        <v>684</v>
      </c>
      <c r="F551" s="113"/>
      <c r="G551" s="117">
        <f>SUM(G552:G555)</f>
        <v>2875</v>
      </c>
      <c r="H551" s="117">
        <f aca="true" t="shared" si="229" ref="H551:O551">SUM(H552:H555)</f>
        <v>0</v>
      </c>
      <c r="I551" s="117">
        <f t="shared" si="229"/>
        <v>2875</v>
      </c>
      <c r="J551" s="117">
        <f t="shared" si="229"/>
        <v>3271</v>
      </c>
      <c r="K551" s="117">
        <f t="shared" si="229"/>
        <v>0</v>
      </c>
      <c r="L551" s="117">
        <f t="shared" si="229"/>
        <v>3271</v>
      </c>
      <c r="M551" s="117">
        <f t="shared" si="229"/>
        <v>3389</v>
      </c>
      <c r="N551" s="117">
        <f t="shared" si="229"/>
        <v>0</v>
      </c>
      <c r="O551" s="117">
        <f t="shared" si="229"/>
        <v>3389</v>
      </c>
    </row>
    <row r="552" spans="1:15" ht="157.5">
      <c r="A552" s="119" t="s">
        <v>393</v>
      </c>
      <c r="B552" s="223" t="s">
        <v>153</v>
      </c>
      <c r="C552" s="115" t="s">
        <v>240</v>
      </c>
      <c r="D552" s="115" t="s">
        <v>50</v>
      </c>
      <c r="E552" s="108" t="s">
        <v>163</v>
      </c>
      <c r="F552" s="108">
        <v>100</v>
      </c>
      <c r="G552" s="117">
        <f>SUM(H552:I552)</f>
        <v>2740</v>
      </c>
      <c r="H552" s="120"/>
      <c r="I552" s="120">
        <v>2740</v>
      </c>
      <c r="J552" s="117">
        <f>SUM(K552:L552)</f>
        <v>3267</v>
      </c>
      <c r="K552" s="120"/>
      <c r="L552" s="120">
        <v>3267</v>
      </c>
      <c r="M552" s="117">
        <f>SUM(N552:O552)</f>
        <v>3389</v>
      </c>
      <c r="N552" s="120"/>
      <c r="O552" s="120">
        <v>3389</v>
      </c>
    </row>
    <row r="553" spans="1:15" ht="78.75">
      <c r="A553" s="114" t="s">
        <v>224</v>
      </c>
      <c r="B553" s="223" t="s">
        <v>153</v>
      </c>
      <c r="C553" s="115" t="s">
        <v>240</v>
      </c>
      <c r="D553" s="115" t="s">
        <v>50</v>
      </c>
      <c r="E553" s="108" t="s">
        <v>163</v>
      </c>
      <c r="F553" s="108">
        <v>200</v>
      </c>
      <c r="G553" s="117">
        <f>SUM(H553:I553)</f>
        <v>134</v>
      </c>
      <c r="H553" s="120"/>
      <c r="I553" s="120">
        <v>134</v>
      </c>
      <c r="J553" s="117">
        <f>SUM(K553:L553)</f>
        <v>4</v>
      </c>
      <c r="K553" s="120"/>
      <c r="L553" s="120">
        <v>4</v>
      </c>
      <c r="M553" s="117">
        <f>SUM(N553:O553)</f>
        <v>0</v>
      </c>
      <c r="N553" s="120"/>
      <c r="O553" s="120"/>
    </row>
    <row r="554" spans="1:15" ht="63">
      <c r="A554" s="114" t="s">
        <v>744</v>
      </c>
      <c r="B554" s="223" t="s">
        <v>153</v>
      </c>
      <c r="C554" s="115" t="s">
        <v>240</v>
      </c>
      <c r="D554" s="115" t="s">
        <v>50</v>
      </c>
      <c r="E554" s="108" t="s">
        <v>163</v>
      </c>
      <c r="F554" s="108" t="s">
        <v>645</v>
      </c>
      <c r="G554" s="117">
        <f>SUM(H554:I554)</f>
        <v>0</v>
      </c>
      <c r="H554" s="120"/>
      <c r="I554" s="120"/>
      <c r="J554" s="117">
        <f>SUM(K554:L554)</f>
        <v>0</v>
      </c>
      <c r="K554" s="120"/>
      <c r="L554" s="120"/>
      <c r="M554" s="117">
        <f>SUM(N554:O554)</f>
        <v>0</v>
      </c>
      <c r="N554" s="120"/>
      <c r="O554" s="120"/>
    </row>
    <row r="555" spans="1:15" ht="47.25">
      <c r="A555" s="114" t="s">
        <v>745</v>
      </c>
      <c r="B555" s="223" t="s">
        <v>153</v>
      </c>
      <c r="C555" s="115" t="s">
        <v>240</v>
      </c>
      <c r="D555" s="115" t="s">
        <v>50</v>
      </c>
      <c r="E555" s="108" t="s">
        <v>163</v>
      </c>
      <c r="F555" s="108" t="s">
        <v>629</v>
      </c>
      <c r="G555" s="117">
        <f>SUM(H555:I555)</f>
        <v>1</v>
      </c>
      <c r="H555" s="120"/>
      <c r="I555" s="120">
        <v>1</v>
      </c>
      <c r="J555" s="117">
        <f>SUM(K555:L555)</f>
        <v>0</v>
      </c>
      <c r="K555" s="120"/>
      <c r="L555" s="120"/>
      <c r="M555" s="117">
        <f>SUM(N555:O555)</f>
        <v>0</v>
      </c>
      <c r="N555" s="120"/>
      <c r="O555" s="120"/>
    </row>
    <row r="556" spans="1:15" s="125" customFormat="1" ht="31.5">
      <c r="A556" s="104" t="s">
        <v>154</v>
      </c>
      <c r="B556" s="131" t="s">
        <v>153</v>
      </c>
      <c r="C556" s="107" t="s">
        <v>240</v>
      </c>
      <c r="D556" s="107" t="s">
        <v>290</v>
      </c>
      <c r="E556" s="113"/>
      <c r="F556" s="113"/>
      <c r="G556" s="111">
        <f aca="true" t="shared" si="230" ref="G556:O557">G557</f>
        <v>1139</v>
      </c>
      <c r="H556" s="111">
        <f t="shared" si="230"/>
        <v>0</v>
      </c>
      <c r="I556" s="111">
        <f t="shared" si="230"/>
        <v>1139</v>
      </c>
      <c r="J556" s="111">
        <f t="shared" si="230"/>
        <v>1051</v>
      </c>
      <c r="K556" s="111">
        <f t="shared" si="230"/>
        <v>0</v>
      </c>
      <c r="L556" s="111">
        <f t="shared" si="230"/>
        <v>1051</v>
      </c>
      <c r="M556" s="111">
        <f t="shared" si="230"/>
        <v>1091</v>
      </c>
      <c r="N556" s="111">
        <f t="shared" si="230"/>
        <v>0</v>
      </c>
      <c r="O556" s="111">
        <f t="shared" si="230"/>
        <v>1091</v>
      </c>
    </row>
    <row r="557" spans="1:15" s="125" customFormat="1" ht="31.5">
      <c r="A557" s="114" t="s">
        <v>685</v>
      </c>
      <c r="B557" s="223" t="s">
        <v>153</v>
      </c>
      <c r="C557" s="115" t="s">
        <v>240</v>
      </c>
      <c r="D557" s="115" t="s">
        <v>290</v>
      </c>
      <c r="E557" s="116" t="s">
        <v>683</v>
      </c>
      <c r="F557" s="113"/>
      <c r="G557" s="117">
        <f t="shared" si="230"/>
        <v>1139</v>
      </c>
      <c r="H557" s="117">
        <f t="shared" si="230"/>
        <v>0</v>
      </c>
      <c r="I557" s="117">
        <f t="shared" si="230"/>
        <v>1139</v>
      </c>
      <c r="J557" s="117">
        <f t="shared" si="230"/>
        <v>1051</v>
      </c>
      <c r="K557" s="117">
        <f t="shared" si="230"/>
        <v>0</v>
      </c>
      <c r="L557" s="117">
        <f t="shared" si="230"/>
        <v>1051</v>
      </c>
      <c r="M557" s="117">
        <f t="shared" si="230"/>
        <v>1091</v>
      </c>
      <c r="N557" s="117">
        <f t="shared" si="230"/>
        <v>0</v>
      </c>
      <c r="O557" s="117">
        <f t="shared" si="230"/>
        <v>1091</v>
      </c>
    </row>
    <row r="558" spans="1:15" s="125" customFormat="1" ht="31.5">
      <c r="A558" s="114" t="s">
        <v>686</v>
      </c>
      <c r="B558" s="223" t="s">
        <v>153</v>
      </c>
      <c r="C558" s="115" t="s">
        <v>240</v>
      </c>
      <c r="D558" s="115" t="s">
        <v>290</v>
      </c>
      <c r="E558" s="116" t="s">
        <v>684</v>
      </c>
      <c r="F558" s="113"/>
      <c r="G558" s="117">
        <f>SUM(G559:G565)</f>
        <v>1139</v>
      </c>
      <c r="H558" s="117">
        <f aca="true" t="shared" si="231" ref="H558:O558">SUM(H559:H565)</f>
        <v>0</v>
      </c>
      <c r="I558" s="117">
        <f t="shared" si="231"/>
        <v>1139</v>
      </c>
      <c r="J558" s="117">
        <f t="shared" si="231"/>
        <v>1051</v>
      </c>
      <c r="K558" s="117">
        <f t="shared" si="231"/>
        <v>0</v>
      </c>
      <c r="L558" s="117">
        <f t="shared" si="231"/>
        <v>1051</v>
      </c>
      <c r="M558" s="117">
        <f t="shared" si="231"/>
        <v>1091</v>
      </c>
      <c r="N558" s="117">
        <f t="shared" si="231"/>
        <v>0</v>
      </c>
      <c r="O558" s="117">
        <f t="shared" si="231"/>
        <v>1091</v>
      </c>
    </row>
    <row r="559" spans="1:15" ht="157.5">
      <c r="A559" s="114" t="s">
        <v>225</v>
      </c>
      <c r="B559" s="223" t="s">
        <v>153</v>
      </c>
      <c r="C559" s="115" t="s">
        <v>240</v>
      </c>
      <c r="D559" s="115" t="s">
        <v>290</v>
      </c>
      <c r="E559" s="108" t="s">
        <v>163</v>
      </c>
      <c r="F559" s="108">
        <v>100</v>
      </c>
      <c r="G559" s="117">
        <f aca="true" t="shared" si="232" ref="G559:G565">SUM(H559:I559)</f>
        <v>53</v>
      </c>
      <c r="H559" s="120"/>
      <c r="I559" s="120">
        <v>53</v>
      </c>
      <c r="J559" s="117">
        <f aca="true" t="shared" si="233" ref="J559:J565">SUM(K559:L559)</f>
        <v>0</v>
      </c>
      <c r="K559" s="120"/>
      <c r="L559" s="120"/>
      <c r="M559" s="117">
        <f aca="true" t="shared" si="234" ref="M559:M565">SUM(N559:O559)</f>
        <v>0</v>
      </c>
      <c r="N559" s="120"/>
      <c r="O559" s="120"/>
    </row>
    <row r="560" spans="1:15" ht="78.75">
      <c r="A560" s="114" t="s">
        <v>226</v>
      </c>
      <c r="B560" s="223" t="s">
        <v>153</v>
      </c>
      <c r="C560" s="115" t="s">
        <v>240</v>
      </c>
      <c r="D560" s="115" t="s">
        <v>290</v>
      </c>
      <c r="E560" s="108" t="s">
        <v>163</v>
      </c>
      <c r="F560" s="108">
        <v>200</v>
      </c>
      <c r="G560" s="117">
        <f t="shared" si="232"/>
        <v>67</v>
      </c>
      <c r="H560" s="120"/>
      <c r="I560" s="120">
        <v>67</v>
      </c>
      <c r="J560" s="117">
        <f t="shared" si="233"/>
        <v>0</v>
      </c>
      <c r="K560" s="120"/>
      <c r="L560" s="120"/>
      <c r="M560" s="117">
        <f t="shared" si="234"/>
        <v>0</v>
      </c>
      <c r="N560" s="120"/>
      <c r="O560" s="120"/>
    </row>
    <row r="561" spans="1:15" ht="63">
      <c r="A561" s="114" t="s">
        <v>98</v>
      </c>
      <c r="B561" s="223" t="s">
        <v>153</v>
      </c>
      <c r="C561" s="115" t="s">
        <v>240</v>
      </c>
      <c r="D561" s="115" t="s">
        <v>290</v>
      </c>
      <c r="E561" s="108" t="s">
        <v>163</v>
      </c>
      <c r="F561" s="108" t="s">
        <v>645</v>
      </c>
      <c r="G561" s="117">
        <f t="shared" si="232"/>
        <v>3</v>
      </c>
      <c r="H561" s="120"/>
      <c r="I561" s="120">
        <v>3</v>
      </c>
      <c r="J561" s="117">
        <f t="shared" si="233"/>
        <v>0</v>
      </c>
      <c r="K561" s="120"/>
      <c r="L561" s="120"/>
      <c r="M561" s="117">
        <f t="shared" si="234"/>
        <v>0</v>
      </c>
      <c r="N561" s="120"/>
      <c r="O561" s="120"/>
    </row>
    <row r="562" spans="1:15" ht="110.25">
      <c r="A562" s="114" t="s">
        <v>746</v>
      </c>
      <c r="B562" s="223" t="s">
        <v>153</v>
      </c>
      <c r="C562" s="115" t="s">
        <v>240</v>
      </c>
      <c r="D562" s="115" t="s">
        <v>290</v>
      </c>
      <c r="E562" s="108" t="s">
        <v>747</v>
      </c>
      <c r="F562" s="108" t="s">
        <v>210</v>
      </c>
      <c r="G562" s="117">
        <f t="shared" si="232"/>
        <v>0</v>
      </c>
      <c r="H562" s="120"/>
      <c r="I562" s="120"/>
      <c r="J562" s="117">
        <f t="shared" si="233"/>
        <v>0</v>
      </c>
      <c r="K562" s="120"/>
      <c r="L562" s="120"/>
      <c r="M562" s="117">
        <f t="shared" si="234"/>
        <v>0</v>
      </c>
      <c r="N562" s="120"/>
      <c r="O562" s="120"/>
    </row>
    <row r="563" spans="1:15" ht="204.75">
      <c r="A563" s="119" t="s">
        <v>227</v>
      </c>
      <c r="B563" s="223" t="s">
        <v>153</v>
      </c>
      <c r="C563" s="115" t="s">
        <v>240</v>
      </c>
      <c r="D563" s="115" t="s">
        <v>290</v>
      </c>
      <c r="E563" s="108" t="s">
        <v>579</v>
      </c>
      <c r="F563" s="108">
        <v>100</v>
      </c>
      <c r="G563" s="117">
        <f t="shared" si="232"/>
        <v>1009</v>
      </c>
      <c r="H563" s="120"/>
      <c r="I563" s="120">
        <v>1009</v>
      </c>
      <c r="J563" s="117">
        <f t="shared" si="233"/>
        <v>1051</v>
      </c>
      <c r="K563" s="120"/>
      <c r="L563" s="120">
        <v>1051</v>
      </c>
      <c r="M563" s="117">
        <f t="shared" si="234"/>
        <v>1091</v>
      </c>
      <c r="N563" s="120"/>
      <c r="O563" s="120">
        <v>1091</v>
      </c>
    </row>
    <row r="564" spans="1:15" ht="63">
      <c r="A564" s="147" t="s">
        <v>617</v>
      </c>
      <c r="B564" s="223" t="s">
        <v>153</v>
      </c>
      <c r="C564" s="115" t="s">
        <v>240</v>
      </c>
      <c r="D564" s="115" t="s">
        <v>290</v>
      </c>
      <c r="E564" s="108" t="s">
        <v>747</v>
      </c>
      <c r="F564" s="108" t="s">
        <v>210</v>
      </c>
      <c r="G564" s="117">
        <f t="shared" si="232"/>
        <v>7</v>
      </c>
      <c r="H564" s="120"/>
      <c r="I564" s="120">
        <v>7</v>
      </c>
      <c r="J564" s="117">
        <f t="shared" si="233"/>
        <v>0</v>
      </c>
      <c r="K564" s="120"/>
      <c r="L564" s="120"/>
      <c r="M564" s="117">
        <f t="shared" si="234"/>
        <v>0</v>
      </c>
      <c r="N564" s="120"/>
      <c r="O564" s="120"/>
    </row>
    <row r="565" spans="1:15" ht="47.25">
      <c r="A565" s="147" t="s">
        <v>65</v>
      </c>
      <c r="B565" s="223" t="s">
        <v>153</v>
      </c>
      <c r="C565" s="115" t="s">
        <v>240</v>
      </c>
      <c r="D565" s="115" t="s">
        <v>290</v>
      </c>
      <c r="E565" s="108" t="s">
        <v>976</v>
      </c>
      <c r="F565" s="108" t="s">
        <v>645</v>
      </c>
      <c r="G565" s="117">
        <f t="shared" si="232"/>
        <v>0</v>
      </c>
      <c r="H565" s="120"/>
      <c r="I565" s="120">
        <v>0</v>
      </c>
      <c r="J565" s="117">
        <f t="shared" si="233"/>
        <v>0</v>
      </c>
      <c r="K565" s="120"/>
      <c r="L565" s="120"/>
      <c r="M565" s="117">
        <f t="shared" si="234"/>
        <v>0</v>
      </c>
      <c r="N565" s="120"/>
      <c r="O565" s="120"/>
    </row>
  </sheetData>
  <sheetProtection/>
  <mergeCells count="21">
    <mergeCell ref="A10:A11"/>
    <mergeCell ref="B10:B11"/>
    <mergeCell ref="C10:C11"/>
    <mergeCell ref="D10:D11"/>
    <mergeCell ref="E10:E11"/>
    <mergeCell ref="A1:M1"/>
    <mergeCell ref="A2:M2"/>
    <mergeCell ref="A3:M3"/>
    <mergeCell ref="A4:M4"/>
    <mergeCell ref="G10:G11"/>
    <mergeCell ref="F10:F11"/>
    <mergeCell ref="A6:M6"/>
    <mergeCell ref="A7:M7"/>
    <mergeCell ref="H10:H11"/>
    <mergeCell ref="I10:I11"/>
    <mergeCell ref="O10:O11"/>
    <mergeCell ref="J10:J11"/>
    <mergeCell ref="K10:K11"/>
    <mergeCell ref="L10:L11"/>
    <mergeCell ref="M10:M11"/>
    <mergeCell ref="N10:N11"/>
  </mergeCells>
  <printOptions/>
  <pageMargins left="0.5905511811023623" right="0" top="0.3937007874015748" bottom="0.1968503937007874" header="0" footer="0"/>
  <pageSetup firstPageNumber="15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66"/>
  </sheetPr>
  <dimension ref="A1:P495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8.75390625" style="178" customWidth="1"/>
    <col min="2" max="2" width="4.625" style="179" customWidth="1"/>
    <col min="3" max="3" width="5.00390625" style="179" customWidth="1"/>
    <col min="4" max="4" width="15.75390625" style="179" customWidth="1"/>
    <col min="5" max="5" width="5.00390625" style="179" customWidth="1"/>
    <col min="6" max="6" width="10.75390625" style="180" customWidth="1"/>
    <col min="7" max="8" width="11.00390625" style="101" hidden="1" customWidth="1"/>
    <col min="9" max="9" width="10.875" style="180" customWidth="1"/>
    <col min="10" max="10" width="11.625" style="101" hidden="1" customWidth="1"/>
    <col min="11" max="11" width="11.875" style="101" hidden="1" customWidth="1"/>
    <col min="12" max="12" width="11.00390625" style="180" customWidth="1"/>
    <col min="13" max="13" width="10.625" style="101" hidden="1" customWidth="1"/>
    <col min="14" max="14" width="10.75390625" style="101" hidden="1" customWidth="1"/>
    <col min="15" max="16384" width="9.125" style="112" customWidth="1"/>
  </cols>
  <sheetData>
    <row r="1" spans="1:14" s="95" customFormat="1" ht="18.75">
      <c r="A1" s="241" t="s">
        <v>724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94"/>
      <c r="N1" s="94"/>
    </row>
    <row r="2" spans="1:14" s="95" customFormat="1" ht="18.75">
      <c r="A2" s="241" t="s">
        <v>178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94"/>
      <c r="N2" s="94"/>
    </row>
    <row r="3" spans="1:14" s="95" customFormat="1" ht="18.75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94"/>
      <c r="N3" s="94"/>
    </row>
    <row r="4" spans="1:14" s="95" customFormat="1" ht="18.75">
      <c r="A4" s="241" t="s">
        <v>1001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94"/>
    </row>
    <row r="5" spans="1:14" s="95" customFormat="1" ht="18.75">
      <c r="A5" s="96"/>
      <c r="B5" s="97"/>
      <c r="C5" s="97"/>
      <c r="D5" s="97"/>
      <c r="E5" s="97"/>
      <c r="F5" s="98"/>
      <c r="G5" s="94"/>
      <c r="H5" s="94"/>
      <c r="I5" s="98"/>
      <c r="J5" s="94"/>
      <c r="K5" s="94"/>
      <c r="L5" s="98"/>
      <c r="M5" s="94"/>
      <c r="N5" s="94"/>
    </row>
    <row r="6" spans="1:14" s="95" customFormat="1" ht="92.25" customHeight="1">
      <c r="A6" s="242" t="s">
        <v>764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94"/>
      <c r="N6" s="94"/>
    </row>
    <row r="7" spans="1:14" s="95" customFormat="1" ht="18.75">
      <c r="A7" s="100"/>
      <c r="B7" s="99"/>
      <c r="C7" s="99"/>
      <c r="D7" s="99"/>
      <c r="E7" s="99"/>
      <c r="G7" s="101"/>
      <c r="H7" s="101"/>
      <c r="I7" s="102"/>
      <c r="J7" s="101"/>
      <c r="K7" s="101"/>
      <c r="L7" s="103" t="s">
        <v>181</v>
      </c>
      <c r="M7" s="101"/>
      <c r="N7" s="101"/>
    </row>
    <row r="8" spans="1:14" s="106" customFormat="1" ht="12.75">
      <c r="A8" s="243" t="s">
        <v>182</v>
      </c>
      <c r="B8" s="240" t="s">
        <v>183</v>
      </c>
      <c r="C8" s="240" t="s">
        <v>274</v>
      </c>
      <c r="D8" s="240" t="s">
        <v>184</v>
      </c>
      <c r="E8" s="240" t="s">
        <v>273</v>
      </c>
      <c r="F8" s="239" t="s">
        <v>373</v>
      </c>
      <c r="G8" s="236" t="s">
        <v>185</v>
      </c>
      <c r="H8" s="236" t="s">
        <v>186</v>
      </c>
      <c r="I8" s="239" t="s">
        <v>374</v>
      </c>
      <c r="J8" s="236" t="s">
        <v>185</v>
      </c>
      <c r="K8" s="236" t="s">
        <v>186</v>
      </c>
      <c r="L8" s="239" t="s">
        <v>704</v>
      </c>
      <c r="M8" s="236" t="s">
        <v>185</v>
      </c>
      <c r="N8" s="237" t="s">
        <v>186</v>
      </c>
    </row>
    <row r="9" spans="1:14" s="106" customFormat="1" ht="27" customHeight="1">
      <c r="A9" s="243"/>
      <c r="B9" s="240"/>
      <c r="C9" s="240"/>
      <c r="D9" s="240"/>
      <c r="E9" s="240"/>
      <c r="F9" s="239"/>
      <c r="G9" s="236"/>
      <c r="H9" s="236"/>
      <c r="I9" s="239"/>
      <c r="J9" s="236"/>
      <c r="K9" s="236"/>
      <c r="L9" s="239"/>
      <c r="M9" s="236"/>
      <c r="N9" s="238"/>
    </row>
    <row r="10" spans="1:14" ht="15.75">
      <c r="A10" s="104" t="s">
        <v>205</v>
      </c>
      <c r="B10" s="107" t="s">
        <v>240</v>
      </c>
      <c r="C10" s="108"/>
      <c r="D10" s="108"/>
      <c r="E10" s="108"/>
      <c r="F10" s="111">
        <f aca="true" t="shared" si="0" ref="F10:N10">SUM(F11,F15,F22,F51,F55,F65,)</f>
        <v>62535.9</v>
      </c>
      <c r="G10" s="111">
        <f t="shared" si="0"/>
        <v>658.9</v>
      </c>
      <c r="H10" s="111">
        <f t="shared" si="0"/>
        <v>61877</v>
      </c>
      <c r="I10" s="111">
        <f t="shared" si="0"/>
        <v>57954.4</v>
      </c>
      <c r="J10" s="111">
        <f t="shared" si="0"/>
        <v>683.4</v>
      </c>
      <c r="K10" s="111">
        <f t="shared" si="0"/>
        <v>57271</v>
      </c>
      <c r="L10" s="111">
        <f t="shared" si="0"/>
        <v>60118</v>
      </c>
      <c r="M10" s="111">
        <f t="shared" si="0"/>
        <v>707</v>
      </c>
      <c r="N10" s="111">
        <f t="shared" si="0"/>
        <v>59411</v>
      </c>
    </row>
    <row r="11" spans="1:14" ht="63">
      <c r="A11" s="104" t="s">
        <v>207</v>
      </c>
      <c r="B11" s="107" t="s">
        <v>240</v>
      </c>
      <c r="C11" s="107" t="s">
        <v>249</v>
      </c>
      <c r="D11" s="113"/>
      <c r="E11" s="113"/>
      <c r="F11" s="111">
        <f>F12</f>
        <v>1435</v>
      </c>
      <c r="G11" s="111">
        <f aca="true" t="shared" si="1" ref="G11:N13">G12</f>
        <v>0</v>
      </c>
      <c r="H11" s="111">
        <f t="shared" si="1"/>
        <v>1435</v>
      </c>
      <c r="I11" s="111">
        <f>I12</f>
        <v>1495</v>
      </c>
      <c r="J11" s="111">
        <f t="shared" si="1"/>
        <v>0</v>
      </c>
      <c r="K11" s="111">
        <f t="shared" si="1"/>
        <v>1495</v>
      </c>
      <c r="L11" s="111">
        <f>L12</f>
        <v>1552</v>
      </c>
      <c r="M11" s="111">
        <f t="shared" si="1"/>
        <v>0</v>
      </c>
      <c r="N11" s="111">
        <f t="shared" si="1"/>
        <v>1552</v>
      </c>
    </row>
    <row r="12" spans="1:14" ht="31.5">
      <c r="A12" s="114" t="s">
        <v>685</v>
      </c>
      <c r="B12" s="108" t="s">
        <v>240</v>
      </c>
      <c r="C12" s="115" t="s">
        <v>249</v>
      </c>
      <c r="D12" s="116" t="s">
        <v>683</v>
      </c>
      <c r="E12" s="113"/>
      <c r="F12" s="117">
        <f>F13</f>
        <v>1435</v>
      </c>
      <c r="G12" s="117">
        <f t="shared" si="1"/>
        <v>0</v>
      </c>
      <c r="H12" s="117">
        <f t="shared" si="1"/>
        <v>1435</v>
      </c>
      <c r="I12" s="117">
        <f>I13</f>
        <v>1495</v>
      </c>
      <c r="J12" s="117">
        <f t="shared" si="1"/>
        <v>0</v>
      </c>
      <c r="K12" s="117">
        <f t="shared" si="1"/>
        <v>1495</v>
      </c>
      <c r="L12" s="117">
        <f>L13</f>
        <v>1552</v>
      </c>
      <c r="M12" s="117">
        <f t="shared" si="1"/>
        <v>0</v>
      </c>
      <c r="N12" s="117">
        <f t="shared" si="1"/>
        <v>1552</v>
      </c>
    </row>
    <row r="13" spans="1:14" ht="15.75">
      <c r="A13" s="114" t="s">
        <v>686</v>
      </c>
      <c r="B13" s="115" t="s">
        <v>240</v>
      </c>
      <c r="C13" s="115" t="s">
        <v>249</v>
      </c>
      <c r="D13" s="116" t="s">
        <v>684</v>
      </c>
      <c r="E13" s="113"/>
      <c r="F13" s="117">
        <f>F14</f>
        <v>1435</v>
      </c>
      <c r="G13" s="117">
        <f t="shared" si="1"/>
        <v>0</v>
      </c>
      <c r="H13" s="117">
        <f t="shared" si="1"/>
        <v>1435</v>
      </c>
      <c r="I13" s="117">
        <f>I14</f>
        <v>1495</v>
      </c>
      <c r="J13" s="117">
        <f t="shared" si="1"/>
        <v>0</v>
      </c>
      <c r="K13" s="117">
        <f t="shared" si="1"/>
        <v>1495</v>
      </c>
      <c r="L13" s="117">
        <f>L14</f>
        <v>1552</v>
      </c>
      <c r="M13" s="117">
        <f t="shared" si="1"/>
        <v>0</v>
      </c>
      <c r="N13" s="117">
        <f t="shared" si="1"/>
        <v>1552</v>
      </c>
    </row>
    <row r="14" spans="1:14" ht="157.5">
      <c r="A14" s="118" t="s">
        <v>687</v>
      </c>
      <c r="B14" s="115" t="s">
        <v>240</v>
      </c>
      <c r="C14" s="115" t="s">
        <v>249</v>
      </c>
      <c r="D14" s="108" t="s">
        <v>155</v>
      </c>
      <c r="E14" s="108" t="s">
        <v>208</v>
      </c>
      <c r="F14" s="117">
        <f>SUM(G14:H14)</f>
        <v>1435</v>
      </c>
      <c r="G14" s="117">
        <v>0</v>
      </c>
      <c r="H14" s="117">
        <v>1435</v>
      </c>
      <c r="I14" s="117">
        <f>SUM(J14:K14)</f>
        <v>1495</v>
      </c>
      <c r="J14" s="117">
        <v>0</v>
      </c>
      <c r="K14" s="117">
        <v>1495</v>
      </c>
      <c r="L14" s="117">
        <f>SUM(M14:N14)</f>
        <v>1552</v>
      </c>
      <c r="M14" s="117">
        <v>0</v>
      </c>
      <c r="N14" s="117">
        <v>1552</v>
      </c>
    </row>
    <row r="15" spans="1:14" ht="94.5">
      <c r="A15" s="104" t="s">
        <v>152</v>
      </c>
      <c r="B15" s="107" t="s">
        <v>240</v>
      </c>
      <c r="C15" s="107" t="s">
        <v>50</v>
      </c>
      <c r="D15" s="108"/>
      <c r="E15" s="113"/>
      <c r="F15" s="111">
        <f aca="true" t="shared" si="2" ref="F15:N16">F16</f>
        <v>2875</v>
      </c>
      <c r="G15" s="111">
        <f t="shared" si="2"/>
        <v>0</v>
      </c>
      <c r="H15" s="111">
        <f t="shared" si="2"/>
        <v>2875</v>
      </c>
      <c r="I15" s="111">
        <f t="shared" si="2"/>
        <v>3271</v>
      </c>
      <c r="J15" s="111">
        <f t="shared" si="2"/>
        <v>0</v>
      </c>
      <c r="K15" s="111">
        <f t="shared" si="2"/>
        <v>3271</v>
      </c>
      <c r="L15" s="111">
        <f t="shared" si="2"/>
        <v>3389</v>
      </c>
      <c r="M15" s="111">
        <f t="shared" si="2"/>
        <v>0</v>
      </c>
      <c r="N15" s="111">
        <f t="shared" si="2"/>
        <v>3389</v>
      </c>
    </row>
    <row r="16" spans="1:14" ht="31.5">
      <c r="A16" s="114" t="s">
        <v>685</v>
      </c>
      <c r="B16" s="115" t="s">
        <v>240</v>
      </c>
      <c r="C16" s="115" t="s">
        <v>50</v>
      </c>
      <c r="D16" s="116" t="s">
        <v>683</v>
      </c>
      <c r="E16" s="113"/>
      <c r="F16" s="117">
        <f t="shared" si="2"/>
        <v>2875</v>
      </c>
      <c r="G16" s="117">
        <f t="shared" si="2"/>
        <v>0</v>
      </c>
      <c r="H16" s="117">
        <f t="shared" si="2"/>
        <v>2875</v>
      </c>
      <c r="I16" s="117">
        <f t="shared" si="2"/>
        <v>3271</v>
      </c>
      <c r="J16" s="117">
        <f t="shared" si="2"/>
        <v>0</v>
      </c>
      <c r="K16" s="117">
        <f t="shared" si="2"/>
        <v>3271</v>
      </c>
      <c r="L16" s="117">
        <f t="shared" si="2"/>
        <v>3389</v>
      </c>
      <c r="M16" s="117">
        <f t="shared" si="2"/>
        <v>0</v>
      </c>
      <c r="N16" s="117">
        <f t="shared" si="2"/>
        <v>3389</v>
      </c>
    </row>
    <row r="17" spans="1:14" ht="15.75">
      <c r="A17" s="114" t="s">
        <v>686</v>
      </c>
      <c r="B17" s="115" t="s">
        <v>240</v>
      </c>
      <c r="C17" s="115" t="s">
        <v>50</v>
      </c>
      <c r="D17" s="116" t="s">
        <v>684</v>
      </c>
      <c r="E17" s="113"/>
      <c r="F17" s="117">
        <f>SUM(F18:F21)</f>
        <v>2875</v>
      </c>
      <c r="G17" s="117">
        <f aca="true" t="shared" si="3" ref="G17:N17">SUM(G18:G21)</f>
        <v>0</v>
      </c>
      <c r="H17" s="117">
        <f t="shared" si="3"/>
        <v>2875</v>
      </c>
      <c r="I17" s="117">
        <f t="shared" si="3"/>
        <v>3271</v>
      </c>
      <c r="J17" s="117">
        <f t="shared" si="3"/>
        <v>0</v>
      </c>
      <c r="K17" s="117">
        <f t="shared" si="3"/>
        <v>3271</v>
      </c>
      <c r="L17" s="117">
        <f t="shared" si="3"/>
        <v>3389</v>
      </c>
      <c r="M17" s="117">
        <f t="shared" si="3"/>
        <v>0</v>
      </c>
      <c r="N17" s="117">
        <f t="shared" si="3"/>
        <v>3389</v>
      </c>
    </row>
    <row r="18" spans="1:14" ht="141.75">
      <c r="A18" s="119" t="s">
        <v>393</v>
      </c>
      <c r="B18" s="115" t="s">
        <v>240</v>
      </c>
      <c r="C18" s="115" t="s">
        <v>50</v>
      </c>
      <c r="D18" s="108" t="s">
        <v>163</v>
      </c>
      <c r="E18" s="108">
        <v>100</v>
      </c>
      <c r="F18" s="117">
        <f>SUM(G18:H18)</f>
        <v>2740</v>
      </c>
      <c r="G18" s="120"/>
      <c r="H18" s="120">
        <v>2740</v>
      </c>
      <c r="I18" s="117">
        <f>SUM(J18:K18)</f>
        <v>3267</v>
      </c>
      <c r="J18" s="120"/>
      <c r="K18" s="120">
        <v>3267</v>
      </c>
      <c r="L18" s="117">
        <f>SUM(M18:N18)</f>
        <v>3389</v>
      </c>
      <c r="M18" s="120"/>
      <c r="N18" s="120">
        <v>3389</v>
      </c>
    </row>
    <row r="19" spans="1:14" ht="78.75">
      <c r="A19" s="114" t="s">
        <v>224</v>
      </c>
      <c r="B19" s="115" t="s">
        <v>240</v>
      </c>
      <c r="C19" s="115" t="s">
        <v>50</v>
      </c>
      <c r="D19" s="108" t="s">
        <v>163</v>
      </c>
      <c r="E19" s="108">
        <v>200</v>
      </c>
      <c r="F19" s="117">
        <f>SUM(G19:H19)</f>
        <v>134</v>
      </c>
      <c r="G19" s="120"/>
      <c r="H19" s="120">
        <v>134</v>
      </c>
      <c r="I19" s="117">
        <f>SUM(J19:K19)</f>
        <v>4</v>
      </c>
      <c r="J19" s="120"/>
      <c r="K19" s="120">
        <v>4</v>
      </c>
      <c r="L19" s="117">
        <f>SUM(M19:N19)</f>
        <v>0</v>
      </c>
      <c r="M19" s="120"/>
      <c r="N19" s="120"/>
    </row>
    <row r="20" spans="1:14" ht="63">
      <c r="A20" s="114" t="s">
        <v>744</v>
      </c>
      <c r="B20" s="115" t="s">
        <v>240</v>
      </c>
      <c r="C20" s="115" t="s">
        <v>50</v>
      </c>
      <c r="D20" s="108" t="s">
        <v>163</v>
      </c>
      <c r="E20" s="108" t="s">
        <v>645</v>
      </c>
      <c r="F20" s="117">
        <f>SUM(G20:H20)</f>
        <v>0</v>
      </c>
      <c r="G20" s="120"/>
      <c r="H20" s="120"/>
      <c r="I20" s="117">
        <f>SUM(J20:K20)</f>
        <v>0</v>
      </c>
      <c r="J20" s="120"/>
      <c r="K20" s="120"/>
      <c r="L20" s="117">
        <f>SUM(M20:N20)</f>
        <v>0</v>
      </c>
      <c r="M20" s="120"/>
      <c r="N20" s="120"/>
    </row>
    <row r="21" spans="1:14" ht="47.25">
      <c r="A21" s="114" t="s">
        <v>745</v>
      </c>
      <c r="B21" s="115" t="s">
        <v>240</v>
      </c>
      <c r="C21" s="115" t="s">
        <v>50</v>
      </c>
      <c r="D21" s="108" t="s">
        <v>163</v>
      </c>
      <c r="E21" s="108" t="s">
        <v>629</v>
      </c>
      <c r="F21" s="117">
        <f>SUM(G21:H21)</f>
        <v>1</v>
      </c>
      <c r="G21" s="120"/>
      <c r="H21" s="120">
        <v>1</v>
      </c>
      <c r="I21" s="117">
        <f>SUM(J21:K21)</f>
        <v>0</v>
      </c>
      <c r="J21" s="120"/>
      <c r="K21" s="120"/>
      <c r="L21" s="117">
        <f>SUM(M21:N21)</f>
        <v>0</v>
      </c>
      <c r="M21" s="120"/>
      <c r="N21" s="120"/>
    </row>
    <row r="22" spans="1:14" ht="78.75">
      <c r="A22" s="121" t="s">
        <v>209</v>
      </c>
      <c r="B22" s="107" t="s">
        <v>240</v>
      </c>
      <c r="C22" s="107" t="s">
        <v>241</v>
      </c>
      <c r="D22" s="108"/>
      <c r="E22" s="108"/>
      <c r="F22" s="111">
        <f>SUM(F23,F32,F38,F28,F45)</f>
        <v>56275</v>
      </c>
      <c r="G22" s="111">
        <f aca="true" t="shared" si="4" ref="G22:N22">SUM(G23,G32,G38,G28,G45)</f>
        <v>647</v>
      </c>
      <c r="H22" s="111">
        <f t="shared" si="4"/>
        <v>55628</v>
      </c>
      <c r="I22" s="111">
        <f t="shared" si="4"/>
        <v>51125</v>
      </c>
      <c r="J22" s="111">
        <f t="shared" si="4"/>
        <v>671</v>
      </c>
      <c r="K22" s="111">
        <f t="shared" si="4"/>
        <v>50454</v>
      </c>
      <c r="L22" s="111">
        <f t="shared" si="4"/>
        <v>53073</v>
      </c>
      <c r="M22" s="111">
        <f t="shared" si="4"/>
        <v>694</v>
      </c>
      <c r="N22" s="111">
        <f t="shared" si="4"/>
        <v>52379</v>
      </c>
    </row>
    <row r="23" spans="1:14" ht="78.75">
      <c r="A23" s="118" t="s">
        <v>767</v>
      </c>
      <c r="B23" s="115" t="s">
        <v>240</v>
      </c>
      <c r="C23" s="115" t="s">
        <v>241</v>
      </c>
      <c r="D23" s="122" t="s">
        <v>239</v>
      </c>
      <c r="E23" s="108"/>
      <c r="F23" s="117">
        <f aca="true" t="shared" si="5" ref="F23:N23">SUM(F24)</f>
        <v>647</v>
      </c>
      <c r="G23" s="117">
        <f t="shared" si="5"/>
        <v>647</v>
      </c>
      <c r="H23" s="117">
        <f t="shared" si="5"/>
        <v>0</v>
      </c>
      <c r="I23" s="117">
        <f t="shared" si="5"/>
        <v>671</v>
      </c>
      <c r="J23" s="117">
        <f t="shared" si="5"/>
        <v>671</v>
      </c>
      <c r="K23" s="117">
        <f t="shared" si="5"/>
        <v>0</v>
      </c>
      <c r="L23" s="117">
        <f t="shared" si="5"/>
        <v>694</v>
      </c>
      <c r="M23" s="117">
        <f t="shared" si="5"/>
        <v>694</v>
      </c>
      <c r="N23" s="117">
        <f t="shared" si="5"/>
        <v>0</v>
      </c>
    </row>
    <row r="24" spans="1:14" ht="126">
      <c r="A24" s="118" t="s">
        <v>812</v>
      </c>
      <c r="B24" s="115" t="s">
        <v>240</v>
      </c>
      <c r="C24" s="115" t="s">
        <v>241</v>
      </c>
      <c r="D24" s="122" t="s">
        <v>242</v>
      </c>
      <c r="E24" s="108"/>
      <c r="F24" s="117">
        <f aca="true" t="shared" si="6" ref="F24:N24">F25</f>
        <v>647</v>
      </c>
      <c r="G24" s="117">
        <f t="shared" si="6"/>
        <v>647</v>
      </c>
      <c r="H24" s="117">
        <f t="shared" si="6"/>
        <v>0</v>
      </c>
      <c r="I24" s="117">
        <f t="shared" si="6"/>
        <v>671</v>
      </c>
      <c r="J24" s="117">
        <f t="shared" si="6"/>
        <v>671</v>
      </c>
      <c r="K24" s="117">
        <f t="shared" si="6"/>
        <v>0</v>
      </c>
      <c r="L24" s="117">
        <f t="shared" si="6"/>
        <v>694</v>
      </c>
      <c r="M24" s="117">
        <f t="shared" si="6"/>
        <v>694</v>
      </c>
      <c r="N24" s="117">
        <f t="shared" si="6"/>
        <v>0</v>
      </c>
    </row>
    <row r="25" spans="1:14" ht="78.75">
      <c r="A25" s="118" t="s">
        <v>677</v>
      </c>
      <c r="B25" s="115" t="s">
        <v>240</v>
      </c>
      <c r="C25" s="115" t="s">
        <v>241</v>
      </c>
      <c r="D25" s="122" t="s">
        <v>243</v>
      </c>
      <c r="E25" s="108"/>
      <c r="F25" s="117">
        <f aca="true" t="shared" si="7" ref="F25:N25">SUM(F26:F27)</f>
        <v>647</v>
      </c>
      <c r="G25" s="117">
        <f t="shared" si="7"/>
        <v>647</v>
      </c>
      <c r="H25" s="117">
        <f t="shared" si="7"/>
        <v>0</v>
      </c>
      <c r="I25" s="117">
        <f t="shared" si="7"/>
        <v>671</v>
      </c>
      <c r="J25" s="117">
        <f t="shared" si="7"/>
        <v>671</v>
      </c>
      <c r="K25" s="117">
        <f t="shared" si="7"/>
        <v>0</v>
      </c>
      <c r="L25" s="117">
        <f t="shared" si="7"/>
        <v>694</v>
      </c>
      <c r="M25" s="117">
        <f t="shared" si="7"/>
        <v>694</v>
      </c>
      <c r="N25" s="117">
        <f t="shared" si="7"/>
        <v>0</v>
      </c>
    </row>
    <row r="26" spans="1:14" ht="157.5">
      <c r="A26" s="119" t="s">
        <v>84</v>
      </c>
      <c r="B26" s="115" t="s">
        <v>240</v>
      </c>
      <c r="C26" s="115" t="s">
        <v>241</v>
      </c>
      <c r="D26" s="123" t="s">
        <v>156</v>
      </c>
      <c r="E26" s="108" t="s">
        <v>208</v>
      </c>
      <c r="F26" s="117">
        <f>SUM(G26:H26)</f>
        <v>582</v>
      </c>
      <c r="G26" s="120">
        <v>582</v>
      </c>
      <c r="H26" s="120"/>
      <c r="I26" s="117">
        <f>SUM(J26:K26)</f>
        <v>607</v>
      </c>
      <c r="J26" s="120">
        <v>607</v>
      </c>
      <c r="K26" s="120"/>
      <c r="L26" s="117">
        <f>SUM(M26:N26)</f>
        <v>628</v>
      </c>
      <c r="M26" s="120">
        <v>628</v>
      </c>
      <c r="N26" s="120"/>
    </row>
    <row r="27" spans="1:14" ht="94.5">
      <c r="A27" s="114" t="s">
        <v>287</v>
      </c>
      <c r="B27" s="115" t="s">
        <v>240</v>
      </c>
      <c r="C27" s="115" t="s">
        <v>241</v>
      </c>
      <c r="D27" s="123" t="s">
        <v>156</v>
      </c>
      <c r="E27" s="108" t="s">
        <v>210</v>
      </c>
      <c r="F27" s="117">
        <f>SUM(G27:H27)</f>
        <v>65</v>
      </c>
      <c r="G27" s="120">
        <v>65</v>
      </c>
      <c r="H27" s="120"/>
      <c r="I27" s="117">
        <f>SUM(J27:K27)</f>
        <v>64</v>
      </c>
      <c r="J27" s="120">
        <v>64</v>
      </c>
      <c r="K27" s="120"/>
      <c r="L27" s="117">
        <f>SUM(M27:N27)</f>
        <v>66</v>
      </c>
      <c r="M27" s="120">
        <v>66</v>
      </c>
      <c r="N27" s="120"/>
    </row>
    <row r="28" spans="1:14" ht="94.5">
      <c r="A28" s="114" t="s">
        <v>776</v>
      </c>
      <c r="B28" s="115" t="s">
        <v>240</v>
      </c>
      <c r="C28" s="115" t="s">
        <v>241</v>
      </c>
      <c r="D28" s="122" t="s">
        <v>286</v>
      </c>
      <c r="E28" s="108"/>
      <c r="F28" s="117">
        <f>SUM(F29)</f>
        <v>14</v>
      </c>
      <c r="G28" s="117">
        <f aca="true" t="shared" si="8" ref="G28:N28">SUM(G29)</f>
        <v>0</v>
      </c>
      <c r="H28" s="117">
        <f t="shared" si="8"/>
        <v>14</v>
      </c>
      <c r="I28" s="117">
        <f t="shared" si="8"/>
        <v>0</v>
      </c>
      <c r="J28" s="117">
        <f t="shared" si="8"/>
        <v>0</v>
      </c>
      <c r="K28" s="117">
        <f t="shared" si="8"/>
        <v>0</v>
      </c>
      <c r="L28" s="117">
        <f t="shared" si="8"/>
        <v>0</v>
      </c>
      <c r="M28" s="117">
        <f t="shared" si="8"/>
        <v>0</v>
      </c>
      <c r="N28" s="117">
        <f t="shared" si="8"/>
        <v>0</v>
      </c>
    </row>
    <row r="29" spans="1:14" ht="173.25">
      <c r="A29" s="119" t="s">
        <v>957</v>
      </c>
      <c r="B29" s="115" t="s">
        <v>240</v>
      </c>
      <c r="C29" s="115" t="s">
        <v>241</v>
      </c>
      <c r="D29" s="122" t="s">
        <v>748</v>
      </c>
      <c r="E29" s="108"/>
      <c r="F29" s="117">
        <f aca="true" t="shared" si="9" ref="F29:H30">F30</f>
        <v>14</v>
      </c>
      <c r="G29" s="117">
        <f t="shared" si="9"/>
        <v>0</v>
      </c>
      <c r="H29" s="117">
        <f t="shared" si="9"/>
        <v>14</v>
      </c>
      <c r="I29" s="117"/>
      <c r="J29" s="120"/>
      <c r="K29" s="120"/>
      <c r="L29" s="117"/>
      <c r="M29" s="120"/>
      <c r="N29" s="120"/>
    </row>
    <row r="30" spans="1:14" ht="47.25">
      <c r="A30" s="114" t="s">
        <v>587</v>
      </c>
      <c r="B30" s="115" t="s">
        <v>240</v>
      </c>
      <c r="C30" s="115" t="s">
        <v>241</v>
      </c>
      <c r="D30" s="122" t="s">
        <v>749</v>
      </c>
      <c r="E30" s="108"/>
      <c r="F30" s="117">
        <f t="shared" si="9"/>
        <v>14</v>
      </c>
      <c r="G30" s="117">
        <f t="shared" si="9"/>
        <v>0</v>
      </c>
      <c r="H30" s="117">
        <f t="shared" si="9"/>
        <v>14</v>
      </c>
      <c r="I30" s="117"/>
      <c r="J30" s="120"/>
      <c r="K30" s="120"/>
      <c r="L30" s="117"/>
      <c r="M30" s="120"/>
      <c r="N30" s="120"/>
    </row>
    <row r="31" spans="1:14" ht="110.25">
      <c r="A31" s="114" t="s">
        <v>523</v>
      </c>
      <c r="B31" s="115" t="s">
        <v>240</v>
      </c>
      <c r="C31" s="115" t="s">
        <v>241</v>
      </c>
      <c r="D31" s="123" t="s">
        <v>159</v>
      </c>
      <c r="E31" s="108" t="s">
        <v>210</v>
      </c>
      <c r="F31" s="117">
        <f>SUM(G31:H31)</f>
        <v>14</v>
      </c>
      <c r="G31" s="120"/>
      <c r="H31" s="120">
        <v>14</v>
      </c>
      <c r="I31" s="117"/>
      <c r="J31" s="120"/>
      <c r="K31" s="120"/>
      <c r="L31" s="117"/>
      <c r="M31" s="120"/>
      <c r="N31" s="120"/>
    </row>
    <row r="32" spans="1:14" ht="63">
      <c r="A32" s="118" t="s">
        <v>783</v>
      </c>
      <c r="B32" s="115" t="s">
        <v>240</v>
      </c>
      <c r="C32" s="115" t="s">
        <v>241</v>
      </c>
      <c r="D32" s="122" t="s">
        <v>22</v>
      </c>
      <c r="E32" s="108"/>
      <c r="F32" s="117">
        <f>F33</f>
        <v>523</v>
      </c>
      <c r="G32" s="117">
        <f aca="true" t="shared" si="10" ref="G32:N34">G33</f>
        <v>0</v>
      </c>
      <c r="H32" s="117">
        <f t="shared" si="10"/>
        <v>523</v>
      </c>
      <c r="I32" s="117">
        <f>I33</f>
        <v>0</v>
      </c>
      <c r="J32" s="117">
        <f t="shared" si="10"/>
        <v>0</v>
      </c>
      <c r="K32" s="117">
        <f t="shared" si="10"/>
        <v>0</v>
      </c>
      <c r="L32" s="117">
        <f>L33</f>
        <v>0</v>
      </c>
      <c r="M32" s="117">
        <f t="shared" si="10"/>
        <v>0</v>
      </c>
      <c r="N32" s="117">
        <f t="shared" si="10"/>
        <v>0</v>
      </c>
    </row>
    <row r="33" spans="1:14" ht="94.5">
      <c r="A33" s="118" t="s">
        <v>770</v>
      </c>
      <c r="B33" s="115" t="s">
        <v>240</v>
      </c>
      <c r="C33" s="115" t="s">
        <v>241</v>
      </c>
      <c r="D33" s="122" t="s">
        <v>21</v>
      </c>
      <c r="E33" s="108"/>
      <c r="F33" s="117">
        <f aca="true" t="shared" si="11" ref="F33:N33">SUM(F34,F36)</f>
        <v>523</v>
      </c>
      <c r="G33" s="117">
        <f t="shared" si="11"/>
        <v>0</v>
      </c>
      <c r="H33" s="117">
        <f t="shared" si="11"/>
        <v>523</v>
      </c>
      <c r="I33" s="117">
        <f t="shared" si="11"/>
        <v>0</v>
      </c>
      <c r="J33" s="117">
        <f t="shared" si="11"/>
        <v>0</v>
      </c>
      <c r="K33" s="117">
        <f t="shared" si="11"/>
        <v>0</v>
      </c>
      <c r="L33" s="117">
        <f t="shared" si="11"/>
        <v>0</v>
      </c>
      <c r="M33" s="117">
        <f t="shared" si="11"/>
        <v>0</v>
      </c>
      <c r="N33" s="117">
        <f t="shared" si="11"/>
        <v>0</v>
      </c>
    </row>
    <row r="34" spans="1:14" ht="94.5">
      <c r="A34" s="118" t="s">
        <v>813</v>
      </c>
      <c r="B34" s="115" t="s">
        <v>240</v>
      </c>
      <c r="C34" s="115" t="s">
        <v>241</v>
      </c>
      <c r="D34" s="122" t="s">
        <v>20</v>
      </c>
      <c r="E34" s="108"/>
      <c r="F34" s="117">
        <f>F35</f>
        <v>349</v>
      </c>
      <c r="G34" s="117">
        <f t="shared" si="10"/>
        <v>0</v>
      </c>
      <c r="H34" s="117">
        <f t="shared" si="10"/>
        <v>349</v>
      </c>
      <c r="I34" s="117">
        <f>I35</f>
        <v>0</v>
      </c>
      <c r="J34" s="117">
        <f t="shared" si="10"/>
        <v>0</v>
      </c>
      <c r="K34" s="117">
        <f t="shared" si="10"/>
        <v>0</v>
      </c>
      <c r="L34" s="117">
        <f>L35</f>
        <v>0</v>
      </c>
      <c r="M34" s="117">
        <f t="shared" si="10"/>
        <v>0</v>
      </c>
      <c r="N34" s="117">
        <f t="shared" si="10"/>
        <v>0</v>
      </c>
    </row>
    <row r="35" spans="1:14" ht="126">
      <c r="A35" s="124" t="s">
        <v>491</v>
      </c>
      <c r="B35" s="115" t="s">
        <v>240</v>
      </c>
      <c r="C35" s="115" t="s">
        <v>241</v>
      </c>
      <c r="D35" s="123" t="s">
        <v>161</v>
      </c>
      <c r="E35" s="108" t="s">
        <v>210</v>
      </c>
      <c r="F35" s="117">
        <f>SUM(G35:H35)</f>
        <v>349</v>
      </c>
      <c r="G35" s="117">
        <v>0</v>
      </c>
      <c r="H35" s="117">
        <v>349</v>
      </c>
      <c r="I35" s="117">
        <f>SUM(J35:K35)</f>
        <v>0</v>
      </c>
      <c r="J35" s="117">
        <v>0</v>
      </c>
      <c r="K35" s="117"/>
      <c r="L35" s="117">
        <f>SUM(M35:N35)</f>
        <v>0</v>
      </c>
      <c r="M35" s="117">
        <v>0</v>
      </c>
      <c r="N35" s="117"/>
    </row>
    <row r="36" spans="1:14" ht="63">
      <c r="A36" s="124" t="s">
        <v>101</v>
      </c>
      <c r="B36" s="115" t="s">
        <v>240</v>
      </c>
      <c r="C36" s="115" t="s">
        <v>241</v>
      </c>
      <c r="D36" s="122" t="s">
        <v>100</v>
      </c>
      <c r="E36" s="108"/>
      <c r="F36" s="117">
        <f aca="true" t="shared" si="12" ref="F36:N36">F37</f>
        <v>174</v>
      </c>
      <c r="G36" s="117">
        <f t="shared" si="12"/>
        <v>0</v>
      </c>
      <c r="H36" s="117">
        <f t="shared" si="12"/>
        <v>174</v>
      </c>
      <c r="I36" s="117">
        <f t="shared" si="12"/>
        <v>0</v>
      </c>
      <c r="J36" s="117">
        <f t="shared" si="12"/>
        <v>0</v>
      </c>
      <c r="K36" s="117">
        <f t="shared" si="12"/>
        <v>0</v>
      </c>
      <c r="L36" s="117">
        <f t="shared" si="12"/>
        <v>0</v>
      </c>
      <c r="M36" s="117">
        <f t="shared" si="12"/>
        <v>0</v>
      </c>
      <c r="N36" s="117">
        <f t="shared" si="12"/>
        <v>0</v>
      </c>
    </row>
    <row r="37" spans="1:14" ht="78.75">
      <c r="A37" s="124" t="s">
        <v>102</v>
      </c>
      <c r="B37" s="115" t="s">
        <v>240</v>
      </c>
      <c r="C37" s="115" t="s">
        <v>241</v>
      </c>
      <c r="D37" s="123" t="s">
        <v>99</v>
      </c>
      <c r="E37" s="108" t="s">
        <v>210</v>
      </c>
      <c r="F37" s="117">
        <f>SUM(G37:H37)</f>
        <v>174</v>
      </c>
      <c r="G37" s="117"/>
      <c r="H37" s="117">
        <v>174</v>
      </c>
      <c r="I37" s="117">
        <f>SUM(J37:K37)</f>
        <v>0</v>
      </c>
      <c r="J37" s="117"/>
      <c r="K37" s="117"/>
      <c r="L37" s="117">
        <f>SUM(M37:N37)</f>
        <v>0</v>
      </c>
      <c r="M37" s="117"/>
      <c r="N37" s="117"/>
    </row>
    <row r="38" spans="1:14" ht="63">
      <c r="A38" s="118" t="s">
        <v>26</v>
      </c>
      <c r="B38" s="115" t="s">
        <v>240</v>
      </c>
      <c r="C38" s="115" t="s">
        <v>241</v>
      </c>
      <c r="D38" s="122" t="s">
        <v>23</v>
      </c>
      <c r="E38" s="108"/>
      <c r="F38" s="117">
        <f>SUM(F39,F42)</f>
        <v>120</v>
      </c>
      <c r="G38" s="117">
        <f aca="true" t="shared" si="13" ref="G38:N38">SUM(G39,G42)</f>
        <v>0</v>
      </c>
      <c r="H38" s="117">
        <f t="shared" si="13"/>
        <v>120</v>
      </c>
      <c r="I38" s="117">
        <f t="shared" si="13"/>
        <v>0</v>
      </c>
      <c r="J38" s="117">
        <f t="shared" si="13"/>
        <v>0</v>
      </c>
      <c r="K38" s="117">
        <f t="shared" si="13"/>
        <v>0</v>
      </c>
      <c r="L38" s="117">
        <f t="shared" si="13"/>
        <v>0</v>
      </c>
      <c r="M38" s="117">
        <f t="shared" si="13"/>
        <v>0</v>
      </c>
      <c r="N38" s="117">
        <f t="shared" si="13"/>
        <v>0</v>
      </c>
    </row>
    <row r="39" spans="1:14" ht="110.25">
      <c r="A39" s="118" t="s">
        <v>772</v>
      </c>
      <c r="B39" s="115" t="s">
        <v>240</v>
      </c>
      <c r="C39" s="115" t="s">
        <v>241</v>
      </c>
      <c r="D39" s="122" t="s">
        <v>24</v>
      </c>
      <c r="E39" s="108"/>
      <c r="F39" s="117">
        <f aca="true" t="shared" si="14" ref="F39:N40">F40</f>
        <v>110</v>
      </c>
      <c r="G39" s="117">
        <f t="shared" si="14"/>
        <v>0</v>
      </c>
      <c r="H39" s="117">
        <f t="shared" si="14"/>
        <v>110</v>
      </c>
      <c r="I39" s="117">
        <f t="shared" si="14"/>
        <v>0</v>
      </c>
      <c r="J39" s="117">
        <f t="shared" si="14"/>
        <v>0</v>
      </c>
      <c r="K39" s="117">
        <f t="shared" si="14"/>
        <v>0</v>
      </c>
      <c r="L39" s="117">
        <f t="shared" si="14"/>
        <v>0</v>
      </c>
      <c r="M39" s="117">
        <f t="shared" si="14"/>
        <v>0</v>
      </c>
      <c r="N39" s="117">
        <f t="shared" si="14"/>
        <v>0</v>
      </c>
    </row>
    <row r="40" spans="1:14" ht="47.25">
      <c r="A40" s="118" t="s">
        <v>123</v>
      </c>
      <c r="B40" s="115" t="s">
        <v>240</v>
      </c>
      <c r="C40" s="115" t="s">
        <v>241</v>
      </c>
      <c r="D40" s="122" t="s">
        <v>25</v>
      </c>
      <c r="E40" s="108"/>
      <c r="F40" s="117">
        <f t="shared" si="14"/>
        <v>110</v>
      </c>
      <c r="G40" s="117">
        <f t="shared" si="14"/>
        <v>0</v>
      </c>
      <c r="H40" s="117">
        <f t="shared" si="14"/>
        <v>110</v>
      </c>
      <c r="I40" s="117">
        <f t="shared" si="14"/>
        <v>0</v>
      </c>
      <c r="J40" s="117">
        <f t="shared" si="14"/>
        <v>0</v>
      </c>
      <c r="K40" s="117">
        <f t="shared" si="14"/>
        <v>0</v>
      </c>
      <c r="L40" s="117">
        <f t="shared" si="14"/>
        <v>0</v>
      </c>
      <c r="M40" s="117">
        <f t="shared" si="14"/>
        <v>0</v>
      </c>
      <c r="N40" s="117">
        <f t="shared" si="14"/>
        <v>0</v>
      </c>
    </row>
    <row r="41" spans="1:14" ht="94.5">
      <c r="A41" s="124" t="s">
        <v>497</v>
      </c>
      <c r="B41" s="115" t="s">
        <v>240</v>
      </c>
      <c r="C41" s="115" t="s">
        <v>241</v>
      </c>
      <c r="D41" s="123" t="s">
        <v>162</v>
      </c>
      <c r="E41" s="108" t="s">
        <v>210</v>
      </c>
      <c r="F41" s="117">
        <f>SUM(G41:H41)</f>
        <v>110</v>
      </c>
      <c r="G41" s="117">
        <v>0</v>
      </c>
      <c r="H41" s="117">
        <v>110</v>
      </c>
      <c r="I41" s="117">
        <f>SUM(J41:K41)</f>
        <v>0</v>
      </c>
      <c r="J41" s="117">
        <v>0</v>
      </c>
      <c r="K41" s="117"/>
      <c r="L41" s="117">
        <f>SUM(M41:N41)</f>
        <v>0</v>
      </c>
      <c r="M41" s="117">
        <v>0</v>
      </c>
      <c r="N41" s="117"/>
    </row>
    <row r="42" spans="1:14" ht="78.75">
      <c r="A42" s="124" t="s">
        <v>984</v>
      </c>
      <c r="B42" s="115" t="s">
        <v>240</v>
      </c>
      <c r="C42" s="115" t="s">
        <v>241</v>
      </c>
      <c r="D42" s="122" t="s">
        <v>981</v>
      </c>
      <c r="E42" s="108"/>
      <c r="F42" s="117">
        <f aca="true" t="shared" si="15" ref="F42:N43">F43</f>
        <v>10</v>
      </c>
      <c r="G42" s="117">
        <f t="shared" si="15"/>
        <v>0</v>
      </c>
      <c r="H42" s="117">
        <f t="shared" si="15"/>
        <v>10</v>
      </c>
      <c r="I42" s="117">
        <f t="shared" si="15"/>
        <v>0</v>
      </c>
      <c r="J42" s="117">
        <f t="shared" si="15"/>
        <v>0</v>
      </c>
      <c r="K42" s="117">
        <f t="shared" si="15"/>
        <v>0</v>
      </c>
      <c r="L42" s="117">
        <f t="shared" si="15"/>
        <v>0</v>
      </c>
      <c r="M42" s="117">
        <f t="shared" si="15"/>
        <v>0</v>
      </c>
      <c r="N42" s="117">
        <f t="shared" si="15"/>
        <v>0</v>
      </c>
    </row>
    <row r="43" spans="1:14" ht="47.25">
      <c r="A43" s="124" t="s">
        <v>985</v>
      </c>
      <c r="B43" s="115" t="s">
        <v>240</v>
      </c>
      <c r="C43" s="115" t="s">
        <v>241</v>
      </c>
      <c r="D43" s="122" t="s">
        <v>982</v>
      </c>
      <c r="E43" s="108"/>
      <c r="F43" s="117">
        <f t="shared" si="15"/>
        <v>10</v>
      </c>
      <c r="G43" s="117">
        <f t="shared" si="15"/>
        <v>0</v>
      </c>
      <c r="H43" s="117">
        <f t="shared" si="15"/>
        <v>10</v>
      </c>
      <c r="I43" s="117">
        <f t="shared" si="15"/>
        <v>0</v>
      </c>
      <c r="J43" s="117">
        <f t="shared" si="15"/>
        <v>0</v>
      </c>
      <c r="K43" s="117">
        <f t="shared" si="15"/>
        <v>0</v>
      </c>
      <c r="L43" s="117">
        <f t="shared" si="15"/>
        <v>0</v>
      </c>
      <c r="M43" s="117">
        <f t="shared" si="15"/>
        <v>0</v>
      </c>
      <c r="N43" s="117">
        <f t="shared" si="15"/>
        <v>0</v>
      </c>
    </row>
    <row r="44" spans="1:14" ht="94.5">
      <c r="A44" s="124" t="s">
        <v>986</v>
      </c>
      <c r="B44" s="115" t="s">
        <v>240</v>
      </c>
      <c r="C44" s="115" t="s">
        <v>241</v>
      </c>
      <c r="D44" s="123" t="s">
        <v>983</v>
      </c>
      <c r="E44" s="108" t="s">
        <v>210</v>
      </c>
      <c r="F44" s="117">
        <f>SUM(G44:H44)</f>
        <v>10</v>
      </c>
      <c r="G44" s="117">
        <v>0</v>
      </c>
      <c r="H44" s="117">
        <v>10</v>
      </c>
      <c r="I44" s="117">
        <f>SUM(J44:K44)</f>
        <v>0</v>
      </c>
      <c r="J44" s="117">
        <v>0</v>
      </c>
      <c r="K44" s="117">
        <v>0</v>
      </c>
      <c r="L44" s="117">
        <f>SUM(M44:N44)</f>
        <v>0</v>
      </c>
      <c r="M44" s="117">
        <v>0</v>
      </c>
      <c r="N44" s="117">
        <v>0</v>
      </c>
    </row>
    <row r="45" spans="1:14" ht="31.5">
      <c r="A45" s="114" t="s">
        <v>685</v>
      </c>
      <c r="B45" s="115" t="s">
        <v>240</v>
      </c>
      <c r="C45" s="115" t="s">
        <v>241</v>
      </c>
      <c r="D45" s="116" t="s">
        <v>683</v>
      </c>
      <c r="E45" s="108"/>
      <c r="F45" s="117">
        <f aca="true" t="shared" si="16" ref="F45:N45">F46</f>
        <v>54971</v>
      </c>
      <c r="G45" s="117">
        <f t="shared" si="16"/>
        <v>0</v>
      </c>
      <c r="H45" s="117">
        <f t="shared" si="16"/>
        <v>54971</v>
      </c>
      <c r="I45" s="117">
        <f t="shared" si="16"/>
        <v>50454</v>
      </c>
      <c r="J45" s="117">
        <f t="shared" si="16"/>
        <v>0</v>
      </c>
      <c r="K45" s="117">
        <f t="shared" si="16"/>
        <v>50454</v>
      </c>
      <c r="L45" s="117">
        <f t="shared" si="16"/>
        <v>52379</v>
      </c>
      <c r="M45" s="117">
        <f t="shared" si="16"/>
        <v>0</v>
      </c>
      <c r="N45" s="117">
        <f t="shared" si="16"/>
        <v>52379</v>
      </c>
    </row>
    <row r="46" spans="1:14" ht="15.75">
      <c r="A46" s="114" t="s">
        <v>686</v>
      </c>
      <c r="B46" s="115" t="s">
        <v>240</v>
      </c>
      <c r="C46" s="115" t="s">
        <v>241</v>
      </c>
      <c r="D46" s="116" t="s">
        <v>684</v>
      </c>
      <c r="E46" s="108"/>
      <c r="F46" s="117">
        <f aca="true" t="shared" si="17" ref="F46:N46">SUM(F47:F50)</f>
        <v>54971</v>
      </c>
      <c r="G46" s="117">
        <f t="shared" si="17"/>
        <v>0</v>
      </c>
      <c r="H46" s="117">
        <f t="shared" si="17"/>
        <v>54971</v>
      </c>
      <c r="I46" s="117">
        <f t="shared" si="17"/>
        <v>50454</v>
      </c>
      <c r="J46" s="117">
        <f t="shared" si="17"/>
        <v>0</v>
      </c>
      <c r="K46" s="117">
        <f t="shared" si="17"/>
        <v>50454</v>
      </c>
      <c r="L46" s="117">
        <f t="shared" si="17"/>
        <v>52379</v>
      </c>
      <c r="M46" s="117">
        <f t="shared" si="17"/>
        <v>0</v>
      </c>
      <c r="N46" s="117">
        <f t="shared" si="17"/>
        <v>52379</v>
      </c>
    </row>
    <row r="47" spans="1:14" ht="204.75">
      <c r="A47" s="119" t="s">
        <v>572</v>
      </c>
      <c r="B47" s="115" t="s">
        <v>240</v>
      </c>
      <c r="C47" s="115" t="s">
        <v>241</v>
      </c>
      <c r="D47" s="108" t="s">
        <v>163</v>
      </c>
      <c r="E47" s="108">
        <v>100</v>
      </c>
      <c r="F47" s="117">
        <f>SUM(G47:H47)</f>
        <v>47515</v>
      </c>
      <c r="G47" s="120"/>
      <c r="H47" s="120">
        <v>47515</v>
      </c>
      <c r="I47" s="117">
        <f>SUM(J47:K47)</f>
        <v>48784</v>
      </c>
      <c r="J47" s="120"/>
      <c r="K47" s="120">
        <v>48784</v>
      </c>
      <c r="L47" s="117">
        <f>SUM(M47:N47)</f>
        <v>50672</v>
      </c>
      <c r="M47" s="120"/>
      <c r="N47" s="120">
        <v>50672</v>
      </c>
    </row>
    <row r="48" spans="1:14" ht="126">
      <c r="A48" s="114" t="s">
        <v>416</v>
      </c>
      <c r="B48" s="115" t="s">
        <v>240</v>
      </c>
      <c r="C48" s="115" t="s">
        <v>241</v>
      </c>
      <c r="D48" s="108" t="s">
        <v>163</v>
      </c>
      <c r="E48" s="108">
        <v>200</v>
      </c>
      <c r="F48" s="117">
        <f>SUM(G48:H48)</f>
        <v>7017</v>
      </c>
      <c r="G48" s="120"/>
      <c r="H48" s="120">
        <v>7017</v>
      </c>
      <c r="I48" s="117">
        <f>SUM(J48:K48)</f>
        <v>1368</v>
      </c>
      <c r="J48" s="120"/>
      <c r="K48" s="120">
        <v>1368</v>
      </c>
      <c r="L48" s="117">
        <f>SUM(M48:N48)</f>
        <v>1418</v>
      </c>
      <c r="M48" s="120"/>
      <c r="N48" s="120">
        <v>1418</v>
      </c>
    </row>
    <row r="49" spans="1:14" ht="110.25">
      <c r="A49" s="114" t="s">
        <v>8</v>
      </c>
      <c r="B49" s="115" t="s">
        <v>240</v>
      </c>
      <c r="C49" s="115" t="s">
        <v>241</v>
      </c>
      <c r="D49" s="108" t="s">
        <v>163</v>
      </c>
      <c r="E49" s="108" t="s">
        <v>645</v>
      </c>
      <c r="F49" s="117">
        <f>SUM(G49:H49)</f>
        <v>20</v>
      </c>
      <c r="G49" s="120"/>
      <c r="H49" s="120">
        <v>20</v>
      </c>
      <c r="I49" s="117">
        <f>SUM(J49:K49)</f>
        <v>0</v>
      </c>
      <c r="J49" s="120"/>
      <c r="K49" s="120"/>
      <c r="L49" s="117">
        <f>SUM(M49:N49)</f>
        <v>0</v>
      </c>
      <c r="M49" s="120"/>
      <c r="N49" s="120">
        <v>0</v>
      </c>
    </row>
    <row r="50" spans="1:14" ht="110.25">
      <c r="A50" s="114" t="s">
        <v>417</v>
      </c>
      <c r="B50" s="115" t="s">
        <v>240</v>
      </c>
      <c r="C50" s="115" t="s">
        <v>241</v>
      </c>
      <c r="D50" s="108" t="s">
        <v>163</v>
      </c>
      <c r="E50" s="108">
        <v>800</v>
      </c>
      <c r="F50" s="117">
        <f>SUM(G50:H50)</f>
        <v>419</v>
      </c>
      <c r="G50" s="120"/>
      <c r="H50" s="120">
        <v>419</v>
      </c>
      <c r="I50" s="117">
        <f>SUM(J50:K50)</f>
        <v>302</v>
      </c>
      <c r="J50" s="120"/>
      <c r="K50" s="120">
        <v>302</v>
      </c>
      <c r="L50" s="117">
        <f>SUM(M50:N50)</f>
        <v>289</v>
      </c>
      <c r="M50" s="120"/>
      <c r="N50" s="120">
        <v>289</v>
      </c>
    </row>
    <row r="51" spans="1:14" s="125" customFormat="1" ht="15.75">
      <c r="A51" s="104" t="s">
        <v>378</v>
      </c>
      <c r="B51" s="107" t="s">
        <v>240</v>
      </c>
      <c r="C51" s="107" t="s">
        <v>248</v>
      </c>
      <c r="D51" s="113"/>
      <c r="E51" s="113"/>
      <c r="F51" s="111">
        <f>F52</f>
        <v>11.9</v>
      </c>
      <c r="G51" s="111">
        <f aca="true" t="shared" si="18" ref="G51:N53">G52</f>
        <v>11.9</v>
      </c>
      <c r="H51" s="111">
        <f t="shared" si="18"/>
        <v>0</v>
      </c>
      <c r="I51" s="111">
        <f>I52</f>
        <v>12.4</v>
      </c>
      <c r="J51" s="111">
        <f t="shared" si="18"/>
        <v>12.4</v>
      </c>
      <c r="K51" s="111">
        <f t="shared" si="18"/>
        <v>0</v>
      </c>
      <c r="L51" s="111">
        <f>L52</f>
        <v>13</v>
      </c>
      <c r="M51" s="111">
        <f t="shared" si="18"/>
        <v>13</v>
      </c>
      <c r="N51" s="111">
        <f t="shared" si="18"/>
        <v>0</v>
      </c>
    </row>
    <row r="52" spans="1:14" ht="31.5">
      <c r="A52" s="114" t="s">
        <v>685</v>
      </c>
      <c r="B52" s="115" t="s">
        <v>240</v>
      </c>
      <c r="C52" s="115" t="s">
        <v>248</v>
      </c>
      <c r="D52" s="116" t="s">
        <v>380</v>
      </c>
      <c r="E52" s="108"/>
      <c r="F52" s="117">
        <f>F53</f>
        <v>11.9</v>
      </c>
      <c r="G52" s="117">
        <f t="shared" si="18"/>
        <v>11.9</v>
      </c>
      <c r="H52" s="117">
        <f t="shared" si="18"/>
        <v>0</v>
      </c>
      <c r="I52" s="117">
        <f>I53</f>
        <v>12.4</v>
      </c>
      <c r="J52" s="117">
        <f t="shared" si="18"/>
        <v>12.4</v>
      </c>
      <c r="K52" s="117">
        <f t="shared" si="18"/>
        <v>0</v>
      </c>
      <c r="L52" s="117">
        <f>L53</f>
        <v>13</v>
      </c>
      <c r="M52" s="117">
        <f t="shared" si="18"/>
        <v>13</v>
      </c>
      <c r="N52" s="117">
        <f t="shared" si="18"/>
        <v>0</v>
      </c>
    </row>
    <row r="53" spans="1:14" ht="15.75">
      <c r="A53" s="114" t="s">
        <v>686</v>
      </c>
      <c r="B53" s="115" t="s">
        <v>240</v>
      </c>
      <c r="C53" s="115" t="s">
        <v>248</v>
      </c>
      <c r="D53" s="116" t="s">
        <v>381</v>
      </c>
      <c r="E53" s="108"/>
      <c r="F53" s="117">
        <f>F54</f>
        <v>11.9</v>
      </c>
      <c r="G53" s="117">
        <f t="shared" si="18"/>
        <v>11.9</v>
      </c>
      <c r="H53" s="117">
        <f t="shared" si="18"/>
        <v>0</v>
      </c>
      <c r="I53" s="117">
        <f>I54</f>
        <v>12.4</v>
      </c>
      <c r="J53" s="117">
        <f t="shared" si="18"/>
        <v>12.4</v>
      </c>
      <c r="K53" s="117">
        <f t="shared" si="18"/>
        <v>0</v>
      </c>
      <c r="L53" s="117">
        <f>L54</f>
        <v>13</v>
      </c>
      <c r="M53" s="117">
        <f t="shared" si="18"/>
        <v>13</v>
      </c>
      <c r="N53" s="117">
        <f t="shared" si="18"/>
        <v>0</v>
      </c>
    </row>
    <row r="54" spans="1:14" ht="126">
      <c r="A54" s="124" t="s">
        <v>73</v>
      </c>
      <c r="B54" s="115" t="s">
        <v>240</v>
      </c>
      <c r="C54" s="115" t="s">
        <v>248</v>
      </c>
      <c r="D54" s="108" t="s">
        <v>379</v>
      </c>
      <c r="E54" s="108" t="s">
        <v>210</v>
      </c>
      <c r="F54" s="117">
        <f>SUM(G54:H54)</f>
        <v>11.9</v>
      </c>
      <c r="G54" s="120">
        <v>11.9</v>
      </c>
      <c r="H54" s="120"/>
      <c r="I54" s="117">
        <f>SUM(J54:K54)</f>
        <v>12.4</v>
      </c>
      <c r="J54" s="120">
        <v>12.4</v>
      </c>
      <c r="K54" s="120"/>
      <c r="L54" s="117">
        <f>SUM(M54:N54)</f>
        <v>13</v>
      </c>
      <c r="M54" s="120">
        <v>13</v>
      </c>
      <c r="N54" s="120"/>
    </row>
    <row r="55" spans="1:14" s="125" customFormat="1" ht="31.5">
      <c r="A55" s="104" t="s">
        <v>154</v>
      </c>
      <c r="B55" s="107" t="s">
        <v>240</v>
      </c>
      <c r="C55" s="107" t="s">
        <v>290</v>
      </c>
      <c r="D55" s="113"/>
      <c r="E55" s="113"/>
      <c r="F55" s="111">
        <f aca="true" t="shared" si="19" ref="F55:N56">F56</f>
        <v>1139</v>
      </c>
      <c r="G55" s="111">
        <f t="shared" si="19"/>
        <v>0</v>
      </c>
      <c r="H55" s="111">
        <f t="shared" si="19"/>
        <v>1139</v>
      </c>
      <c r="I55" s="111">
        <f t="shared" si="19"/>
        <v>1051</v>
      </c>
      <c r="J55" s="111">
        <f t="shared" si="19"/>
        <v>0</v>
      </c>
      <c r="K55" s="111">
        <f t="shared" si="19"/>
        <v>1051</v>
      </c>
      <c r="L55" s="111">
        <f t="shared" si="19"/>
        <v>1091</v>
      </c>
      <c r="M55" s="111">
        <f t="shared" si="19"/>
        <v>0</v>
      </c>
      <c r="N55" s="111">
        <f t="shared" si="19"/>
        <v>1091</v>
      </c>
    </row>
    <row r="56" spans="1:14" s="125" customFormat="1" ht="31.5">
      <c r="A56" s="114" t="s">
        <v>685</v>
      </c>
      <c r="B56" s="115" t="s">
        <v>240</v>
      </c>
      <c r="C56" s="115" t="s">
        <v>290</v>
      </c>
      <c r="D56" s="116" t="s">
        <v>683</v>
      </c>
      <c r="E56" s="113"/>
      <c r="F56" s="117">
        <f t="shared" si="19"/>
        <v>1139</v>
      </c>
      <c r="G56" s="117">
        <f t="shared" si="19"/>
        <v>0</v>
      </c>
      <c r="H56" s="117">
        <f t="shared" si="19"/>
        <v>1139</v>
      </c>
      <c r="I56" s="117">
        <f t="shared" si="19"/>
        <v>1051</v>
      </c>
      <c r="J56" s="117">
        <f t="shared" si="19"/>
        <v>0</v>
      </c>
      <c r="K56" s="117">
        <f t="shared" si="19"/>
        <v>1051</v>
      </c>
      <c r="L56" s="117">
        <f t="shared" si="19"/>
        <v>1091</v>
      </c>
      <c r="M56" s="117">
        <f t="shared" si="19"/>
        <v>0</v>
      </c>
      <c r="N56" s="117">
        <f t="shared" si="19"/>
        <v>1091</v>
      </c>
    </row>
    <row r="57" spans="1:14" s="125" customFormat="1" ht="15.75">
      <c r="A57" s="114" t="s">
        <v>686</v>
      </c>
      <c r="B57" s="115" t="s">
        <v>240</v>
      </c>
      <c r="C57" s="115" t="s">
        <v>290</v>
      </c>
      <c r="D57" s="116" t="s">
        <v>684</v>
      </c>
      <c r="E57" s="113"/>
      <c r="F57" s="117">
        <f>SUM(F58:F64)</f>
        <v>1139</v>
      </c>
      <c r="G57" s="117">
        <f aca="true" t="shared" si="20" ref="G57:N57">SUM(G58:G64)</f>
        <v>0</v>
      </c>
      <c r="H57" s="117">
        <f t="shared" si="20"/>
        <v>1139</v>
      </c>
      <c r="I57" s="117">
        <f t="shared" si="20"/>
        <v>1051</v>
      </c>
      <c r="J57" s="117">
        <f t="shared" si="20"/>
        <v>0</v>
      </c>
      <c r="K57" s="117">
        <f t="shared" si="20"/>
        <v>1051</v>
      </c>
      <c r="L57" s="117">
        <f t="shared" si="20"/>
        <v>1091</v>
      </c>
      <c r="M57" s="117">
        <f t="shared" si="20"/>
        <v>0</v>
      </c>
      <c r="N57" s="117">
        <f t="shared" si="20"/>
        <v>1091</v>
      </c>
    </row>
    <row r="58" spans="1:14" ht="141.75">
      <c r="A58" s="114" t="s">
        <v>225</v>
      </c>
      <c r="B58" s="115" t="s">
        <v>240</v>
      </c>
      <c r="C58" s="115" t="s">
        <v>290</v>
      </c>
      <c r="D58" s="108" t="s">
        <v>163</v>
      </c>
      <c r="E58" s="108">
        <v>100</v>
      </c>
      <c r="F58" s="117">
        <f aca="true" t="shared" si="21" ref="F58:F64">SUM(G58:H58)</f>
        <v>53</v>
      </c>
      <c r="G58" s="120"/>
      <c r="H58" s="120">
        <v>53</v>
      </c>
      <c r="I58" s="117">
        <f>SUM(J58:K58)</f>
        <v>0</v>
      </c>
      <c r="J58" s="120"/>
      <c r="K58" s="120"/>
      <c r="L58" s="117">
        <f>SUM(M58:N58)</f>
        <v>0</v>
      </c>
      <c r="M58" s="120"/>
      <c r="N58" s="120"/>
    </row>
    <row r="59" spans="1:14" ht="78.75">
      <c r="A59" s="114" t="s">
        <v>226</v>
      </c>
      <c r="B59" s="115" t="s">
        <v>240</v>
      </c>
      <c r="C59" s="115" t="s">
        <v>290</v>
      </c>
      <c r="D59" s="108" t="s">
        <v>163</v>
      </c>
      <c r="E59" s="108">
        <v>200</v>
      </c>
      <c r="F59" s="117">
        <f t="shared" si="21"/>
        <v>67</v>
      </c>
      <c r="G59" s="120"/>
      <c r="H59" s="120">
        <v>67</v>
      </c>
      <c r="I59" s="117">
        <f>SUM(J59:K59)</f>
        <v>0</v>
      </c>
      <c r="J59" s="120"/>
      <c r="K59" s="120"/>
      <c r="L59" s="117">
        <f>SUM(M59:N59)</f>
        <v>0</v>
      </c>
      <c r="M59" s="120"/>
      <c r="N59" s="120"/>
    </row>
    <row r="60" spans="1:14" ht="63">
      <c r="A60" s="114" t="s">
        <v>98</v>
      </c>
      <c r="B60" s="115" t="s">
        <v>240</v>
      </c>
      <c r="C60" s="115" t="s">
        <v>290</v>
      </c>
      <c r="D60" s="108" t="s">
        <v>163</v>
      </c>
      <c r="E60" s="108" t="s">
        <v>645</v>
      </c>
      <c r="F60" s="117">
        <f t="shared" si="21"/>
        <v>3</v>
      </c>
      <c r="G60" s="120"/>
      <c r="H60" s="120">
        <v>3</v>
      </c>
      <c r="I60" s="117">
        <f>SUM(J60:K60)</f>
        <v>0</v>
      </c>
      <c r="J60" s="120"/>
      <c r="K60" s="120"/>
      <c r="L60" s="117">
        <f>SUM(M60:N60)</f>
        <v>0</v>
      </c>
      <c r="M60" s="120"/>
      <c r="N60" s="120"/>
    </row>
    <row r="61" spans="1:14" ht="94.5">
      <c r="A61" s="114" t="s">
        <v>746</v>
      </c>
      <c r="B61" s="115" t="s">
        <v>240</v>
      </c>
      <c r="C61" s="115" t="s">
        <v>290</v>
      </c>
      <c r="D61" s="108" t="s">
        <v>747</v>
      </c>
      <c r="E61" s="108" t="s">
        <v>210</v>
      </c>
      <c r="F61" s="117">
        <f t="shared" si="21"/>
        <v>7</v>
      </c>
      <c r="G61" s="120"/>
      <c r="H61" s="120">
        <v>7</v>
      </c>
      <c r="I61" s="117"/>
      <c r="J61" s="120"/>
      <c r="K61" s="120"/>
      <c r="L61" s="117"/>
      <c r="M61" s="120"/>
      <c r="N61" s="120"/>
    </row>
    <row r="62" spans="1:14" ht="173.25">
      <c r="A62" s="119" t="s">
        <v>227</v>
      </c>
      <c r="B62" s="115" t="s">
        <v>240</v>
      </c>
      <c r="C62" s="115" t="s">
        <v>290</v>
      </c>
      <c r="D62" s="108" t="s">
        <v>579</v>
      </c>
      <c r="E62" s="108">
        <v>100</v>
      </c>
      <c r="F62" s="117">
        <f t="shared" si="21"/>
        <v>1009</v>
      </c>
      <c r="G62" s="120"/>
      <c r="H62" s="120">
        <v>1009</v>
      </c>
      <c r="I62" s="117">
        <f>SUM(J62:K62)</f>
        <v>1051</v>
      </c>
      <c r="J62" s="120"/>
      <c r="K62" s="120">
        <v>1051</v>
      </c>
      <c r="L62" s="117">
        <f>SUM(M62:N62)</f>
        <v>1091</v>
      </c>
      <c r="M62" s="120"/>
      <c r="N62" s="120">
        <v>1091</v>
      </c>
    </row>
    <row r="63" spans="1:14" ht="47.25">
      <c r="A63" s="119" t="s">
        <v>617</v>
      </c>
      <c r="B63" s="115" t="s">
        <v>240</v>
      </c>
      <c r="C63" s="115" t="s">
        <v>290</v>
      </c>
      <c r="D63" s="108" t="s">
        <v>976</v>
      </c>
      <c r="E63" s="108" t="s">
        <v>210</v>
      </c>
      <c r="F63" s="117">
        <f t="shared" si="21"/>
        <v>0</v>
      </c>
      <c r="G63" s="120"/>
      <c r="H63" s="120">
        <v>0</v>
      </c>
      <c r="I63" s="117">
        <f>SUM(J63:K63)</f>
        <v>0</v>
      </c>
      <c r="J63" s="120"/>
      <c r="K63" s="120"/>
      <c r="L63" s="117">
        <f>SUM(M63:N63)</f>
        <v>0</v>
      </c>
      <c r="M63" s="120"/>
      <c r="N63" s="120"/>
    </row>
    <row r="64" spans="1:14" ht="47.25">
      <c r="A64" s="119" t="s">
        <v>65</v>
      </c>
      <c r="B64" s="115" t="s">
        <v>240</v>
      </c>
      <c r="C64" s="115" t="s">
        <v>290</v>
      </c>
      <c r="D64" s="108" t="s">
        <v>976</v>
      </c>
      <c r="E64" s="108" t="s">
        <v>645</v>
      </c>
      <c r="F64" s="117">
        <f t="shared" si="21"/>
        <v>0</v>
      </c>
      <c r="G64" s="120"/>
      <c r="H64" s="120">
        <v>0</v>
      </c>
      <c r="I64" s="117">
        <f>SUM(J64:K64)</f>
        <v>0</v>
      </c>
      <c r="J64" s="120"/>
      <c r="K64" s="120"/>
      <c r="L64" s="117">
        <f>SUM(M64:N64)</f>
        <v>0</v>
      </c>
      <c r="M64" s="120"/>
      <c r="N64" s="120"/>
    </row>
    <row r="65" spans="1:14" ht="15.75">
      <c r="A65" s="104" t="s">
        <v>653</v>
      </c>
      <c r="B65" s="107" t="s">
        <v>240</v>
      </c>
      <c r="C65" s="113">
        <v>11</v>
      </c>
      <c r="D65" s="108"/>
      <c r="E65" s="108"/>
      <c r="F65" s="111">
        <f aca="true" t="shared" si="22" ref="F65:N67">F66</f>
        <v>800</v>
      </c>
      <c r="G65" s="111">
        <f t="shared" si="22"/>
        <v>0</v>
      </c>
      <c r="H65" s="111">
        <f t="shared" si="22"/>
        <v>800</v>
      </c>
      <c r="I65" s="111">
        <f t="shared" si="22"/>
        <v>1000</v>
      </c>
      <c r="J65" s="111">
        <f>J66</f>
        <v>0</v>
      </c>
      <c r="K65" s="111">
        <f t="shared" si="22"/>
        <v>1000</v>
      </c>
      <c r="L65" s="111">
        <f t="shared" si="22"/>
        <v>1000</v>
      </c>
      <c r="M65" s="111">
        <f t="shared" si="22"/>
        <v>0</v>
      </c>
      <c r="N65" s="111">
        <f t="shared" si="22"/>
        <v>1000</v>
      </c>
    </row>
    <row r="66" spans="1:14" ht="31.5">
      <c r="A66" s="114" t="s">
        <v>685</v>
      </c>
      <c r="B66" s="115" t="s">
        <v>240</v>
      </c>
      <c r="C66" s="108">
        <v>11</v>
      </c>
      <c r="D66" s="116" t="s">
        <v>683</v>
      </c>
      <c r="E66" s="108"/>
      <c r="F66" s="117">
        <f t="shared" si="22"/>
        <v>800</v>
      </c>
      <c r="G66" s="117">
        <f t="shared" si="22"/>
        <v>0</v>
      </c>
      <c r="H66" s="117">
        <f t="shared" si="22"/>
        <v>800</v>
      </c>
      <c r="I66" s="117">
        <f t="shared" si="22"/>
        <v>1000</v>
      </c>
      <c r="J66" s="117">
        <f t="shared" si="22"/>
        <v>0</v>
      </c>
      <c r="K66" s="117">
        <f t="shared" si="22"/>
        <v>1000</v>
      </c>
      <c r="L66" s="117">
        <f t="shared" si="22"/>
        <v>1000</v>
      </c>
      <c r="M66" s="117">
        <f t="shared" si="22"/>
        <v>0</v>
      </c>
      <c r="N66" s="117">
        <f t="shared" si="22"/>
        <v>1000</v>
      </c>
    </row>
    <row r="67" spans="1:14" ht="15.75">
      <c r="A67" s="114" t="s">
        <v>686</v>
      </c>
      <c r="B67" s="115" t="s">
        <v>240</v>
      </c>
      <c r="C67" s="108">
        <v>11</v>
      </c>
      <c r="D67" s="116" t="s">
        <v>684</v>
      </c>
      <c r="E67" s="108"/>
      <c r="F67" s="117">
        <f t="shared" si="22"/>
        <v>800</v>
      </c>
      <c r="G67" s="117">
        <f t="shared" si="22"/>
        <v>0</v>
      </c>
      <c r="H67" s="117">
        <f t="shared" si="22"/>
        <v>800</v>
      </c>
      <c r="I67" s="117">
        <f t="shared" si="22"/>
        <v>1000</v>
      </c>
      <c r="J67" s="117">
        <f t="shared" si="22"/>
        <v>0</v>
      </c>
      <c r="K67" s="117">
        <f t="shared" si="22"/>
        <v>1000</v>
      </c>
      <c r="L67" s="117">
        <f t="shared" si="22"/>
        <v>1000</v>
      </c>
      <c r="M67" s="117">
        <f t="shared" si="22"/>
        <v>0</v>
      </c>
      <c r="N67" s="117">
        <f t="shared" si="22"/>
        <v>1000</v>
      </c>
    </row>
    <row r="68" spans="1:14" ht="31.5">
      <c r="A68" s="118" t="s">
        <v>199</v>
      </c>
      <c r="B68" s="115" t="s">
        <v>240</v>
      </c>
      <c r="C68" s="108">
        <v>11</v>
      </c>
      <c r="D68" s="108" t="s">
        <v>176</v>
      </c>
      <c r="E68" s="108" t="s">
        <v>629</v>
      </c>
      <c r="F68" s="117">
        <f>SUM(G68:H68)</f>
        <v>800</v>
      </c>
      <c r="G68" s="117">
        <v>0</v>
      </c>
      <c r="H68" s="117">
        <v>800</v>
      </c>
      <c r="I68" s="117">
        <f>SUM(J68:K68)</f>
        <v>1000</v>
      </c>
      <c r="J68" s="117">
        <v>0</v>
      </c>
      <c r="K68" s="117">
        <v>1000</v>
      </c>
      <c r="L68" s="117">
        <f>SUM(M68:N68)</f>
        <v>1000</v>
      </c>
      <c r="M68" s="117">
        <v>0</v>
      </c>
      <c r="N68" s="117">
        <v>1000</v>
      </c>
    </row>
    <row r="69" spans="1:14" s="125" customFormat="1" ht="15.75">
      <c r="A69" s="126" t="s">
        <v>510</v>
      </c>
      <c r="B69" s="107" t="s">
        <v>249</v>
      </c>
      <c r="C69" s="113"/>
      <c r="D69" s="113"/>
      <c r="E69" s="127"/>
      <c r="F69" s="111">
        <f aca="true" t="shared" si="23" ref="F69:N70">F70</f>
        <v>754</v>
      </c>
      <c r="G69" s="111">
        <f t="shared" si="23"/>
        <v>754</v>
      </c>
      <c r="H69" s="111">
        <f t="shared" si="23"/>
        <v>0</v>
      </c>
      <c r="I69" s="111">
        <f t="shared" si="23"/>
        <v>744</v>
      </c>
      <c r="J69" s="111">
        <f t="shared" si="23"/>
        <v>744</v>
      </c>
      <c r="K69" s="111">
        <f t="shared" si="23"/>
        <v>0</v>
      </c>
      <c r="L69" s="111">
        <f t="shared" si="23"/>
        <v>770</v>
      </c>
      <c r="M69" s="111">
        <f t="shared" si="23"/>
        <v>770</v>
      </c>
      <c r="N69" s="111">
        <f t="shared" si="23"/>
        <v>0</v>
      </c>
    </row>
    <row r="70" spans="1:14" s="125" customFormat="1" ht="15.75">
      <c r="A70" s="126" t="s">
        <v>511</v>
      </c>
      <c r="B70" s="107" t="s">
        <v>249</v>
      </c>
      <c r="C70" s="107" t="s">
        <v>50</v>
      </c>
      <c r="D70" s="113"/>
      <c r="E70" s="127"/>
      <c r="F70" s="111">
        <f>F71</f>
        <v>754</v>
      </c>
      <c r="G70" s="111">
        <f t="shared" si="23"/>
        <v>754</v>
      </c>
      <c r="H70" s="111">
        <f t="shared" si="23"/>
        <v>0</v>
      </c>
      <c r="I70" s="111">
        <f>I71</f>
        <v>744</v>
      </c>
      <c r="J70" s="111">
        <f t="shared" si="23"/>
        <v>744</v>
      </c>
      <c r="K70" s="111">
        <f t="shared" si="23"/>
        <v>0</v>
      </c>
      <c r="L70" s="111">
        <f>L71</f>
        <v>770</v>
      </c>
      <c r="M70" s="111">
        <f t="shared" si="23"/>
        <v>770</v>
      </c>
      <c r="N70" s="111">
        <f t="shared" si="23"/>
        <v>0</v>
      </c>
    </row>
    <row r="71" spans="1:14" s="125" customFormat="1" ht="31.5">
      <c r="A71" s="114" t="s">
        <v>685</v>
      </c>
      <c r="B71" s="128" t="s">
        <v>249</v>
      </c>
      <c r="C71" s="128" t="s">
        <v>50</v>
      </c>
      <c r="D71" s="122" t="s">
        <v>683</v>
      </c>
      <c r="E71" s="127"/>
      <c r="F71" s="117">
        <f>F72</f>
        <v>754</v>
      </c>
      <c r="G71" s="117">
        <f>G72</f>
        <v>754</v>
      </c>
      <c r="H71" s="117">
        <f>H72</f>
        <v>0</v>
      </c>
      <c r="I71" s="117">
        <f>I72</f>
        <v>744</v>
      </c>
      <c r="J71" s="117">
        <f>J72</f>
        <v>744</v>
      </c>
      <c r="K71" s="117">
        <f>K72</f>
        <v>0</v>
      </c>
      <c r="L71" s="117">
        <f>L72</f>
        <v>770</v>
      </c>
      <c r="M71" s="117">
        <f>M72</f>
        <v>770</v>
      </c>
      <c r="N71" s="117">
        <f>N72</f>
        <v>0</v>
      </c>
    </row>
    <row r="72" spans="1:14" s="125" customFormat="1" ht="15.75">
      <c r="A72" s="114" t="s">
        <v>686</v>
      </c>
      <c r="B72" s="128" t="s">
        <v>249</v>
      </c>
      <c r="C72" s="128" t="s">
        <v>50</v>
      </c>
      <c r="D72" s="122" t="s">
        <v>684</v>
      </c>
      <c r="E72" s="127"/>
      <c r="F72" s="117">
        <f>F73</f>
        <v>754</v>
      </c>
      <c r="G72" s="117">
        <f>G73</f>
        <v>754</v>
      </c>
      <c r="H72" s="117">
        <f>H73</f>
        <v>0</v>
      </c>
      <c r="I72" s="117">
        <f>I73</f>
        <v>744</v>
      </c>
      <c r="J72" s="117">
        <f>J73</f>
        <v>744</v>
      </c>
      <c r="K72" s="117">
        <f>K73</f>
        <v>0</v>
      </c>
      <c r="L72" s="117">
        <f>L73</f>
        <v>770</v>
      </c>
      <c r="M72" s="117">
        <f>M73</f>
        <v>770</v>
      </c>
      <c r="N72" s="117">
        <f>N73</f>
        <v>0</v>
      </c>
    </row>
    <row r="73" spans="1:14" ht="63">
      <c r="A73" s="118" t="s">
        <v>88</v>
      </c>
      <c r="B73" s="128" t="s">
        <v>249</v>
      </c>
      <c r="C73" s="128" t="s">
        <v>50</v>
      </c>
      <c r="D73" s="123" t="s">
        <v>177</v>
      </c>
      <c r="E73" s="129">
        <v>500</v>
      </c>
      <c r="F73" s="117">
        <f>SUM(G73:H73)</f>
        <v>754</v>
      </c>
      <c r="G73" s="117">
        <v>754</v>
      </c>
      <c r="H73" s="117">
        <v>0</v>
      </c>
      <c r="I73" s="117">
        <f>SUM(J73:K73)</f>
        <v>744</v>
      </c>
      <c r="J73" s="117">
        <v>744</v>
      </c>
      <c r="K73" s="117">
        <v>0</v>
      </c>
      <c r="L73" s="117">
        <f>SUM(M73:N73)</f>
        <v>770</v>
      </c>
      <c r="M73" s="117">
        <v>770</v>
      </c>
      <c r="N73" s="117">
        <v>0</v>
      </c>
    </row>
    <row r="74" spans="1:14" s="125" customFormat="1" ht="31.5">
      <c r="A74" s="121" t="s">
        <v>211</v>
      </c>
      <c r="B74" s="130" t="s">
        <v>50</v>
      </c>
      <c r="C74" s="131"/>
      <c r="D74" s="131"/>
      <c r="E74" s="132"/>
      <c r="F74" s="111">
        <f>SUM(F75,F81,F90)</f>
        <v>5115</v>
      </c>
      <c r="G74" s="111">
        <f aca="true" t="shared" si="24" ref="G74:N74">SUM(G75,G81,G90)</f>
        <v>1213</v>
      </c>
      <c r="H74" s="111">
        <f t="shared" si="24"/>
        <v>3902</v>
      </c>
      <c r="I74" s="111">
        <f t="shared" si="24"/>
        <v>4171</v>
      </c>
      <c r="J74" s="111">
        <f t="shared" si="24"/>
        <v>962</v>
      </c>
      <c r="K74" s="111">
        <f t="shared" si="24"/>
        <v>3209</v>
      </c>
      <c r="L74" s="111">
        <f t="shared" si="24"/>
        <v>4304</v>
      </c>
      <c r="M74" s="111">
        <f t="shared" si="24"/>
        <v>971</v>
      </c>
      <c r="N74" s="111">
        <f t="shared" si="24"/>
        <v>3333</v>
      </c>
    </row>
    <row r="75" spans="1:14" s="125" customFormat="1" ht="15.75">
      <c r="A75" s="121" t="s">
        <v>881</v>
      </c>
      <c r="B75" s="131" t="s">
        <v>50</v>
      </c>
      <c r="C75" s="131" t="s">
        <v>241</v>
      </c>
      <c r="D75" s="131"/>
      <c r="E75" s="132"/>
      <c r="F75" s="111">
        <f>F76</f>
        <v>1213</v>
      </c>
      <c r="G75" s="111">
        <f aca="true" t="shared" si="25" ref="G75:N75">G76</f>
        <v>1213</v>
      </c>
      <c r="H75" s="111">
        <f t="shared" si="25"/>
        <v>0</v>
      </c>
      <c r="I75" s="111">
        <f t="shared" si="25"/>
        <v>962</v>
      </c>
      <c r="J75" s="111">
        <f t="shared" si="25"/>
        <v>962</v>
      </c>
      <c r="K75" s="111">
        <f t="shared" si="25"/>
        <v>0</v>
      </c>
      <c r="L75" s="111">
        <f t="shared" si="25"/>
        <v>971</v>
      </c>
      <c r="M75" s="111">
        <f t="shared" si="25"/>
        <v>971</v>
      </c>
      <c r="N75" s="111">
        <f t="shared" si="25"/>
        <v>0</v>
      </c>
    </row>
    <row r="76" spans="1:14" s="125" customFormat="1" ht="63">
      <c r="A76" s="118" t="s">
        <v>773</v>
      </c>
      <c r="B76" s="108" t="s">
        <v>50</v>
      </c>
      <c r="C76" s="108" t="s">
        <v>241</v>
      </c>
      <c r="D76" s="122" t="s">
        <v>418</v>
      </c>
      <c r="E76" s="108"/>
      <c r="F76" s="117">
        <f aca="true" t="shared" si="26" ref="F76:N77">F77</f>
        <v>1213</v>
      </c>
      <c r="G76" s="117">
        <f t="shared" si="26"/>
        <v>1213</v>
      </c>
      <c r="H76" s="117">
        <f t="shared" si="26"/>
        <v>0</v>
      </c>
      <c r="I76" s="117">
        <f t="shared" si="26"/>
        <v>962</v>
      </c>
      <c r="J76" s="117">
        <f t="shared" si="26"/>
        <v>962</v>
      </c>
      <c r="K76" s="117">
        <f t="shared" si="26"/>
        <v>0</v>
      </c>
      <c r="L76" s="117">
        <f t="shared" si="26"/>
        <v>971</v>
      </c>
      <c r="M76" s="117">
        <f t="shared" si="26"/>
        <v>971</v>
      </c>
      <c r="N76" s="117">
        <f t="shared" si="26"/>
        <v>0</v>
      </c>
    </row>
    <row r="77" spans="1:14" s="125" customFormat="1" ht="141.75">
      <c r="A77" s="124" t="s">
        <v>774</v>
      </c>
      <c r="B77" s="108" t="s">
        <v>50</v>
      </c>
      <c r="C77" s="108" t="s">
        <v>241</v>
      </c>
      <c r="D77" s="122" t="s">
        <v>419</v>
      </c>
      <c r="E77" s="108"/>
      <c r="F77" s="117">
        <f t="shared" si="26"/>
        <v>1213</v>
      </c>
      <c r="G77" s="117">
        <f t="shared" si="26"/>
        <v>1213</v>
      </c>
      <c r="H77" s="117">
        <f t="shared" si="26"/>
        <v>0</v>
      </c>
      <c r="I77" s="117">
        <f t="shared" si="26"/>
        <v>962</v>
      </c>
      <c r="J77" s="117">
        <f t="shared" si="26"/>
        <v>962</v>
      </c>
      <c r="K77" s="117">
        <f t="shared" si="26"/>
        <v>0</v>
      </c>
      <c r="L77" s="117">
        <f t="shared" si="26"/>
        <v>971</v>
      </c>
      <c r="M77" s="117">
        <f t="shared" si="26"/>
        <v>971</v>
      </c>
      <c r="N77" s="117">
        <f t="shared" si="26"/>
        <v>0</v>
      </c>
    </row>
    <row r="78" spans="1:14" s="125" customFormat="1" ht="78.75">
      <c r="A78" s="118" t="s">
        <v>415</v>
      </c>
      <c r="B78" s="108" t="s">
        <v>50</v>
      </c>
      <c r="C78" s="108" t="s">
        <v>241</v>
      </c>
      <c r="D78" s="122" t="s">
        <v>420</v>
      </c>
      <c r="E78" s="108"/>
      <c r="F78" s="117">
        <f aca="true" t="shared" si="27" ref="F78:N78">SUM(F79:F80)</f>
        <v>1213</v>
      </c>
      <c r="G78" s="117">
        <f t="shared" si="27"/>
        <v>1213</v>
      </c>
      <c r="H78" s="117">
        <f t="shared" si="27"/>
        <v>0</v>
      </c>
      <c r="I78" s="117">
        <f t="shared" si="27"/>
        <v>962</v>
      </c>
      <c r="J78" s="117">
        <f t="shared" si="27"/>
        <v>962</v>
      </c>
      <c r="K78" s="117">
        <f t="shared" si="27"/>
        <v>0</v>
      </c>
      <c r="L78" s="117">
        <f t="shared" si="27"/>
        <v>971</v>
      </c>
      <c r="M78" s="117">
        <f t="shared" si="27"/>
        <v>971</v>
      </c>
      <c r="N78" s="117">
        <f t="shared" si="27"/>
        <v>0</v>
      </c>
    </row>
    <row r="79" spans="1:14" s="125" customFormat="1" ht="173.25">
      <c r="A79" s="119" t="s">
        <v>391</v>
      </c>
      <c r="B79" s="108" t="s">
        <v>50</v>
      </c>
      <c r="C79" s="108" t="s">
        <v>241</v>
      </c>
      <c r="D79" s="123" t="s">
        <v>164</v>
      </c>
      <c r="E79" s="108" t="s">
        <v>208</v>
      </c>
      <c r="F79" s="117">
        <f>SUM(G79:H79)</f>
        <v>1211</v>
      </c>
      <c r="G79" s="120">
        <v>1211</v>
      </c>
      <c r="H79" s="120"/>
      <c r="I79" s="117">
        <f>SUM(J79:K79)</f>
        <v>962</v>
      </c>
      <c r="J79" s="120">
        <v>962</v>
      </c>
      <c r="K79" s="120"/>
      <c r="L79" s="117">
        <f>SUM(M79:N79)</f>
        <v>971</v>
      </c>
      <c r="M79" s="120">
        <v>971</v>
      </c>
      <c r="N79" s="120"/>
    </row>
    <row r="80" spans="1:14" s="125" customFormat="1" ht="110.25">
      <c r="A80" s="114" t="s">
        <v>392</v>
      </c>
      <c r="B80" s="108" t="s">
        <v>50</v>
      </c>
      <c r="C80" s="108" t="s">
        <v>241</v>
      </c>
      <c r="D80" s="123" t="s">
        <v>164</v>
      </c>
      <c r="E80" s="108" t="s">
        <v>210</v>
      </c>
      <c r="F80" s="117">
        <f>SUM(G80:H80)</f>
        <v>2</v>
      </c>
      <c r="G80" s="120">
        <v>2</v>
      </c>
      <c r="H80" s="120"/>
      <c r="I80" s="117">
        <f>SUM(J80:K80)</f>
        <v>0</v>
      </c>
      <c r="J80" s="120"/>
      <c r="K80" s="120"/>
      <c r="L80" s="117">
        <f>SUM(M80:N80)</f>
        <v>0</v>
      </c>
      <c r="M80" s="120"/>
      <c r="N80" s="120"/>
    </row>
    <row r="81" spans="1:14" s="125" customFormat="1" ht="63">
      <c r="A81" s="121" t="s">
        <v>212</v>
      </c>
      <c r="B81" s="130" t="s">
        <v>50</v>
      </c>
      <c r="C81" s="130" t="s">
        <v>51</v>
      </c>
      <c r="D81" s="131"/>
      <c r="E81" s="132"/>
      <c r="F81" s="111">
        <f aca="true" t="shared" si="28" ref="F81:N81">F82</f>
        <v>3397</v>
      </c>
      <c r="G81" s="111">
        <f t="shared" si="28"/>
        <v>0</v>
      </c>
      <c r="H81" s="111">
        <f t="shared" si="28"/>
        <v>3397</v>
      </c>
      <c r="I81" s="111">
        <f t="shared" si="28"/>
        <v>3209</v>
      </c>
      <c r="J81" s="111">
        <f t="shared" si="28"/>
        <v>0</v>
      </c>
      <c r="K81" s="111">
        <f t="shared" si="28"/>
        <v>3209</v>
      </c>
      <c r="L81" s="111">
        <f t="shared" si="28"/>
        <v>3333</v>
      </c>
      <c r="M81" s="111">
        <f t="shared" si="28"/>
        <v>0</v>
      </c>
      <c r="N81" s="111">
        <f t="shared" si="28"/>
        <v>3333</v>
      </c>
    </row>
    <row r="82" spans="1:14" s="125" customFormat="1" ht="78.75">
      <c r="A82" s="118" t="s">
        <v>767</v>
      </c>
      <c r="B82" s="128" t="s">
        <v>50</v>
      </c>
      <c r="C82" s="128" t="s">
        <v>51</v>
      </c>
      <c r="D82" s="133" t="s">
        <v>239</v>
      </c>
      <c r="E82" s="132"/>
      <c r="F82" s="117">
        <f aca="true" t="shared" si="29" ref="F82:N82">SUM(F83)</f>
        <v>3397</v>
      </c>
      <c r="G82" s="117">
        <f t="shared" si="29"/>
        <v>0</v>
      </c>
      <c r="H82" s="117">
        <f t="shared" si="29"/>
        <v>3397</v>
      </c>
      <c r="I82" s="117">
        <f t="shared" si="29"/>
        <v>3209</v>
      </c>
      <c r="J82" s="117">
        <f t="shared" si="29"/>
        <v>0</v>
      </c>
      <c r="K82" s="117">
        <f t="shared" si="29"/>
        <v>3209</v>
      </c>
      <c r="L82" s="117">
        <f t="shared" si="29"/>
        <v>3333</v>
      </c>
      <c r="M82" s="117">
        <f t="shared" si="29"/>
        <v>0</v>
      </c>
      <c r="N82" s="117">
        <f t="shared" si="29"/>
        <v>3333</v>
      </c>
    </row>
    <row r="83" spans="1:14" s="125" customFormat="1" ht="157.5">
      <c r="A83" s="124" t="s">
        <v>814</v>
      </c>
      <c r="B83" s="128" t="s">
        <v>50</v>
      </c>
      <c r="C83" s="128" t="s">
        <v>51</v>
      </c>
      <c r="D83" s="133" t="s">
        <v>503</v>
      </c>
      <c r="E83" s="132"/>
      <c r="F83" s="117">
        <f>SUM(F84,F87,)</f>
        <v>3397</v>
      </c>
      <c r="G83" s="117">
        <f aca="true" t="shared" si="30" ref="G83:N83">SUM(G84,G87,)</f>
        <v>0</v>
      </c>
      <c r="H83" s="117">
        <f t="shared" si="30"/>
        <v>3397</v>
      </c>
      <c r="I83" s="117">
        <f t="shared" si="30"/>
        <v>3209</v>
      </c>
      <c r="J83" s="117">
        <f t="shared" si="30"/>
        <v>0</v>
      </c>
      <c r="K83" s="117">
        <f t="shared" si="30"/>
        <v>3209</v>
      </c>
      <c r="L83" s="117">
        <f t="shared" si="30"/>
        <v>3333</v>
      </c>
      <c r="M83" s="117">
        <f t="shared" si="30"/>
        <v>0</v>
      </c>
      <c r="N83" s="117">
        <f t="shared" si="30"/>
        <v>3333</v>
      </c>
    </row>
    <row r="84" spans="1:14" s="125" customFormat="1" ht="47.25">
      <c r="A84" s="124" t="s">
        <v>505</v>
      </c>
      <c r="B84" s="128" t="s">
        <v>50</v>
      </c>
      <c r="C84" s="128" t="s">
        <v>51</v>
      </c>
      <c r="D84" s="133" t="s">
        <v>504</v>
      </c>
      <c r="E84" s="132"/>
      <c r="F84" s="117">
        <f aca="true" t="shared" si="31" ref="F84:N84">SUM(F85:F86)</f>
        <v>3326</v>
      </c>
      <c r="G84" s="117">
        <f t="shared" si="31"/>
        <v>0</v>
      </c>
      <c r="H84" s="117">
        <f t="shared" si="31"/>
        <v>3326</v>
      </c>
      <c r="I84" s="117">
        <f t="shared" si="31"/>
        <v>3209</v>
      </c>
      <c r="J84" s="117">
        <f t="shared" si="31"/>
        <v>0</v>
      </c>
      <c r="K84" s="117">
        <f t="shared" si="31"/>
        <v>3209</v>
      </c>
      <c r="L84" s="117">
        <f t="shared" si="31"/>
        <v>3333</v>
      </c>
      <c r="M84" s="117">
        <f t="shared" si="31"/>
        <v>0</v>
      </c>
      <c r="N84" s="117">
        <f t="shared" si="31"/>
        <v>3333</v>
      </c>
    </row>
    <row r="85" spans="1:14" ht="173.25">
      <c r="A85" s="124" t="s">
        <v>317</v>
      </c>
      <c r="B85" s="128" t="s">
        <v>50</v>
      </c>
      <c r="C85" s="128" t="s">
        <v>51</v>
      </c>
      <c r="D85" s="134" t="s">
        <v>165</v>
      </c>
      <c r="E85" s="135">
        <v>100</v>
      </c>
      <c r="F85" s="117">
        <f>SUM(G85:H85)</f>
        <v>3130</v>
      </c>
      <c r="G85" s="117">
        <v>0</v>
      </c>
      <c r="H85" s="117">
        <v>3130</v>
      </c>
      <c r="I85" s="117">
        <f>SUM(J85:K85)</f>
        <v>3209</v>
      </c>
      <c r="J85" s="117">
        <v>0</v>
      </c>
      <c r="K85" s="117">
        <v>3209</v>
      </c>
      <c r="L85" s="117">
        <f>SUM(M85:N85)</f>
        <v>3333</v>
      </c>
      <c r="M85" s="117">
        <v>0</v>
      </c>
      <c r="N85" s="117">
        <v>3333</v>
      </c>
    </row>
    <row r="86" spans="1:14" ht="94.5">
      <c r="A86" s="124" t="s">
        <v>690</v>
      </c>
      <c r="B86" s="128" t="s">
        <v>50</v>
      </c>
      <c r="C86" s="128" t="s">
        <v>51</v>
      </c>
      <c r="D86" s="134" t="s">
        <v>165</v>
      </c>
      <c r="E86" s="135">
        <v>200</v>
      </c>
      <c r="F86" s="117">
        <f>SUM(G86:H86)</f>
        <v>196</v>
      </c>
      <c r="G86" s="117"/>
      <c r="H86" s="117">
        <v>196</v>
      </c>
      <c r="I86" s="117">
        <f>SUM(J86:K86)</f>
        <v>0</v>
      </c>
      <c r="J86" s="117"/>
      <c r="K86" s="117"/>
      <c r="L86" s="117">
        <f>SUM(M86:N86)</f>
        <v>0</v>
      </c>
      <c r="M86" s="117"/>
      <c r="N86" s="117"/>
    </row>
    <row r="87" spans="1:14" ht="47.25">
      <c r="A87" s="124" t="s">
        <v>482</v>
      </c>
      <c r="B87" s="128" t="s">
        <v>50</v>
      </c>
      <c r="C87" s="128" t="s">
        <v>51</v>
      </c>
      <c r="D87" s="133" t="s">
        <v>506</v>
      </c>
      <c r="E87" s="135"/>
      <c r="F87" s="117">
        <f>SUM(F88:F89)</f>
        <v>71</v>
      </c>
      <c r="G87" s="117">
        <f>SUM(G88:G89)</f>
        <v>0</v>
      </c>
      <c r="H87" s="117">
        <f>SUM(H88:H89)</f>
        <v>71</v>
      </c>
      <c r="I87" s="117">
        <f aca="true" t="shared" si="32" ref="I87:N87">I88</f>
        <v>0</v>
      </c>
      <c r="J87" s="117">
        <f t="shared" si="32"/>
        <v>0</v>
      </c>
      <c r="K87" s="117">
        <f t="shared" si="32"/>
        <v>0</v>
      </c>
      <c r="L87" s="117">
        <f t="shared" si="32"/>
        <v>0</v>
      </c>
      <c r="M87" s="117">
        <f t="shared" si="32"/>
        <v>0</v>
      </c>
      <c r="N87" s="117">
        <f t="shared" si="32"/>
        <v>0</v>
      </c>
    </row>
    <row r="88" spans="1:14" ht="78.75">
      <c r="A88" s="124" t="s">
        <v>483</v>
      </c>
      <c r="B88" s="128" t="s">
        <v>50</v>
      </c>
      <c r="C88" s="128" t="s">
        <v>51</v>
      </c>
      <c r="D88" s="134" t="s">
        <v>166</v>
      </c>
      <c r="E88" s="135">
        <v>200</v>
      </c>
      <c r="F88" s="117">
        <f>SUM(G88:H88)</f>
        <v>44</v>
      </c>
      <c r="G88" s="117">
        <v>0</v>
      </c>
      <c r="H88" s="117">
        <v>44</v>
      </c>
      <c r="I88" s="117">
        <f>SUM(J88:K88)</f>
        <v>0</v>
      </c>
      <c r="J88" s="117">
        <v>0</v>
      </c>
      <c r="K88" s="117"/>
      <c r="L88" s="117">
        <f>SUM(M88:N88)</f>
        <v>0</v>
      </c>
      <c r="M88" s="117">
        <v>0</v>
      </c>
      <c r="N88" s="117"/>
    </row>
    <row r="89" spans="1:14" ht="78.75">
      <c r="A89" s="124" t="s">
        <v>483</v>
      </c>
      <c r="B89" s="128" t="s">
        <v>50</v>
      </c>
      <c r="C89" s="128" t="s">
        <v>51</v>
      </c>
      <c r="D89" s="134" t="s">
        <v>166</v>
      </c>
      <c r="E89" s="135">
        <v>300</v>
      </c>
      <c r="F89" s="117">
        <f>SUM(G89:H89)</f>
        <v>27</v>
      </c>
      <c r="G89" s="117"/>
      <c r="H89" s="117">
        <v>27</v>
      </c>
      <c r="I89" s="117"/>
      <c r="J89" s="117"/>
      <c r="K89" s="117"/>
      <c r="L89" s="117"/>
      <c r="M89" s="117"/>
      <c r="N89" s="117"/>
    </row>
    <row r="90" spans="1:14" s="125" customFormat="1" ht="47.25">
      <c r="A90" s="136" t="s">
        <v>924</v>
      </c>
      <c r="B90" s="130" t="s">
        <v>50</v>
      </c>
      <c r="C90" s="131" t="s">
        <v>126</v>
      </c>
      <c r="D90" s="131"/>
      <c r="E90" s="132"/>
      <c r="F90" s="111">
        <f>F91</f>
        <v>505</v>
      </c>
      <c r="G90" s="111">
        <f aca="true" t="shared" si="33" ref="G90:N93">G91</f>
        <v>0</v>
      </c>
      <c r="H90" s="111">
        <f t="shared" si="33"/>
        <v>505</v>
      </c>
      <c r="I90" s="111">
        <f t="shared" si="33"/>
        <v>0</v>
      </c>
      <c r="J90" s="111">
        <f t="shared" si="33"/>
        <v>0</v>
      </c>
      <c r="K90" s="111">
        <f t="shared" si="33"/>
        <v>0</v>
      </c>
      <c r="L90" s="111">
        <f t="shared" si="33"/>
        <v>0</v>
      </c>
      <c r="M90" s="111">
        <f t="shared" si="33"/>
        <v>0</v>
      </c>
      <c r="N90" s="111">
        <f t="shared" si="33"/>
        <v>0</v>
      </c>
    </row>
    <row r="91" spans="1:14" ht="78.75">
      <c r="A91" s="137" t="s">
        <v>767</v>
      </c>
      <c r="B91" s="128" t="s">
        <v>50</v>
      </c>
      <c r="C91" s="134" t="s">
        <v>126</v>
      </c>
      <c r="D91" s="133" t="s">
        <v>496</v>
      </c>
      <c r="E91" s="135"/>
      <c r="F91" s="117">
        <f>F92</f>
        <v>505</v>
      </c>
      <c r="G91" s="117">
        <f t="shared" si="33"/>
        <v>0</v>
      </c>
      <c r="H91" s="117">
        <f t="shared" si="33"/>
        <v>505</v>
      </c>
      <c r="I91" s="117">
        <f t="shared" si="33"/>
        <v>0</v>
      </c>
      <c r="J91" s="117">
        <f t="shared" si="33"/>
        <v>0</v>
      </c>
      <c r="K91" s="117">
        <f t="shared" si="33"/>
        <v>0</v>
      </c>
      <c r="L91" s="117">
        <f t="shared" si="33"/>
        <v>0</v>
      </c>
      <c r="M91" s="117">
        <f t="shared" si="33"/>
        <v>0</v>
      </c>
      <c r="N91" s="117">
        <f t="shared" si="33"/>
        <v>0</v>
      </c>
    </row>
    <row r="92" spans="1:14" ht="141.75">
      <c r="A92" s="138" t="s">
        <v>932</v>
      </c>
      <c r="B92" s="128" t="s">
        <v>50</v>
      </c>
      <c r="C92" s="134" t="s">
        <v>126</v>
      </c>
      <c r="D92" s="133" t="s">
        <v>925</v>
      </c>
      <c r="E92" s="135"/>
      <c r="F92" s="117">
        <f>F93</f>
        <v>505</v>
      </c>
      <c r="G92" s="117">
        <f t="shared" si="33"/>
        <v>0</v>
      </c>
      <c r="H92" s="117">
        <f t="shared" si="33"/>
        <v>505</v>
      </c>
      <c r="I92" s="117">
        <f t="shared" si="33"/>
        <v>0</v>
      </c>
      <c r="J92" s="117">
        <f t="shared" si="33"/>
        <v>0</v>
      </c>
      <c r="K92" s="117">
        <f t="shared" si="33"/>
        <v>0</v>
      </c>
      <c r="L92" s="117">
        <f t="shared" si="33"/>
        <v>0</v>
      </c>
      <c r="M92" s="117">
        <f t="shared" si="33"/>
        <v>0</v>
      </c>
      <c r="N92" s="117">
        <f t="shared" si="33"/>
        <v>0</v>
      </c>
    </row>
    <row r="93" spans="1:14" ht="47.25">
      <c r="A93" s="138" t="s">
        <v>928</v>
      </c>
      <c r="B93" s="128" t="s">
        <v>50</v>
      </c>
      <c r="C93" s="134" t="s">
        <v>126</v>
      </c>
      <c r="D93" s="133" t="s">
        <v>929</v>
      </c>
      <c r="E93" s="135"/>
      <c r="F93" s="117">
        <f>F94</f>
        <v>505</v>
      </c>
      <c r="G93" s="117">
        <f t="shared" si="33"/>
        <v>0</v>
      </c>
      <c r="H93" s="117">
        <f t="shared" si="33"/>
        <v>505</v>
      </c>
      <c r="I93" s="117">
        <f t="shared" si="33"/>
        <v>0</v>
      </c>
      <c r="J93" s="117">
        <f t="shared" si="33"/>
        <v>0</v>
      </c>
      <c r="K93" s="117">
        <f t="shared" si="33"/>
        <v>0</v>
      </c>
      <c r="L93" s="117">
        <f t="shared" si="33"/>
        <v>0</v>
      </c>
      <c r="M93" s="117">
        <f t="shared" si="33"/>
        <v>0</v>
      </c>
      <c r="N93" s="117">
        <f t="shared" si="33"/>
        <v>0</v>
      </c>
    </row>
    <row r="94" spans="1:14" ht="78.75">
      <c r="A94" s="138" t="s">
        <v>926</v>
      </c>
      <c r="B94" s="128" t="s">
        <v>50</v>
      </c>
      <c r="C94" s="134" t="s">
        <v>126</v>
      </c>
      <c r="D94" s="134" t="s">
        <v>927</v>
      </c>
      <c r="E94" s="135">
        <v>200</v>
      </c>
      <c r="F94" s="117">
        <f>SUM(G94:H94)</f>
        <v>505</v>
      </c>
      <c r="G94" s="117"/>
      <c r="H94" s="117">
        <v>505</v>
      </c>
      <c r="I94" s="117"/>
      <c r="J94" s="117"/>
      <c r="K94" s="117"/>
      <c r="L94" s="117"/>
      <c r="M94" s="117"/>
      <c r="N94" s="117"/>
    </row>
    <row r="95" spans="1:14" ht="15.75">
      <c r="A95" s="104" t="s">
        <v>214</v>
      </c>
      <c r="B95" s="107" t="s">
        <v>241</v>
      </c>
      <c r="C95" s="108"/>
      <c r="D95" s="108"/>
      <c r="E95" s="108"/>
      <c r="F95" s="111">
        <f aca="true" t="shared" si="34" ref="F95:N95">SUM(F96,F101,F109,F121,F116)</f>
        <v>31705.2</v>
      </c>
      <c r="G95" s="111">
        <f t="shared" si="34"/>
        <v>1989.1999999999998</v>
      </c>
      <c r="H95" s="111">
        <f t="shared" si="34"/>
        <v>29716</v>
      </c>
      <c r="I95" s="111">
        <f t="shared" si="34"/>
        <v>28782.7</v>
      </c>
      <c r="J95" s="111">
        <f t="shared" si="34"/>
        <v>3180.7</v>
      </c>
      <c r="K95" s="111">
        <f t="shared" si="34"/>
        <v>25602</v>
      </c>
      <c r="L95" s="111">
        <f t="shared" si="34"/>
        <v>30543.7</v>
      </c>
      <c r="M95" s="111">
        <f t="shared" si="34"/>
        <v>3494.7</v>
      </c>
      <c r="N95" s="111">
        <f t="shared" si="34"/>
        <v>27049</v>
      </c>
    </row>
    <row r="96" spans="1:14" s="125" customFormat="1" ht="15.75">
      <c r="A96" s="104" t="s">
        <v>215</v>
      </c>
      <c r="B96" s="107" t="s">
        <v>241</v>
      </c>
      <c r="C96" s="107" t="s">
        <v>240</v>
      </c>
      <c r="D96" s="113"/>
      <c r="E96" s="113"/>
      <c r="F96" s="111">
        <f>F97</f>
        <v>440</v>
      </c>
      <c r="G96" s="111">
        <f>G100</f>
        <v>440</v>
      </c>
      <c r="H96" s="111">
        <f>H100</f>
        <v>0</v>
      </c>
      <c r="I96" s="111">
        <f>I97</f>
        <v>459</v>
      </c>
      <c r="J96" s="111">
        <f>J100</f>
        <v>459</v>
      </c>
      <c r="K96" s="111">
        <f>K100</f>
        <v>0</v>
      </c>
      <c r="L96" s="111">
        <f>L97</f>
        <v>476</v>
      </c>
      <c r="M96" s="111">
        <f>M100</f>
        <v>476</v>
      </c>
      <c r="N96" s="111">
        <f>N100</f>
        <v>0</v>
      </c>
    </row>
    <row r="97" spans="1:14" s="125" customFormat="1" ht="94.5">
      <c r="A97" s="118" t="s">
        <v>815</v>
      </c>
      <c r="B97" s="115" t="s">
        <v>241</v>
      </c>
      <c r="C97" s="115" t="s">
        <v>240</v>
      </c>
      <c r="D97" s="122" t="s">
        <v>286</v>
      </c>
      <c r="E97" s="113"/>
      <c r="F97" s="117">
        <f>F98</f>
        <v>440</v>
      </c>
      <c r="G97" s="117">
        <f aca="true" t="shared" si="35" ref="G97:N99">G98</f>
        <v>440</v>
      </c>
      <c r="H97" s="117">
        <f t="shared" si="35"/>
        <v>0</v>
      </c>
      <c r="I97" s="117">
        <f>I98</f>
        <v>459</v>
      </c>
      <c r="J97" s="117">
        <f t="shared" si="35"/>
        <v>459</v>
      </c>
      <c r="K97" s="117">
        <f t="shared" si="35"/>
        <v>0</v>
      </c>
      <c r="L97" s="117">
        <f>L98</f>
        <v>476</v>
      </c>
      <c r="M97" s="117">
        <f t="shared" si="35"/>
        <v>476</v>
      </c>
      <c r="N97" s="117">
        <f t="shared" si="35"/>
        <v>0</v>
      </c>
    </row>
    <row r="98" spans="1:14" s="125" customFormat="1" ht="126">
      <c r="A98" s="118" t="s">
        <v>816</v>
      </c>
      <c r="B98" s="115" t="s">
        <v>241</v>
      </c>
      <c r="C98" s="115" t="s">
        <v>240</v>
      </c>
      <c r="D98" s="122" t="s">
        <v>484</v>
      </c>
      <c r="E98" s="113"/>
      <c r="F98" s="117">
        <f>F99</f>
        <v>440</v>
      </c>
      <c r="G98" s="117">
        <f t="shared" si="35"/>
        <v>440</v>
      </c>
      <c r="H98" s="117">
        <f t="shared" si="35"/>
        <v>0</v>
      </c>
      <c r="I98" s="117">
        <f>I99</f>
        <v>459</v>
      </c>
      <c r="J98" s="117">
        <f t="shared" si="35"/>
        <v>459</v>
      </c>
      <c r="K98" s="117">
        <f t="shared" si="35"/>
        <v>0</v>
      </c>
      <c r="L98" s="117">
        <f>L99</f>
        <v>476</v>
      </c>
      <c r="M98" s="117">
        <f t="shared" si="35"/>
        <v>476</v>
      </c>
      <c r="N98" s="117">
        <f t="shared" si="35"/>
        <v>0</v>
      </c>
    </row>
    <row r="99" spans="1:14" s="125" customFormat="1" ht="47.25">
      <c r="A99" s="118" t="s">
        <v>28</v>
      </c>
      <c r="B99" s="115" t="s">
        <v>241</v>
      </c>
      <c r="C99" s="115" t="s">
        <v>240</v>
      </c>
      <c r="D99" s="122" t="s">
        <v>485</v>
      </c>
      <c r="E99" s="113"/>
      <c r="F99" s="117">
        <f>F100</f>
        <v>440</v>
      </c>
      <c r="G99" s="117">
        <f t="shared" si="35"/>
        <v>440</v>
      </c>
      <c r="H99" s="117">
        <f t="shared" si="35"/>
        <v>0</v>
      </c>
      <c r="I99" s="117">
        <f>I100</f>
        <v>459</v>
      </c>
      <c r="J99" s="117">
        <f t="shared" si="35"/>
        <v>459</v>
      </c>
      <c r="K99" s="117">
        <f t="shared" si="35"/>
        <v>0</v>
      </c>
      <c r="L99" s="117">
        <f>L100</f>
        <v>476</v>
      </c>
      <c r="M99" s="117">
        <f t="shared" si="35"/>
        <v>476</v>
      </c>
      <c r="N99" s="117">
        <f t="shared" si="35"/>
        <v>0</v>
      </c>
    </row>
    <row r="100" spans="1:14" ht="141.75">
      <c r="A100" s="124" t="s">
        <v>29</v>
      </c>
      <c r="B100" s="115" t="s">
        <v>241</v>
      </c>
      <c r="C100" s="115" t="s">
        <v>240</v>
      </c>
      <c r="D100" s="123" t="s">
        <v>167</v>
      </c>
      <c r="E100" s="108" t="s">
        <v>208</v>
      </c>
      <c r="F100" s="117">
        <f>SUM(G100:H100)</f>
        <v>440</v>
      </c>
      <c r="G100" s="117">
        <v>440</v>
      </c>
      <c r="H100" s="117">
        <v>0</v>
      </c>
      <c r="I100" s="117">
        <f>SUM(J100:K100)</f>
        <v>459</v>
      </c>
      <c r="J100" s="117">
        <v>459</v>
      </c>
      <c r="K100" s="117">
        <v>0</v>
      </c>
      <c r="L100" s="117">
        <f>SUM(M100:N100)</f>
        <v>476</v>
      </c>
      <c r="M100" s="117">
        <v>476</v>
      </c>
      <c r="N100" s="117">
        <v>0</v>
      </c>
    </row>
    <row r="101" spans="1:14" ht="15.75">
      <c r="A101" s="104" t="s">
        <v>627</v>
      </c>
      <c r="B101" s="107" t="s">
        <v>241</v>
      </c>
      <c r="C101" s="107" t="s">
        <v>248</v>
      </c>
      <c r="D101" s="108"/>
      <c r="E101" s="108"/>
      <c r="F101" s="111">
        <f aca="true" t="shared" si="36" ref="F101:N102">SUM(F102,)</f>
        <v>841.8</v>
      </c>
      <c r="G101" s="111">
        <f t="shared" si="36"/>
        <v>841.8</v>
      </c>
      <c r="H101" s="111">
        <f t="shared" si="36"/>
        <v>0</v>
      </c>
      <c r="I101" s="111">
        <f t="shared" si="36"/>
        <v>1521.7</v>
      </c>
      <c r="J101" s="111">
        <f t="shared" si="36"/>
        <v>1521.7</v>
      </c>
      <c r="K101" s="111">
        <f t="shared" si="36"/>
        <v>0</v>
      </c>
      <c r="L101" s="111">
        <f t="shared" si="36"/>
        <v>1538.7</v>
      </c>
      <c r="M101" s="111">
        <f t="shared" si="36"/>
        <v>1538.7</v>
      </c>
      <c r="N101" s="111">
        <f t="shared" si="36"/>
        <v>0</v>
      </c>
    </row>
    <row r="102" spans="1:14" ht="78.75">
      <c r="A102" s="118" t="s">
        <v>778</v>
      </c>
      <c r="B102" s="115" t="s">
        <v>241</v>
      </c>
      <c r="C102" s="115" t="s">
        <v>248</v>
      </c>
      <c r="D102" s="122" t="s">
        <v>30</v>
      </c>
      <c r="E102" s="108"/>
      <c r="F102" s="117">
        <f t="shared" si="36"/>
        <v>841.8</v>
      </c>
      <c r="G102" s="117">
        <f t="shared" si="36"/>
        <v>841.8</v>
      </c>
      <c r="H102" s="117">
        <f t="shared" si="36"/>
        <v>0</v>
      </c>
      <c r="I102" s="117">
        <f t="shared" si="36"/>
        <v>1521.7</v>
      </c>
      <c r="J102" s="117">
        <f t="shared" si="36"/>
        <v>1521.7</v>
      </c>
      <c r="K102" s="117">
        <f t="shared" si="36"/>
        <v>0</v>
      </c>
      <c r="L102" s="117">
        <f t="shared" si="36"/>
        <v>1538.7</v>
      </c>
      <c r="M102" s="117">
        <f t="shared" si="36"/>
        <v>1538.7</v>
      </c>
      <c r="N102" s="117">
        <f t="shared" si="36"/>
        <v>0</v>
      </c>
    </row>
    <row r="103" spans="1:14" ht="126">
      <c r="A103" s="118" t="s">
        <v>779</v>
      </c>
      <c r="B103" s="115" t="s">
        <v>241</v>
      </c>
      <c r="C103" s="115" t="s">
        <v>248</v>
      </c>
      <c r="D103" s="122" t="s">
        <v>588</v>
      </c>
      <c r="E103" s="108"/>
      <c r="F103" s="117">
        <f>SUM(F104,F107)</f>
        <v>841.8</v>
      </c>
      <c r="G103" s="117">
        <f aca="true" t="shared" si="37" ref="G103:N103">SUM(G104,G107)</f>
        <v>841.8</v>
      </c>
      <c r="H103" s="117">
        <f t="shared" si="37"/>
        <v>0</v>
      </c>
      <c r="I103" s="117">
        <f t="shared" si="37"/>
        <v>1521.7</v>
      </c>
      <c r="J103" s="117">
        <f t="shared" si="37"/>
        <v>1521.7</v>
      </c>
      <c r="K103" s="117">
        <f t="shared" si="37"/>
        <v>0</v>
      </c>
      <c r="L103" s="117">
        <f t="shared" si="37"/>
        <v>1538.7</v>
      </c>
      <c r="M103" s="117">
        <f t="shared" si="37"/>
        <v>1538.7</v>
      </c>
      <c r="N103" s="117">
        <f t="shared" si="37"/>
        <v>0</v>
      </c>
    </row>
    <row r="104" spans="1:14" ht="63">
      <c r="A104" s="118" t="s">
        <v>480</v>
      </c>
      <c r="B104" s="115" t="s">
        <v>241</v>
      </c>
      <c r="C104" s="115" t="s">
        <v>248</v>
      </c>
      <c r="D104" s="122" t="s">
        <v>31</v>
      </c>
      <c r="E104" s="108"/>
      <c r="F104" s="117">
        <f>SUM(F105:F106)</f>
        <v>401.8</v>
      </c>
      <c r="G104" s="117">
        <f aca="true" t="shared" si="38" ref="G104:N104">SUM(G105:G106)</f>
        <v>401.8</v>
      </c>
      <c r="H104" s="117">
        <f t="shared" si="38"/>
        <v>0</v>
      </c>
      <c r="I104" s="117">
        <f t="shared" si="38"/>
        <v>1062.7</v>
      </c>
      <c r="J104" s="117">
        <f t="shared" si="38"/>
        <v>1062.7</v>
      </c>
      <c r="K104" s="117">
        <f t="shared" si="38"/>
        <v>0</v>
      </c>
      <c r="L104" s="117">
        <f t="shared" si="38"/>
        <v>1062.7</v>
      </c>
      <c r="M104" s="117">
        <f t="shared" si="38"/>
        <v>1062.7</v>
      </c>
      <c r="N104" s="117">
        <f t="shared" si="38"/>
        <v>0</v>
      </c>
    </row>
    <row r="105" spans="1:14" ht="220.5">
      <c r="A105" s="118" t="s">
        <v>707</v>
      </c>
      <c r="B105" s="115" t="s">
        <v>241</v>
      </c>
      <c r="C105" s="115" t="s">
        <v>248</v>
      </c>
      <c r="D105" s="122" t="s">
        <v>750</v>
      </c>
      <c r="E105" s="108" t="s">
        <v>629</v>
      </c>
      <c r="F105" s="93">
        <f>SUM(G105:H105)</f>
        <v>60</v>
      </c>
      <c r="G105" s="93">
        <v>60</v>
      </c>
      <c r="H105" s="93"/>
      <c r="I105" s="93">
        <f>SUM(J105:K105)</f>
        <v>50</v>
      </c>
      <c r="J105" s="93">
        <v>50</v>
      </c>
      <c r="K105" s="93"/>
      <c r="L105" s="93">
        <f>SUM(M105:N105)</f>
        <v>50</v>
      </c>
      <c r="M105" s="93">
        <v>50</v>
      </c>
      <c r="N105" s="93"/>
    </row>
    <row r="106" spans="1:14" ht="220.5">
      <c r="A106" s="124" t="s">
        <v>400</v>
      </c>
      <c r="B106" s="115" t="s">
        <v>241</v>
      </c>
      <c r="C106" s="115" t="s">
        <v>248</v>
      </c>
      <c r="D106" s="123" t="s">
        <v>425</v>
      </c>
      <c r="E106" s="108" t="s">
        <v>629</v>
      </c>
      <c r="F106" s="93">
        <f>SUM(G106:H106)</f>
        <v>341.8</v>
      </c>
      <c r="G106" s="93">
        <v>341.8</v>
      </c>
      <c r="H106" s="93">
        <v>0</v>
      </c>
      <c r="I106" s="93">
        <f>SUM(J106:K106)</f>
        <v>1012.7</v>
      </c>
      <c r="J106" s="93">
        <v>1012.7</v>
      </c>
      <c r="K106" s="93">
        <v>0</v>
      </c>
      <c r="L106" s="93">
        <f>SUM(M106:N106)</f>
        <v>1012.7</v>
      </c>
      <c r="M106" s="93">
        <v>1012.7</v>
      </c>
      <c r="N106" s="93">
        <v>0</v>
      </c>
    </row>
    <row r="107" spans="1:14" ht="63">
      <c r="A107" s="124" t="s">
        <v>481</v>
      </c>
      <c r="B107" s="115" t="s">
        <v>241</v>
      </c>
      <c r="C107" s="115" t="s">
        <v>248</v>
      </c>
      <c r="D107" s="122" t="s">
        <v>589</v>
      </c>
      <c r="E107" s="108"/>
      <c r="F107" s="117">
        <f aca="true" t="shared" si="39" ref="F107:N107">F108</f>
        <v>440</v>
      </c>
      <c r="G107" s="117">
        <f t="shared" si="39"/>
        <v>440</v>
      </c>
      <c r="H107" s="117">
        <f t="shared" si="39"/>
        <v>0</v>
      </c>
      <c r="I107" s="117">
        <f t="shared" si="39"/>
        <v>459</v>
      </c>
      <c r="J107" s="117">
        <f t="shared" si="39"/>
        <v>459</v>
      </c>
      <c r="K107" s="117">
        <f t="shared" si="39"/>
        <v>0</v>
      </c>
      <c r="L107" s="117">
        <f t="shared" si="39"/>
        <v>476</v>
      </c>
      <c r="M107" s="117">
        <f t="shared" si="39"/>
        <v>476</v>
      </c>
      <c r="N107" s="117">
        <f t="shared" si="39"/>
        <v>0</v>
      </c>
    </row>
    <row r="108" spans="1:14" ht="157.5">
      <c r="A108" s="119" t="s">
        <v>590</v>
      </c>
      <c r="B108" s="115" t="s">
        <v>241</v>
      </c>
      <c r="C108" s="115" t="s">
        <v>248</v>
      </c>
      <c r="D108" s="123" t="s">
        <v>160</v>
      </c>
      <c r="E108" s="108" t="s">
        <v>208</v>
      </c>
      <c r="F108" s="117">
        <f>SUM(G108:H108)</f>
        <v>440</v>
      </c>
      <c r="G108" s="120">
        <v>440</v>
      </c>
      <c r="H108" s="120"/>
      <c r="I108" s="117">
        <f>SUM(J108:K108)</f>
        <v>459</v>
      </c>
      <c r="J108" s="120">
        <v>459</v>
      </c>
      <c r="K108" s="120"/>
      <c r="L108" s="117">
        <f>SUM(M108:N108)</f>
        <v>476</v>
      </c>
      <c r="M108" s="120">
        <v>476</v>
      </c>
      <c r="N108" s="120"/>
    </row>
    <row r="109" spans="1:14" ht="15.75">
      <c r="A109" s="104" t="s">
        <v>628</v>
      </c>
      <c r="B109" s="107" t="s">
        <v>241</v>
      </c>
      <c r="C109" s="107" t="s">
        <v>52</v>
      </c>
      <c r="D109" s="108"/>
      <c r="E109" s="108"/>
      <c r="F109" s="111">
        <f aca="true" t="shared" si="40" ref="F109:N110">F110</f>
        <v>3733</v>
      </c>
      <c r="G109" s="111">
        <f t="shared" si="40"/>
        <v>0</v>
      </c>
      <c r="H109" s="111">
        <f t="shared" si="40"/>
        <v>3733</v>
      </c>
      <c r="I109" s="111">
        <f t="shared" si="40"/>
        <v>3414</v>
      </c>
      <c r="J109" s="111">
        <f t="shared" si="40"/>
        <v>0</v>
      </c>
      <c r="K109" s="111">
        <f t="shared" si="40"/>
        <v>3414</v>
      </c>
      <c r="L109" s="111">
        <f t="shared" si="40"/>
        <v>3414</v>
      </c>
      <c r="M109" s="111">
        <f t="shared" si="40"/>
        <v>0</v>
      </c>
      <c r="N109" s="111">
        <f t="shared" si="40"/>
        <v>3414</v>
      </c>
    </row>
    <row r="110" spans="1:14" ht="78.75">
      <c r="A110" s="118" t="s">
        <v>781</v>
      </c>
      <c r="B110" s="115" t="s">
        <v>241</v>
      </c>
      <c r="C110" s="115" t="s">
        <v>52</v>
      </c>
      <c r="D110" s="122" t="s">
        <v>32</v>
      </c>
      <c r="E110" s="108"/>
      <c r="F110" s="117">
        <f t="shared" si="40"/>
        <v>3733</v>
      </c>
      <c r="G110" s="117">
        <f t="shared" si="40"/>
        <v>0</v>
      </c>
      <c r="H110" s="117">
        <f t="shared" si="40"/>
        <v>3733</v>
      </c>
      <c r="I110" s="117">
        <f t="shared" si="40"/>
        <v>3414</v>
      </c>
      <c r="J110" s="117">
        <f t="shared" si="40"/>
        <v>0</v>
      </c>
      <c r="K110" s="117">
        <f t="shared" si="40"/>
        <v>3414</v>
      </c>
      <c r="L110" s="117">
        <f t="shared" si="40"/>
        <v>3414</v>
      </c>
      <c r="M110" s="117">
        <f t="shared" si="40"/>
        <v>0</v>
      </c>
      <c r="N110" s="117">
        <f t="shared" si="40"/>
        <v>3414</v>
      </c>
    </row>
    <row r="111" spans="1:14" ht="110.25">
      <c r="A111" s="118" t="s">
        <v>780</v>
      </c>
      <c r="B111" s="115" t="s">
        <v>241</v>
      </c>
      <c r="C111" s="115" t="s">
        <v>52</v>
      </c>
      <c r="D111" s="122" t="s">
        <v>33</v>
      </c>
      <c r="E111" s="108"/>
      <c r="F111" s="117">
        <f aca="true" t="shared" si="41" ref="F111:N111">SUM(F112,)</f>
        <v>3733</v>
      </c>
      <c r="G111" s="117">
        <f t="shared" si="41"/>
        <v>0</v>
      </c>
      <c r="H111" s="117">
        <f t="shared" si="41"/>
        <v>3733</v>
      </c>
      <c r="I111" s="117">
        <f t="shared" si="41"/>
        <v>3414</v>
      </c>
      <c r="J111" s="117">
        <f t="shared" si="41"/>
        <v>0</v>
      </c>
      <c r="K111" s="117">
        <f t="shared" si="41"/>
        <v>3414</v>
      </c>
      <c r="L111" s="117">
        <f t="shared" si="41"/>
        <v>3414</v>
      </c>
      <c r="M111" s="117">
        <f t="shared" si="41"/>
        <v>0</v>
      </c>
      <c r="N111" s="117">
        <f t="shared" si="41"/>
        <v>3414</v>
      </c>
    </row>
    <row r="112" spans="1:14" ht="47.25">
      <c r="A112" s="118" t="s">
        <v>36</v>
      </c>
      <c r="B112" s="115" t="s">
        <v>241</v>
      </c>
      <c r="C112" s="115" t="s">
        <v>52</v>
      </c>
      <c r="D112" s="122" t="s">
        <v>34</v>
      </c>
      <c r="E112" s="108"/>
      <c r="F112" s="117">
        <f aca="true" t="shared" si="42" ref="F112:N112">SUM(F113:F115)</f>
        <v>3733</v>
      </c>
      <c r="G112" s="117">
        <f t="shared" si="42"/>
        <v>0</v>
      </c>
      <c r="H112" s="117">
        <f t="shared" si="42"/>
        <v>3733</v>
      </c>
      <c r="I112" s="117">
        <f t="shared" si="42"/>
        <v>3414</v>
      </c>
      <c r="J112" s="117">
        <f t="shared" si="42"/>
        <v>0</v>
      </c>
      <c r="K112" s="117">
        <f t="shared" si="42"/>
        <v>3414</v>
      </c>
      <c r="L112" s="117">
        <f t="shared" si="42"/>
        <v>3414</v>
      </c>
      <c r="M112" s="117">
        <f t="shared" si="42"/>
        <v>0</v>
      </c>
      <c r="N112" s="117">
        <f t="shared" si="42"/>
        <v>3414</v>
      </c>
    </row>
    <row r="113" spans="1:14" ht="78.75">
      <c r="A113" s="124" t="s">
        <v>709</v>
      </c>
      <c r="B113" s="115" t="s">
        <v>241</v>
      </c>
      <c r="C113" s="115" t="s">
        <v>52</v>
      </c>
      <c r="D113" s="123" t="s">
        <v>168</v>
      </c>
      <c r="E113" s="108" t="s">
        <v>210</v>
      </c>
      <c r="F113" s="117">
        <f>SUM(G113:H113)</f>
        <v>2875</v>
      </c>
      <c r="G113" s="117">
        <v>0</v>
      </c>
      <c r="H113" s="117">
        <v>2875</v>
      </c>
      <c r="I113" s="117">
        <f>SUM(J113:K113)</f>
        <v>2556</v>
      </c>
      <c r="J113" s="117">
        <v>0</v>
      </c>
      <c r="K113" s="117">
        <v>2556</v>
      </c>
      <c r="L113" s="117">
        <f>SUM(M113:N113)</f>
        <v>2556</v>
      </c>
      <c r="M113" s="117">
        <v>0</v>
      </c>
      <c r="N113" s="117">
        <v>2556</v>
      </c>
    </row>
    <row r="114" spans="1:14" ht="110.25">
      <c r="A114" s="124" t="s">
        <v>710</v>
      </c>
      <c r="B114" s="115" t="s">
        <v>241</v>
      </c>
      <c r="C114" s="115" t="s">
        <v>52</v>
      </c>
      <c r="D114" s="123" t="s">
        <v>9</v>
      </c>
      <c r="E114" s="108" t="s">
        <v>210</v>
      </c>
      <c r="F114" s="117">
        <f>SUM(G114:H114)</f>
        <v>858</v>
      </c>
      <c r="G114" s="117"/>
      <c r="H114" s="117">
        <v>858</v>
      </c>
      <c r="I114" s="117">
        <f>SUM(J114:K114)</f>
        <v>858</v>
      </c>
      <c r="J114" s="117"/>
      <c r="K114" s="117">
        <v>858</v>
      </c>
      <c r="L114" s="117">
        <f>SUM(M114:N114)</f>
        <v>858</v>
      </c>
      <c r="M114" s="117"/>
      <c r="N114" s="117">
        <v>858</v>
      </c>
    </row>
    <row r="115" spans="1:14" ht="94.5">
      <c r="A115" s="124" t="s">
        <v>711</v>
      </c>
      <c r="B115" s="115" t="s">
        <v>241</v>
      </c>
      <c r="C115" s="115" t="s">
        <v>52</v>
      </c>
      <c r="D115" s="123" t="s">
        <v>169</v>
      </c>
      <c r="E115" s="108" t="s">
        <v>210</v>
      </c>
      <c r="F115" s="117">
        <f>SUM(G115:H115)</f>
        <v>0</v>
      </c>
      <c r="G115" s="117"/>
      <c r="H115" s="117">
        <v>0</v>
      </c>
      <c r="I115" s="117">
        <f>SUM(J115:K115)</f>
        <v>0</v>
      </c>
      <c r="J115" s="117"/>
      <c r="K115" s="117">
        <v>0</v>
      </c>
      <c r="L115" s="117">
        <f>SUM(M115:N115)</f>
        <v>0</v>
      </c>
      <c r="M115" s="117"/>
      <c r="N115" s="117">
        <v>0</v>
      </c>
    </row>
    <row r="116" spans="1:14" s="125" customFormat="1" ht="31.5">
      <c r="A116" s="104" t="s">
        <v>664</v>
      </c>
      <c r="B116" s="107" t="s">
        <v>241</v>
      </c>
      <c r="C116" s="107" t="s">
        <v>51</v>
      </c>
      <c r="D116" s="139"/>
      <c r="E116" s="113"/>
      <c r="F116" s="111">
        <f aca="true" t="shared" si="43" ref="F116:N119">F117</f>
        <v>6835</v>
      </c>
      <c r="G116" s="111">
        <f t="shared" si="43"/>
        <v>0</v>
      </c>
      <c r="H116" s="111">
        <f t="shared" si="43"/>
        <v>6835</v>
      </c>
      <c r="I116" s="111">
        <f t="shared" si="43"/>
        <v>7039</v>
      </c>
      <c r="J116" s="111">
        <f t="shared" si="43"/>
        <v>0</v>
      </c>
      <c r="K116" s="111">
        <f t="shared" si="43"/>
        <v>7039</v>
      </c>
      <c r="L116" s="111">
        <f t="shared" si="43"/>
        <v>7917</v>
      </c>
      <c r="M116" s="111">
        <f t="shared" si="43"/>
        <v>0</v>
      </c>
      <c r="N116" s="111">
        <f t="shared" si="43"/>
        <v>7917</v>
      </c>
    </row>
    <row r="117" spans="1:14" s="125" customFormat="1" ht="78.75">
      <c r="A117" s="118" t="s">
        <v>781</v>
      </c>
      <c r="B117" s="115" t="s">
        <v>241</v>
      </c>
      <c r="C117" s="115" t="s">
        <v>51</v>
      </c>
      <c r="D117" s="122" t="s">
        <v>32</v>
      </c>
      <c r="E117" s="113"/>
      <c r="F117" s="117">
        <f>F118</f>
        <v>6835</v>
      </c>
      <c r="G117" s="117">
        <f t="shared" si="43"/>
        <v>0</v>
      </c>
      <c r="H117" s="117">
        <f t="shared" si="43"/>
        <v>6835</v>
      </c>
      <c r="I117" s="117">
        <f>I118</f>
        <v>7039</v>
      </c>
      <c r="J117" s="117">
        <f t="shared" si="43"/>
        <v>0</v>
      </c>
      <c r="K117" s="117">
        <f t="shared" si="43"/>
        <v>7039</v>
      </c>
      <c r="L117" s="117">
        <f>L118</f>
        <v>7917</v>
      </c>
      <c r="M117" s="117">
        <f t="shared" si="43"/>
        <v>0</v>
      </c>
      <c r="N117" s="117">
        <f t="shared" si="43"/>
        <v>7917</v>
      </c>
    </row>
    <row r="118" spans="1:14" s="125" customFormat="1" ht="110.25">
      <c r="A118" s="118" t="s">
        <v>782</v>
      </c>
      <c r="B118" s="115" t="s">
        <v>241</v>
      </c>
      <c r="C118" s="115" t="s">
        <v>51</v>
      </c>
      <c r="D118" s="122" t="s">
        <v>37</v>
      </c>
      <c r="E118" s="113"/>
      <c r="F118" s="117">
        <f>F119</f>
        <v>6835</v>
      </c>
      <c r="G118" s="117">
        <f t="shared" si="43"/>
        <v>0</v>
      </c>
      <c r="H118" s="117">
        <f t="shared" si="43"/>
        <v>6835</v>
      </c>
      <c r="I118" s="117">
        <f>I119</f>
        <v>7039</v>
      </c>
      <c r="J118" s="117">
        <f t="shared" si="43"/>
        <v>0</v>
      </c>
      <c r="K118" s="117">
        <f t="shared" si="43"/>
        <v>7039</v>
      </c>
      <c r="L118" s="117">
        <f>L119</f>
        <v>7917</v>
      </c>
      <c r="M118" s="117">
        <f t="shared" si="43"/>
        <v>0</v>
      </c>
      <c r="N118" s="117">
        <f t="shared" si="43"/>
        <v>7917</v>
      </c>
    </row>
    <row r="119" spans="1:14" s="125" customFormat="1" ht="63">
      <c r="A119" s="118" t="s">
        <v>39</v>
      </c>
      <c r="B119" s="115" t="s">
        <v>241</v>
      </c>
      <c r="C119" s="115" t="s">
        <v>51</v>
      </c>
      <c r="D119" s="122" t="s">
        <v>38</v>
      </c>
      <c r="E119" s="113"/>
      <c r="F119" s="117">
        <f>F120</f>
        <v>6835</v>
      </c>
      <c r="G119" s="117">
        <f t="shared" si="43"/>
        <v>0</v>
      </c>
      <c r="H119" s="117">
        <f t="shared" si="43"/>
        <v>6835</v>
      </c>
      <c r="I119" s="117">
        <f>I120</f>
        <v>7039</v>
      </c>
      <c r="J119" s="117">
        <f t="shared" si="43"/>
        <v>0</v>
      </c>
      <c r="K119" s="117">
        <f t="shared" si="43"/>
        <v>7039</v>
      </c>
      <c r="L119" s="117">
        <f>L120</f>
        <v>7917</v>
      </c>
      <c r="M119" s="117">
        <f t="shared" si="43"/>
        <v>0</v>
      </c>
      <c r="N119" s="117">
        <f t="shared" si="43"/>
        <v>7917</v>
      </c>
    </row>
    <row r="120" spans="1:14" ht="94.5">
      <c r="A120" s="124" t="s">
        <v>315</v>
      </c>
      <c r="B120" s="115" t="s">
        <v>241</v>
      </c>
      <c r="C120" s="115" t="s">
        <v>51</v>
      </c>
      <c r="D120" s="123" t="s">
        <v>170</v>
      </c>
      <c r="E120" s="108" t="s">
        <v>665</v>
      </c>
      <c r="F120" s="117">
        <f>SUM(G120:H120)</f>
        <v>6835</v>
      </c>
      <c r="G120" s="117">
        <v>0</v>
      </c>
      <c r="H120" s="117">
        <v>6835</v>
      </c>
      <c r="I120" s="117">
        <f>SUM(J120:K120)</f>
        <v>7039</v>
      </c>
      <c r="J120" s="117">
        <v>0</v>
      </c>
      <c r="K120" s="117">
        <v>7039</v>
      </c>
      <c r="L120" s="117">
        <f>SUM(M120:N120)</f>
        <v>7917</v>
      </c>
      <c r="M120" s="117">
        <v>0</v>
      </c>
      <c r="N120" s="117">
        <v>7917</v>
      </c>
    </row>
    <row r="121" spans="1:14" ht="31.5">
      <c r="A121" s="104" t="s">
        <v>666</v>
      </c>
      <c r="B121" s="107" t="s">
        <v>241</v>
      </c>
      <c r="C121" s="113">
        <v>12</v>
      </c>
      <c r="D121" s="108"/>
      <c r="E121" s="108"/>
      <c r="F121" s="111">
        <f aca="true" t="shared" si="44" ref="F121:N121">SUM(F122,F131,F137)</f>
        <v>19855.4</v>
      </c>
      <c r="G121" s="111">
        <f t="shared" si="44"/>
        <v>707.4</v>
      </c>
      <c r="H121" s="111">
        <f t="shared" si="44"/>
        <v>19148</v>
      </c>
      <c r="I121" s="111">
        <f t="shared" si="44"/>
        <v>16349</v>
      </c>
      <c r="J121" s="111">
        <f t="shared" si="44"/>
        <v>1200</v>
      </c>
      <c r="K121" s="111">
        <f t="shared" si="44"/>
        <v>15149</v>
      </c>
      <c r="L121" s="111">
        <f t="shared" si="44"/>
        <v>17198</v>
      </c>
      <c r="M121" s="111">
        <f t="shared" si="44"/>
        <v>1480</v>
      </c>
      <c r="N121" s="111">
        <f t="shared" si="44"/>
        <v>15718</v>
      </c>
    </row>
    <row r="122" spans="1:14" ht="94.5">
      <c r="A122" s="114" t="s">
        <v>776</v>
      </c>
      <c r="B122" s="115" t="s">
        <v>241</v>
      </c>
      <c r="C122" s="108">
        <v>12</v>
      </c>
      <c r="D122" s="122" t="s">
        <v>286</v>
      </c>
      <c r="E122" s="108"/>
      <c r="F122" s="117">
        <f>SUM(F123)</f>
        <v>1074</v>
      </c>
      <c r="G122" s="117">
        <f aca="true" t="shared" si="45" ref="G122:N122">G123</f>
        <v>707.4</v>
      </c>
      <c r="H122" s="117">
        <f t="shared" si="45"/>
        <v>366.6</v>
      </c>
      <c r="I122" s="117">
        <f t="shared" si="45"/>
        <v>1200</v>
      </c>
      <c r="J122" s="117">
        <f t="shared" si="45"/>
        <v>1200</v>
      </c>
      <c r="K122" s="117">
        <f t="shared" si="45"/>
        <v>0</v>
      </c>
      <c r="L122" s="117">
        <f t="shared" si="45"/>
        <v>1480</v>
      </c>
      <c r="M122" s="117">
        <f t="shared" si="45"/>
        <v>1480</v>
      </c>
      <c r="N122" s="117">
        <f t="shared" si="45"/>
        <v>0</v>
      </c>
    </row>
    <row r="123" spans="1:14" ht="126">
      <c r="A123" s="114" t="s">
        <v>769</v>
      </c>
      <c r="B123" s="115" t="s">
        <v>241</v>
      </c>
      <c r="C123" s="108">
        <v>12</v>
      </c>
      <c r="D123" s="122" t="s">
        <v>705</v>
      </c>
      <c r="E123" s="108"/>
      <c r="F123" s="117">
        <f>SUM(F124,F126,F129)</f>
        <v>1074</v>
      </c>
      <c r="G123" s="117">
        <f aca="true" t="shared" si="46" ref="G123:N123">SUM(G124,G126,G129)</f>
        <v>707.4</v>
      </c>
      <c r="H123" s="117">
        <f t="shared" si="46"/>
        <v>366.6</v>
      </c>
      <c r="I123" s="117">
        <f t="shared" si="46"/>
        <v>1200</v>
      </c>
      <c r="J123" s="117">
        <f t="shared" si="46"/>
        <v>1200</v>
      </c>
      <c r="K123" s="117">
        <f t="shared" si="46"/>
        <v>0</v>
      </c>
      <c r="L123" s="117">
        <f t="shared" si="46"/>
        <v>1480</v>
      </c>
      <c r="M123" s="117">
        <f t="shared" si="46"/>
        <v>1480</v>
      </c>
      <c r="N123" s="117">
        <f t="shared" si="46"/>
        <v>0</v>
      </c>
    </row>
    <row r="124" spans="1:14" ht="94.5">
      <c r="A124" s="114" t="s">
        <v>706</v>
      </c>
      <c r="B124" s="115" t="s">
        <v>241</v>
      </c>
      <c r="C124" s="108">
        <v>12</v>
      </c>
      <c r="D124" s="122" t="s">
        <v>268</v>
      </c>
      <c r="E124" s="108"/>
      <c r="F124" s="117">
        <f>F125</f>
        <v>135</v>
      </c>
      <c r="G124" s="117">
        <f aca="true" t="shared" si="47" ref="G124:N124">G125</f>
        <v>0</v>
      </c>
      <c r="H124" s="117">
        <f t="shared" si="47"/>
        <v>135</v>
      </c>
      <c r="I124" s="117">
        <f t="shared" si="47"/>
        <v>0</v>
      </c>
      <c r="J124" s="117">
        <f t="shared" si="47"/>
        <v>0</v>
      </c>
      <c r="K124" s="117">
        <f t="shared" si="47"/>
        <v>0</v>
      </c>
      <c r="L124" s="117">
        <f t="shared" si="47"/>
        <v>0</v>
      </c>
      <c r="M124" s="117">
        <f t="shared" si="47"/>
        <v>0</v>
      </c>
      <c r="N124" s="117">
        <f t="shared" si="47"/>
        <v>0</v>
      </c>
    </row>
    <row r="125" spans="1:14" ht="126">
      <c r="A125" s="114" t="s">
        <v>700</v>
      </c>
      <c r="B125" s="115" t="s">
        <v>241</v>
      </c>
      <c r="C125" s="108">
        <v>12</v>
      </c>
      <c r="D125" s="123" t="s">
        <v>158</v>
      </c>
      <c r="E125" s="108" t="s">
        <v>210</v>
      </c>
      <c r="F125" s="117">
        <f>SUM(G125:H125)</f>
        <v>135</v>
      </c>
      <c r="G125" s="120"/>
      <c r="H125" s="120">
        <v>135</v>
      </c>
      <c r="I125" s="117">
        <f>SUM(J125:K125)</f>
        <v>0</v>
      </c>
      <c r="J125" s="120"/>
      <c r="K125" s="120">
        <v>0</v>
      </c>
      <c r="L125" s="117">
        <f>SUM(M125:N125)</f>
        <v>0</v>
      </c>
      <c r="M125" s="120"/>
      <c r="N125" s="120">
        <v>0</v>
      </c>
    </row>
    <row r="126" spans="1:14" ht="31.5">
      <c r="A126" s="114" t="s">
        <v>950</v>
      </c>
      <c r="B126" s="115" t="s">
        <v>241</v>
      </c>
      <c r="C126" s="108">
        <v>12</v>
      </c>
      <c r="D126" s="122" t="s">
        <v>946</v>
      </c>
      <c r="E126" s="108"/>
      <c r="F126" s="117">
        <f>SUM(F127:F128)</f>
        <v>786</v>
      </c>
      <c r="G126" s="117">
        <f aca="true" t="shared" si="48" ref="G126:N126">SUM(G127:G128)</f>
        <v>707.4</v>
      </c>
      <c r="H126" s="117">
        <f t="shared" si="48"/>
        <v>78.6</v>
      </c>
      <c r="I126" s="117">
        <f t="shared" si="48"/>
        <v>1200</v>
      </c>
      <c r="J126" s="117">
        <f t="shared" si="48"/>
        <v>1200</v>
      </c>
      <c r="K126" s="117">
        <f t="shared" si="48"/>
        <v>0</v>
      </c>
      <c r="L126" s="117">
        <f t="shared" si="48"/>
        <v>1480</v>
      </c>
      <c r="M126" s="117">
        <f t="shared" si="48"/>
        <v>1480</v>
      </c>
      <c r="N126" s="117">
        <f t="shared" si="48"/>
        <v>0</v>
      </c>
    </row>
    <row r="127" spans="1:14" ht="63">
      <c r="A127" s="119" t="s">
        <v>930</v>
      </c>
      <c r="B127" s="115" t="s">
        <v>241</v>
      </c>
      <c r="C127" s="108">
        <v>12</v>
      </c>
      <c r="D127" s="108" t="s">
        <v>947</v>
      </c>
      <c r="E127" s="108" t="s">
        <v>210</v>
      </c>
      <c r="F127" s="117">
        <f>SUM(G127:H127)</f>
        <v>78.6</v>
      </c>
      <c r="G127" s="117"/>
      <c r="H127" s="117">
        <v>78.6</v>
      </c>
      <c r="I127" s="117">
        <f>SUM(J127:K127)</f>
        <v>0</v>
      </c>
      <c r="J127" s="117"/>
      <c r="K127" s="117"/>
      <c r="L127" s="117">
        <f>SUM(M127:N127)</f>
        <v>0</v>
      </c>
      <c r="M127" s="117"/>
      <c r="N127" s="117"/>
    </row>
    <row r="128" spans="1:14" ht="78.75">
      <c r="A128" s="119" t="s">
        <v>486</v>
      </c>
      <c r="B128" s="115" t="s">
        <v>241</v>
      </c>
      <c r="C128" s="108">
        <v>12</v>
      </c>
      <c r="D128" s="108" t="s">
        <v>948</v>
      </c>
      <c r="E128" s="108" t="s">
        <v>210</v>
      </c>
      <c r="F128" s="117">
        <f>SUM(G128:H128)</f>
        <v>707.4</v>
      </c>
      <c r="G128" s="117">
        <v>707.4</v>
      </c>
      <c r="H128" s="117"/>
      <c r="I128" s="117">
        <f>SUM(J128:K128)</f>
        <v>1200</v>
      </c>
      <c r="J128" s="117">
        <v>1200</v>
      </c>
      <c r="K128" s="117"/>
      <c r="L128" s="117">
        <f>SUM(M128:N128)</f>
        <v>1480</v>
      </c>
      <c r="M128" s="117">
        <v>1480</v>
      </c>
      <c r="N128" s="117"/>
    </row>
    <row r="129" spans="1:14" ht="47.25">
      <c r="A129" s="114" t="s">
        <v>951</v>
      </c>
      <c r="B129" s="115" t="s">
        <v>241</v>
      </c>
      <c r="C129" s="108">
        <v>12</v>
      </c>
      <c r="D129" s="122" t="s">
        <v>949</v>
      </c>
      <c r="E129" s="108"/>
      <c r="F129" s="117">
        <f>F130</f>
        <v>153</v>
      </c>
      <c r="G129" s="117">
        <f aca="true" t="shared" si="49" ref="G129:N129">G130</f>
        <v>0</v>
      </c>
      <c r="H129" s="117">
        <f t="shared" si="49"/>
        <v>153</v>
      </c>
      <c r="I129" s="117">
        <f t="shared" si="49"/>
        <v>0</v>
      </c>
      <c r="J129" s="117">
        <f t="shared" si="49"/>
        <v>0</v>
      </c>
      <c r="K129" s="117">
        <f t="shared" si="49"/>
        <v>0</v>
      </c>
      <c r="L129" s="117">
        <f t="shared" si="49"/>
        <v>0</v>
      </c>
      <c r="M129" s="117">
        <f t="shared" si="49"/>
        <v>0</v>
      </c>
      <c r="N129" s="117">
        <f t="shared" si="49"/>
        <v>0</v>
      </c>
    </row>
    <row r="130" spans="1:14" ht="78.75">
      <c r="A130" s="114" t="s">
        <v>953</v>
      </c>
      <c r="B130" s="115" t="s">
        <v>241</v>
      </c>
      <c r="C130" s="108">
        <v>12</v>
      </c>
      <c r="D130" s="108" t="s">
        <v>952</v>
      </c>
      <c r="E130" s="108" t="s">
        <v>210</v>
      </c>
      <c r="F130" s="117">
        <f>SUM(G130:H130)</f>
        <v>153</v>
      </c>
      <c r="G130" s="117"/>
      <c r="H130" s="117">
        <v>153</v>
      </c>
      <c r="I130" s="117">
        <f>SUM(J130:K130)</f>
        <v>0</v>
      </c>
      <c r="J130" s="117"/>
      <c r="K130" s="117"/>
      <c r="L130" s="117">
        <f>SUM(M130:N130)</f>
        <v>0</v>
      </c>
      <c r="M130" s="117"/>
      <c r="N130" s="117"/>
    </row>
    <row r="131" spans="1:14" ht="63">
      <c r="A131" s="118" t="s">
        <v>783</v>
      </c>
      <c r="B131" s="115" t="s">
        <v>241</v>
      </c>
      <c r="C131" s="108" t="s">
        <v>667</v>
      </c>
      <c r="D131" s="122" t="s">
        <v>890</v>
      </c>
      <c r="E131" s="129"/>
      <c r="F131" s="117">
        <f>F132</f>
        <v>4963.4</v>
      </c>
      <c r="G131" s="117">
        <f aca="true" t="shared" si="50" ref="G131:N131">G132</f>
        <v>0</v>
      </c>
      <c r="H131" s="117">
        <f t="shared" si="50"/>
        <v>4963.4</v>
      </c>
      <c r="I131" s="117">
        <f t="shared" si="50"/>
        <v>0</v>
      </c>
      <c r="J131" s="117">
        <f t="shared" si="50"/>
        <v>0</v>
      </c>
      <c r="K131" s="117">
        <f t="shared" si="50"/>
        <v>0</v>
      </c>
      <c r="L131" s="117">
        <f t="shared" si="50"/>
        <v>0</v>
      </c>
      <c r="M131" s="117">
        <f t="shared" si="50"/>
        <v>0</v>
      </c>
      <c r="N131" s="117">
        <f t="shared" si="50"/>
        <v>0</v>
      </c>
    </row>
    <row r="132" spans="1:14" ht="94.5">
      <c r="A132" s="118" t="s">
        <v>770</v>
      </c>
      <c r="B132" s="115" t="s">
        <v>241</v>
      </c>
      <c r="C132" s="108" t="s">
        <v>667</v>
      </c>
      <c r="D132" s="122" t="s">
        <v>955</v>
      </c>
      <c r="E132" s="129"/>
      <c r="F132" s="117">
        <f>SUM(F133,F135)</f>
        <v>4963.4</v>
      </c>
      <c r="G132" s="117">
        <f aca="true" t="shared" si="51" ref="G132:N132">SUM(G133,G135)</f>
        <v>0</v>
      </c>
      <c r="H132" s="117">
        <f t="shared" si="51"/>
        <v>4963.4</v>
      </c>
      <c r="I132" s="117">
        <f t="shared" si="51"/>
        <v>0</v>
      </c>
      <c r="J132" s="117">
        <f t="shared" si="51"/>
        <v>0</v>
      </c>
      <c r="K132" s="117">
        <f t="shared" si="51"/>
        <v>0</v>
      </c>
      <c r="L132" s="117">
        <f t="shared" si="51"/>
        <v>0</v>
      </c>
      <c r="M132" s="117">
        <f t="shared" si="51"/>
        <v>0</v>
      </c>
      <c r="N132" s="117">
        <f t="shared" si="51"/>
        <v>0</v>
      </c>
    </row>
    <row r="133" spans="1:14" ht="78.75">
      <c r="A133" s="114" t="s">
        <v>19</v>
      </c>
      <c r="B133" s="115" t="s">
        <v>241</v>
      </c>
      <c r="C133" s="108" t="s">
        <v>667</v>
      </c>
      <c r="D133" s="122" t="s">
        <v>954</v>
      </c>
      <c r="E133" s="129"/>
      <c r="F133" s="117">
        <f>F134</f>
        <v>446.4</v>
      </c>
      <c r="G133" s="117">
        <f aca="true" t="shared" si="52" ref="G133:N133">G134</f>
        <v>0</v>
      </c>
      <c r="H133" s="117">
        <f t="shared" si="52"/>
        <v>446.4</v>
      </c>
      <c r="I133" s="117">
        <f t="shared" si="52"/>
        <v>0</v>
      </c>
      <c r="J133" s="117">
        <f t="shared" si="52"/>
        <v>0</v>
      </c>
      <c r="K133" s="117">
        <f t="shared" si="52"/>
        <v>0</v>
      </c>
      <c r="L133" s="117">
        <f t="shared" si="52"/>
        <v>0</v>
      </c>
      <c r="M133" s="117">
        <f t="shared" si="52"/>
        <v>0</v>
      </c>
      <c r="N133" s="117">
        <f t="shared" si="52"/>
        <v>0</v>
      </c>
    </row>
    <row r="134" spans="1:14" ht="78.75">
      <c r="A134" s="114" t="s">
        <v>945</v>
      </c>
      <c r="B134" s="115" t="s">
        <v>241</v>
      </c>
      <c r="C134" s="108" t="s">
        <v>667</v>
      </c>
      <c r="D134" s="123" t="s">
        <v>161</v>
      </c>
      <c r="E134" s="129">
        <v>200</v>
      </c>
      <c r="F134" s="117">
        <f>SUM(G134:H134)</f>
        <v>446.4</v>
      </c>
      <c r="G134" s="117"/>
      <c r="H134" s="117">
        <v>446.4</v>
      </c>
      <c r="I134" s="117">
        <f>SUM(J134:K134)</f>
        <v>0</v>
      </c>
      <c r="J134" s="117"/>
      <c r="K134" s="117">
        <v>0</v>
      </c>
      <c r="L134" s="117">
        <f>SUM(M134:N134)</f>
        <v>0</v>
      </c>
      <c r="M134" s="117"/>
      <c r="N134" s="117">
        <v>0</v>
      </c>
    </row>
    <row r="135" spans="1:14" ht="78.75">
      <c r="A135" s="118" t="s">
        <v>894</v>
      </c>
      <c r="B135" s="115" t="s">
        <v>241</v>
      </c>
      <c r="C135" s="108" t="s">
        <v>667</v>
      </c>
      <c r="D135" s="122" t="s">
        <v>892</v>
      </c>
      <c r="E135" s="129"/>
      <c r="F135" s="117">
        <f aca="true" t="shared" si="53" ref="F135:N135">SUM(F136:F136)</f>
        <v>4517</v>
      </c>
      <c r="G135" s="117">
        <f t="shared" si="53"/>
        <v>0</v>
      </c>
      <c r="H135" s="117">
        <f t="shared" si="53"/>
        <v>4517</v>
      </c>
      <c r="I135" s="117">
        <f t="shared" si="53"/>
        <v>0</v>
      </c>
      <c r="J135" s="117">
        <f t="shared" si="53"/>
        <v>0</v>
      </c>
      <c r="K135" s="117">
        <f t="shared" si="53"/>
        <v>0</v>
      </c>
      <c r="L135" s="117">
        <f t="shared" si="53"/>
        <v>0</v>
      </c>
      <c r="M135" s="117">
        <f t="shared" si="53"/>
        <v>0</v>
      </c>
      <c r="N135" s="117">
        <f t="shared" si="53"/>
        <v>0</v>
      </c>
    </row>
    <row r="136" spans="1:14" ht="94.5">
      <c r="A136" s="118" t="s">
        <v>895</v>
      </c>
      <c r="B136" s="115" t="s">
        <v>241</v>
      </c>
      <c r="C136" s="108" t="s">
        <v>667</v>
      </c>
      <c r="D136" s="123" t="s">
        <v>893</v>
      </c>
      <c r="E136" s="129">
        <v>200</v>
      </c>
      <c r="F136" s="117">
        <f>SUM(G136:H136)</f>
        <v>4517</v>
      </c>
      <c r="G136" s="117"/>
      <c r="H136" s="117">
        <v>4517</v>
      </c>
      <c r="I136" s="117">
        <f>SUM(J136:K136)</f>
        <v>0</v>
      </c>
      <c r="J136" s="117"/>
      <c r="K136" s="117">
        <v>0</v>
      </c>
      <c r="L136" s="117">
        <f>SUM(M136:N136)</f>
        <v>0</v>
      </c>
      <c r="M136" s="117"/>
      <c r="N136" s="117">
        <v>0</v>
      </c>
    </row>
    <row r="137" spans="1:14" ht="31.5">
      <c r="A137" s="114" t="s">
        <v>685</v>
      </c>
      <c r="B137" s="115" t="s">
        <v>241</v>
      </c>
      <c r="C137" s="108" t="s">
        <v>667</v>
      </c>
      <c r="D137" s="116" t="s">
        <v>683</v>
      </c>
      <c r="E137" s="108"/>
      <c r="F137" s="117">
        <f aca="true" t="shared" si="54" ref="F137:N137">F138</f>
        <v>13818</v>
      </c>
      <c r="G137" s="117">
        <f t="shared" si="54"/>
        <v>0</v>
      </c>
      <c r="H137" s="117">
        <f t="shared" si="54"/>
        <v>13818</v>
      </c>
      <c r="I137" s="117">
        <f t="shared" si="54"/>
        <v>15149</v>
      </c>
      <c r="J137" s="117">
        <f t="shared" si="54"/>
        <v>0</v>
      </c>
      <c r="K137" s="117">
        <f t="shared" si="54"/>
        <v>15149</v>
      </c>
      <c r="L137" s="117">
        <f t="shared" si="54"/>
        <v>15718</v>
      </c>
      <c r="M137" s="117">
        <f t="shared" si="54"/>
        <v>0</v>
      </c>
      <c r="N137" s="117">
        <f t="shared" si="54"/>
        <v>15718</v>
      </c>
    </row>
    <row r="138" spans="1:14" ht="15.75">
      <c r="A138" s="114" t="s">
        <v>686</v>
      </c>
      <c r="B138" s="115" t="s">
        <v>241</v>
      </c>
      <c r="C138" s="108" t="s">
        <v>667</v>
      </c>
      <c r="D138" s="116" t="s">
        <v>684</v>
      </c>
      <c r="E138" s="108"/>
      <c r="F138" s="117">
        <f>SUM(F139:F141)</f>
        <v>13818</v>
      </c>
      <c r="G138" s="117">
        <f aca="true" t="shared" si="55" ref="G138:N138">SUM(G139:G141)</f>
        <v>0</v>
      </c>
      <c r="H138" s="117">
        <f t="shared" si="55"/>
        <v>13818</v>
      </c>
      <c r="I138" s="117">
        <f t="shared" si="55"/>
        <v>15149</v>
      </c>
      <c r="J138" s="117">
        <f t="shared" si="55"/>
        <v>0</v>
      </c>
      <c r="K138" s="117">
        <f t="shared" si="55"/>
        <v>15149</v>
      </c>
      <c r="L138" s="117">
        <f t="shared" si="55"/>
        <v>15718</v>
      </c>
      <c r="M138" s="117">
        <f t="shared" si="55"/>
        <v>0</v>
      </c>
      <c r="N138" s="117">
        <f t="shared" si="55"/>
        <v>15718</v>
      </c>
    </row>
    <row r="139" spans="1:14" ht="173.25">
      <c r="A139" s="119" t="s">
        <v>317</v>
      </c>
      <c r="B139" s="115" t="s">
        <v>241</v>
      </c>
      <c r="C139" s="108" t="s">
        <v>667</v>
      </c>
      <c r="D139" s="108" t="s">
        <v>10</v>
      </c>
      <c r="E139" s="108" t="s">
        <v>208</v>
      </c>
      <c r="F139" s="117">
        <f>SUM(G139:H139)</f>
        <v>11492</v>
      </c>
      <c r="G139" s="117"/>
      <c r="H139" s="117">
        <v>11492</v>
      </c>
      <c r="I139" s="117">
        <f>SUM(J139:K139)</f>
        <v>15149</v>
      </c>
      <c r="J139" s="117"/>
      <c r="K139" s="117">
        <v>15149</v>
      </c>
      <c r="L139" s="117">
        <f>SUM(M139:N139)</f>
        <v>15718</v>
      </c>
      <c r="M139" s="117"/>
      <c r="N139" s="117">
        <v>15718</v>
      </c>
    </row>
    <row r="140" spans="1:14" ht="94.5">
      <c r="A140" s="119" t="s">
        <v>690</v>
      </c>
      <c r="B140" s="115" t="s">
        <v>241</v>
      </c>
      <c r="C140" s="108" t="s">
        <v>667</v>
      </c>
      <c r="D140" s="108" t="s">
        <v>10</v>
      </c>
      <c r="E140" s="108" t="s">
        <v>210</v>
      </c>
      <c r="F140" s="117">
        <f>SUM(G140:H140)</f>
        <v>2324</v>
      </c>
      <c r="G140" s="117"/>
      <c r="H140" s="117">
        <v>2324</v>
      </c>
      <c r="I140" s="117">
        <f>SUM(J140:K140)</f>
        <v>0</v>
      </c>
      <c r="J140" s="117"/>
      <c r="K140" s="117"/>
      <c r="L140" s="117">
        <f>SUM(M140:N140)</f>
        <v>0</v>
      </c>
      <c r="M140" s="117"/>
      <c r="N140" s="117"/>
    </row>
    <row r="141" spans="1:14" ht="78.75">
      <c r="A141" s="119" t="s">
        <v>691</v>
      </c>
      <c r="B141" s="115" t="s">
        <v>241</v>
      </c>
      <c r="C141" s="108" t="s">
        <v>667</v>
      </c>
      <c r="D141" s="108" t="s">
        <v>10</v>
      </c>
      <c r="E141" s="108" t="s">
        <v>629</v>
      </c>
      <c r="F141" s="117">
        <f>SUM(G141:H141)</f>
        <v>2</v>
      </c>
      <c r="G141" s="117"/>
      <c r="H141" s="117">
        <v>2</v>
      </c>
      <c r="I141" s="117">
        <f>SUM(J141:K141)</f>
        <v>0</v>
      </c>
      <c r="J141" s="117"/>
      <c r="K141" s="117"/>
      <c r="L141" s="117">
        <f>SUM(M141:N141)</f>
        <v>0</v>
      </c>
      <c r="M141" s="117"/>
      <c r="N141" s="117"/>
    </row>
    <row r="142" spans="1:14" ht="31.5">
      <c r="A142" s="104" t="s">
        <v>669</v>
      </c>
      <c r="B142" s="107" t="s">
        <v>248</v>
      </c>
      <c r="C142" s="108"/>
      <c r="D142" s="108"/>
      <c r="E142" s="108"/>
      <c r="F142" s="111">
        <f aca="true" t="shared" si="56" ref="F142:N142">SUM(F143,F148,F158)</f>
        <v>22367.4</v>
      </c>
      <c r="G142" s="111">
        <f t="shared" si="56"/>
        <v>14011.4</v>
      </c>
      <c r="H142" s="111">
        <f t="shared" si="56"/>
        <v>8356</v>
      </c>
      <c r="I142" s="111">
        <f t="shared" si="56"/>
        <v>10031</v>
      </c>
      <c r="J142" s="111">
        <f t="shared" si="56"/>
        <v>5081</v>
      </c>
      <c r="K142" s="111">
        <f t="shared" si="56"/>
        <v>4950</v>
      </c>
      <c r="L142" s="111">
        <f t="shared" si="56"/>
        <v>10300</v>
      </c>
      <c r="M142" s="111">
        <f t="shared" si="56"/>
        <v>5153</v>
      </c>
      <c r="N142" s="111">
        <f t="shared" si="56"/>
        <v>5147</v>
      </c>
    </row>
    <row r="143" spans="1:14" ht="15.75">
      <c r="A143" s="104" t="s">
        <v>11</v>
      </c>
      <c r="B143" s="107" t="s">
        <v>248</v>
      </c>
      <c r="C143" s="107" t="s">
        <v>240</v>
      </c>
      <c r="D143" s="140"/>
      <c r="E143" s="113"/>
      <c r="F143" s="111">
        <f>F144</f>
        <v>22</v>
      </c>
      <c r="G143" s="111">
        <f aca="true" t="shared" si="57" ref="G143:N146">G144</f>
        <v>0</v>
      </c>
      <c r="H143" s="111">
        <f t="shared" si="57"/>
        <v>22</v>
      </c>
      <c r="I143" s="111">
        <f>I144</f>
        <v>0</v>
      </c>
      <c r="J143" s="111">
        <f t="shared" si="57"/>
        <v>0</v>
      </c>
      <c r="K143" s="111">
        <f t="shared" si="57"/>
        <v>0</v>
      </c>
      <c r="L143" s="111">
        <f>L144</f>
        <v>0</v>
      </c>
      <c r="M143" s="111">
        <f t="shared" si="57"/>
        <v>0</v>
      </c>
      <c r="N143" s="111">
        <f t="shared" si="57"/>
        <v>0</v>
      </c>
    </row>
    <row r="144" spans="1:14" ht="110.25">
      <c r="A144" s="104" t="s">
        <v>785</v>
      </c>
      <c r="B144" s="115" t="s">
        <v>248</v>
      </c>
      <c r="C144" s="115" t="s">
        <v>240</v>
      </c>
      <c r="D144" s="116" t="s">
        <v>453</v>
      </c>
      <c r="E144" s="108"/>
      <c r="F144" s="117">
        <f>F145</f>
        <v>22</v>
      </c>
      <c r="G144" s="117">
        <f t="shared" si="57"/>
        <v>0</v>
      </c>
      <c r="H144" s="117">
        <f t="shared" si="57"/>
        <v>22</v>
      </c>
      <c r="I144" s="117">
        <f>I145</f>
        <v>0</v>
      </c>
      <c r="J144" s="117">
        <f t="shared" si="57"/>
        <v>0</v>
      </c>
      <c r="K144" s="117">
        <f t="shared" si="57"/>
        <v>0</v>
      </c>
      <c r="L144" s="117">
        <f>L145</f>
        <v>0</v>
      </c>
      <c r="M144" s="117">
        <f t="shared" si="57"/>
        <v>0</v>
      </c>
      <c r="N144" s="117">
        <f t="shared" si="57"/>
        <v>0</v>
      </c>
    </row>
    <row r="145" spans="1:14" ht="126">
      <c r="A145" s="114" t="s">
        <v>784</v>
      </c>
      <c r="B145" s="115" t="s">
        <v>248</v>
      </c>
      <c r="C145" s="115" t="s">
        <v>240</v>
      </c>
      <c r="D145" s="141" t="s">
        <v>454</v>
      </c>
      <c r="E145" s="108"/>
      <c r="F145" s="117">
        <f>F146</f>
        <v>22</v>
      </c>
      <c r="G145" s="117">
        <f t="shared" si="57"/>
        <v>0</v>
      </c>
      <c r="H145" s="117">
        <f t="shared" si="57"/>
        <v>22</v>
      </c>
      <c r="I145" s="117">
        <f>I146</f>
        <v>0</v>
      </c>
      <c r="J145" s="117">
        <f t="shared" si="57"/>
        <v>0</v>
      </c>
      <c r="K145" s="117">
        <f t="shared" si="57"/>
        <v>0</v>
      </c>
      <c r="L145" s="117">
        <f>L146</f>
        <v>0</v>
      </c>
      <c r="M145" s="117">
        <f t="shared" si="57"/>
        <v>0</v>
      </c>
      <c r="N145" s="117">
        <f t="shared" si="57"/>
        <v>0</v>
      </c>
    </row>
    <row r="146" spans="1:14" ht="47.25">
      <c r="A146" s="114" t="s">
        <v>12</v>
      </c>
      <c r="B146" s="115" t="s">
        <v>248</v>
      </c>
      <c r="C146" s="115" t="s">
        <v>240</v>
      </c>
      <c r="D146" s="141" t="s">
        <v>455</v>
      </c>
      <c r="E146" s="108"/>
      <c r="F146" s="117">
        <f>F147</f>
        <v>22</v>
      </c>
      <c r="G146" s="117">
        <f t="shared" si="57"/>
        <v>0</v>
      </c>
      <c r="H146" s="117">
        <f t="shared" si="57"/>
        <v>22</v>
      </c>
      <c r="I146" s="117">
        <f>I147</f>
        <v>0</v>
      </c>
      <c r="J146" s="117">
        <f t="shared" si="57"/>
        <v>0</v>
      </c>
      <c r="K146" s="117">
        <f t="shared" si="57"/>
        <v>0</v>
      </c>
      <c r="L146" s="117">
        <f>L147</f>
        <v>0</v>
      </c>
      <c r="M146" s="117">
        <f t="shared" si="57"/>
        <v>0</v>
      </c>
      <c r="N146" s="117">
        <f t="shared" si="57"/>
        <v>0</v>
      </c>
    </row>
    <row r="147" spans="1:14" ht="78.75">
      <c r="A147" s="114" t="s">
        <v>452</v>
      </c>
      <c r="B147" s="115" t="s">
        <v>248</v>
      </c>
      <c r="C147" s="115" t="s">
        <v>240</v>
      </c>
      <c r="D147" s="141" t="s">
        <v>456</v>
      </c>
      <c r="E147" s="108" t="s">
        <v>210</v>
      </c>
      <c r="F147" s="117">
        <f>SUM(G147:H147)</f>
        <v>22</v>
      </c>
      <c r="G147" s="117"/>
      <c r="H147" s="117">
        <v>22</v>
      </c>
      <c r="I147" s="117">
        <f>SUM(J147:K147)</f>
        <v>0</v>
      </c>
      <c r="J147" s="117"/>
      <c r="K147" s="117"/>
      <c r="L147" s="117">
        <f>SUM(M147:N147)</f>
        <v>0</v>
      </c>
      <c r="M147" s="117"/>
      <c r="N147" s="117"/>
    </row>
    <row r="148" spans="1:14" ht="15.75">
      <c r="A148" s="104" t="s">
        <v>670</v>
      </c>
      <c r="B148" s="107" t="s">
        <v>248</v>
      </c>
      <c r="C148" s="107" t="s">
        <v>249</v>
      </c>
      <c r="D148" s="113"/>
      <c r="E148" s="113"/>
      <c r="F148" s="111">
        <f>SUM(F149,F155)</f>
        <v>10179</v>
      </c>
      <c r="G148" s="111">
        <f aca="true" t="shared" si="58" ref="G148:N148">SUM(G149,G155)</f>
        <v>6795</v>
      </c>
      <c r="H148" s="111">
        <f t="shared" si="58"/>
        <v>3384</v>
      </c>
      <c r="I148" s="111">
        <f t="shared" si="58"/>
        <v>0</v>
      </c>
      <c r="J148" s="111">
        <f t="shared" si="58"/>
        <v>0</v>
      </c>
      <c r="K148" s="111">
        <f t="shared" si="58"/>
        <v>0</v>
      </c>
      <c r="L148" s="111">
        <f t="shared" si="58"/>
        <v>0</v>
      </c>
      <c r="M148" s="111">
        <f t="shared" si="58"/>
        <v>0</v>
      </c>
      <c r="N148" s="111">
        <f t="shared" si="58"/>
        <v>0</v>
      </c>
    </row>
    <row r="149" spans="1:14" ht="94.5">
      <c r="A149" s="118" t="s">
        <v>785</v>
      </c>
      <c r="B149" s="115" t="s">
        <v>248</v>
      </c>
      <c r="C149" s="115" t="s">
        <v>249</v>
      </c>
      <c r="D149" s="116" t="s">
        <v>301</v>
      </c>
      <c r="E149" s="113"/>
      <c r="F149" s="117">
        <f>SUM(F150,)</f>
        <v>9791</v>
      </c>
      <c r="G149" s="117">
        <f aca="true" t="shared" si="59" ref="G149:N149">SUM(G150,)</f>
        <v>6795</v>
      </c>
      <c r="H149" s="117">
        <f t="shared" si="59"/>
        <v>2996</v>
      </c>
      <c r="I149" s="117">
        <f t="shared" si="59"/>
        <v>0</v>
      </c>
      <c r="J149" s="117">
        <f t="shared" si="59"/>
        <v>0</v>
      </c>
      <c r="K149" s="117">
        <f t="shared" si="59"/>
        <v>0</v>
      </c>
      <c r="L149" s="117">
        <f t="shared" si="59"/>
        <v>0</v>
      </c>
      <c r="M149" s="117">
        <f t="shared" si="59"/>
        <v>0</v>
      </c>
      <c r="N149" s="117">
        <f t="shared" si="59"/>
        <v>0</v>
      </c>
    </row>
    <row r="150" spans="1:14" ht="157.5">
      <c r="A150" s="124" t="s">
        <v>817</v>
      </c>
      <c r="B150" s="115" t="s">
        <v>248</v>
      </c>
      <c r="C150" s="115" t="s">
        <v>249</v>
      </c>
      <c r="D150" s="116" t="s">
        <v>302</v>
      </c>
      <c r="E150" s="113"/>
      <c r="F150" s="117">
        <f>F151</f>
        <v>9791</v>
      </c>
      <c r="G150" s="117">
        <f aca="true" t="shared" si="60" ref="G150:N150">G151</f>
        <v>6795</v>
      </c>
      <c r="H150" s="117">
        <f t="shared" si="60"/>
        <v>2996</v>
      </c>
      <c r="I150" s="117">
        <f t="shared" si="60"/>
        <v>0</v>
      </c>
      <c r="J150" s="117">
        <f t="shared" si="60"/>
        <v>0</v>
      </c>
      <c r="K150" s="117">
        <f t="shared" si="60"/>
        <v>0</v>
      </c>
      <c r="L150" s="117">
        <f t="shared" si="60"/>
        <v>0</v>
      </c>
      <c r="M150" s="117">
        <f t="shared" si="60"/>
        <v>0</v>
      </c>
      <c r="N150" s="117">
        <f t="shared" si="60"/>
        <v>0</v>
      </c>
    </row>
    <row r="151" spans="1:14" ht="47.25">
      <c r="A151" s="124" t="s">
        <v>657</v>
      </c>
      <c r="B151" s="115" t="s">
        <v>248</v>
      </c>
      <c r="C151" s="115" t="s">
        <v>249</v>
      </c>
      <c r="D151" s="116" t="s">
        <v>303</v>
      </c>
      <c r="E151" s="113"/>
      <c r="F151" s="117">
        <f>SUM(F152:F154)</f>
        <v>9791</v>
      </c>
      <c r="G151" s="117">
        <f aca="true" t="shared" si="61" ref="G151:N151">SUM(G152:G154)</f>
        <v>6795</v>
      </c>
      <c r="H151" s="117">
        <f t="shared" si="61"/>
        <v>2996</v>
      </c>
      <c r="I151" s="117">
        <f t="shared" si="61"/>
        <v>0</v>
      </c>
      <c r="J151" s="117">
        <f t="shared" si="61"/>
        <v>0</v>
      </c>
      <c r="K151" s="117">
        <f t="shared" si="61"/>
        <v>0</v>
      </c>
      <c r="L151" s="117">
        <f t="shared" si="61"/>
        <v>0</v>
      </c>
      <c r="M151" s="117">
        <f t="shared" si="61"/>
        <v>0</v>
      </c>
      <c r="N151" s="117">
        <f t="shared" si="61"/>
        <v>0</v>
      </c>
    </row>
    <row r="152" spans="1:14" ht="94.5">
      <c r="A152" s="124" t="s">
        <v>495</v>
      </c>
      <c r="B152" s="115" t="s">
        <v>248</v>
      </c>
      <c r="C152" s="115" t="s">
        <v>249</v>
      </c>
      <c r="D152" s="108" t="s">
        <v>457</v>
      </c>
      <c r="E152" s="108" t="s">
        <v>671</v>
      </c>
      <c r="F152" s="117">
        <f>SUM(G152:H152)</f>
        <v>2996</v>
      </c>
      <c r="G152" s="117"/>
      <c r="H152" s="117">
        <v>2996</v>
      </c>
      <c r="I152" s="117">
        <f>SUM(J152:K152)</f>
        <v>0</v>
      </c>
      <c r="J152" s="117"/>
      <c r="K152" s="117"/>
      <c r="L152" s="117">
        <f>SUM(M152:N152)</f>
        <v>0</v>
      </c>
      <c r="M152" s="117"/>
      <c r="N152" s="117"/>
    </row>
    <row r="153" spans="1:14" ht="78.75">
      <c r="A153" s="124" t="s">
        <v>714</v>
      </c>
      <c r="B153" s="115" t="s">
        <v>248</v>
      </c>
      <c r="C153" s="115" t="s">
        <v>249</v>
      </c>
      <c r="D153" s="108" t="s">
        <v>457</v>
      </c>
      <c r="E153" s="108" t="s">
        <v>210</v>
      </c>
      <c r="F153" s="117">
        <f>SUM(G153:H153)</f>
        <v>0</v>
      </c>
      <c r="G153" s="117"/>
      <c r="H153" s="117">
        <v>0</v>
      </c>
      <c r="I153" s="117">
        <f>SUM(J153:K153)</f>
        <v>0</v>
      </c>
      <c r="J153" s="117"/>
      <c r="K153" s="117"/>
      <c r="L153" s="117">
        <f>SUM(M153:N153)</f>
        <v>0</v>
      </c>
      <c r="M153" s="117"/>
      <c r="N153" s="117"/>
    </row>
    <row r="154" spans="1:14" ht="47.25">
      <c r="A154" s="124" t="s">
        <v>430</v>
      </c>
      <c r="B154" s="115" t="s">
        <v>248</v>
      </c>
      <c r="C154" s="115" t="s">
        <v>249</v>
      </c>
      <c r="D154" s="108" t="s">
        <v>429</v>
      </c>
      <c r="E154" s="108" t="s">
        <v>671</v>
      </c>
      <c r="F154" s="117">
        <f>SUM(G154:H154)</f>
        <v>6795</v>
      </c>
      <c r="G154" s="117">
        <v>6795</v>
      </c>
      <c r="H154" s="117"/>
      <c r="I154" s="117">
        <f>SUM(J154:K154)</f>
        <v>0</v>
      </c>
      <c r="J154" s="117"/>
      <c r="K154" s="117"/>
      <c r="L154" s="117">
        <f>SUM(M154:N154)</f>
        <v>0</v>
      </c>
      <c r="M154" s="117"/>
      <c r="N154" s="117"/>
    </row>
    <row r="155" spans="1:14" ht="31.5">
      <c r="A155" s="114" t="s">
        <v>685</v>
      </c>
      <c r="B155" s="115" t="s">
        <v>248</v>
      </c>
      <c r="C155" s="115" t="s">
        <v>249</v>
      </c>
      <c r="D155" s="116" t="s">
        <v>683</v>
      </c>
      <c r="E155" s="108"/>
      <c r="F155" s="117">
        <f>F156</f>
        <v>388</v>
      </c>
      <c r="G155" s="117">
        <f aca="true" t="shared" si="62" ref="G155:N156">G156</f>
        <v>0</v>
      </c>
      <c r="H155" s="117">
        <f t="shared" si="62"/>
        <v>388</v>
      </c>
      <c r="I155" s="117">
        <f t="shared" si="62"/>
        <v>0</v>
      </c>
      <c r="J155" s="117">
        <f t="shared" si="62"/>
        <v>0</v>
      </c>
      <c r="K155" s="117">
        <f t="shared" si="62"/>
        <v>0</v>
      </c>
      <c r="L155" s="117">
        <f t="shared" si="62"/>
        <v>0</v>
      </c>
      <c r="M155" s="117">
        <f t="shared" si="62"/>
        <v>0</v>
      </c>
      <c r="N155" s="117">
        <f t="shared" si="62"/>
        <v>0</v>
      </c>
    </row>
    <row r="156" spans="1:14" ht="15.75">
      <c r="A156" s="114" t="s">
        <v>686</v>
      </c>
      <c r="B156" s="115" t="s">
        <v>248</v>
      </c>
      <c r="C156" s="115" t="s">
        <v>249</v>
      </c>
      <c r="D156" s="116" t="s">
        <v>684</v>
      </c>
      <c r="E156" s="108"/>
      <c r="F156" s="117">
        <f>F157</f>
        <v>388</v>
      </c>
      <c r="G156" s="117">
        <f t="shared" si="62"/>
        <v>0</v>
      </c>
      <c r="H156" s="117">
        <f t="shared" si="62"/>
        <v>388</v>
      </c>
      <c r="I156" s="117">
        <f t="shared" si="62"/>
        <v>0</v>
      </c>
      <c r="J156" s="117">
        <f t="shared" si="62"/>
        <v>0</v>
      </c>
      <c r="K156" s="117">
        <f t="shared" si="62"/>
        <v>0</v>
      </c>
      <c r="L156" s="117">
        <f t="shared" si="62"/>
        <v>0</v>
      </c>
      <c r="M156" s="117">
        <f t="shared" si="62"/>
        <v>0</v>
      </c>
      <c r="N156" s="117">
        <f t="shared" si="62"/>
        <v>0</v>
      </c>
    </row>
    <row r="157" spans="1:14" ht="78.75">
      <c r="A157" s="124" t="s">
        <v>969</v>
      </c>
      <c r="B157" s="115" t="s">
        <v>248</v>
      </c>
      <c r="C157" s="115" t="s">
        <v>249</v>
      </c>
      <c r="D157" s="108" t="s">
        <v>967</v>
      </c>
      <c r="E157" s="108" t="s">
        <v>210</v>
      </c>
      <c r="F157" s="117">
        <f>SUM(G157:H157)</f>
        <v>388</v>
      </c>
      <c r="G157" s="117"/>
      <c r="H157" s="117">
        <v>388</v>
      </c>
      <c r="I157" s="117">
        <f>SUM(J157:K157)</f>
        <v>0</v>
      </c>
      <c r="J157" s="117"/>
      <c r="K157" s="117"/>
      <c r="L157" s="117">
        <f>SUM(M157:N157)</f>
        <v>0</v>
      </c>
      <c r="M157" s="117"/>
      <c r="N157" s="117"/>
    </row>
    <row r="158" spans="1:14" ht="15.75">
      <c r="A158" s="104" t="s">
        <v>639</v>
      </c>
      <c r="B158" s="107" t="s">
        <v>248</v>
      </c>
      <c r="C158" s="107" t="s">
        <v>50</v>
      </c>
      <c r="D158" s="108"/>
      <c r="E158" s="108"/>
      <c r="F158" s="111">
        <f>SUM(F159,F169,F175)</f>
        <v>12166.4</v>
      </c>
      <c r="G158" s="111">
        <f aca="true" t="shared" si="63" ref="G158:L158">SUM(G159,G169,G175)</f>
        <v>7216.4</v>
      </c>
      <c r="H158" s="111">
        <f t="shared" si="63"/>
        <v>4950</v>
      </c>
      <c r="I158" s="111">
        <f t="shared" si="63"/>
        <v>10031</v>
      </c>
      <c r="J158" s="111">
        <f t="shared" si="63"/>
        <v>5081</v>
      </c>
      <c r="K158" s="111">
        <f t="shared" si="63"/>
        <v>4950</v>
      </c>
      <c r="L158" s="111">
        <f t="shared" si="63"/>
        <v>10300</v>
      </c>
      <c r="M158" s="111">
        <f>SUM(M159,M169)</f>
        <v>5153</v>
      </c>
      <c r="N158" s="111">
        <f>SUM(N159,N169)</f>
        <v>5147</v>
      </c>
    </row>
    <row r="159" spans="1:14" ht="94.5">
      <c r="A159" s="118" t="s">
        <v>785</v>
      </c>
      <c r="B159" s="115" t="s">
        <v>248</v>
      </c>
      <c r="C159" s="115" t="s">
        <v>50</v>
      </c>
      <c r="D159" s="142" t="s">
        <v>290</v>
      </c>
      <c r="E159" s="108"/>
      <c r="F159" s="117">
        <f aca="true" t="shared" si="64" ref="F159:N159">F160</f>
        <v>9543</v>
      </c>
      <c r="G159" s="117">
        <f t="shared" si="64"/>
        <v>4774</v>
      </c>
      <c r="H159" s="117">
        <f t="shared" si="64"/>
        <v>4769</v>
      </c>
      <c r="I159" s="117">
        <f t="shared" si="64"/>
        <v>9906</v>
      </c>
      <c r="J159" s="117">
        <f t="shared" si="64"/>
        <v>4956</v>
      </c>
      <c r="K159" s="117">
        <f t="shared" si="64"/>
        <v>4950</v>
      </c>
      <c r="L159" s="117">
        <f t="shared" si="64"/>
        <v>10300</v>
      </c>
      <c r="M159" s="117">
        <f t="shared" si="64"/>
        <v>5153</v>
      </c>
      <c r="N159" s="117">
        <f t="shared" si="64"/>
        <v>5147</v>
      </c>
    </row>
    <row r="160" spans="1:14" ht="157.5">
      <c r="A160" s="124" t="s">
        <v>786</v>
      </c>
      <c r="B160" s="115" t="s">
        <v>248</v>
      </c>
      <c r="C160" s="115" t="s">
        <v>50</v>
      </c>
      <c r="D160" s="143" t="s">
        <v>302</v>
      </c>
      <c r="E160" s="108"/>
      <c r="F160" s="117">
        <f>SUM(F161,F164,F167)</f>
        <v>9543</v>
      </c>
      <c r="G160" s="117">
        <f>SUM(G161,G164,G167)</f>
        <v>4774</v>
      </c>
      <c r="H160" s="117">
        <f>SUM(H161,H164,H167)</f>
        <v>4769</v>
      </c>
      <c r="I160" s="117">
        <f aca="true" t="shared" si="65" ref="I160:N160">SUM(I164,I167)</f>
        <v>9906</v>
      </c>
      <c r="J160" s="117">
        <f t="shared" si="65"/>
        <v>4956</v>
      </c>
      <c r="K160" s="117">
        <f t="shared" si="65"/>
        <v>4950</v>
      </c>
      <c r="L160" s="117">
        <f t="shared" si="65"/>
        <v>10300</v>
      </c>
      <c r="M160" s="117">
        <f t="shared" si="65"/>
        <v>5153</v>
      </c>
      <c r="N160" s="117">
        <f t="shared" si="65"/>
        <v>5147</v>
      </c>
    </row>
    <row r="161" spans="1:14" ht="47.25">
      <c r="A161" s="124" t="s">
        <v>715</v>
      </c>
      <c r="B161" s="115" t="s">
        <v>248</v>
      </c>
      <c r="C161" s="115" t="s">
        <v>50</v>
      </c>
      <c r="D161" s="143" t="s">
        <v>751</v>
      </c>
      <c r="E161" s="108"/>
      <c r="F161" s="117">
        <f>SUM(F162:F163)</f>
        <v>0</v>
      </c>
      <c r="G161" s="117">
        <f>SUM(G162:G163)</f>
        <v>0</v>
      </c>
      <c r="H161" s="117">
        <f>SUM(H162:H163)</f>
        <v>0</v>
      </c>
      <c r="I161" s="117"/>
      <c r="J161" s="117"/>
      <c r="K161" s="117"/>
      <c r="L161" s="117"/>
      <c r="M161" s="117"/>
      <c r="N161" s="117"/>
    </row>
    <row r="162" spans="1:14" ht="47.25">
      <c r="A162" s="124" t="s">
        <v>717</v>
      </c>
      <c r="B162" s="115" t="s">
        <v>248</v>
      </c>
      <c r="C162" s="115" t="s">
        <v>50</v>
      </c>
      <c r="D162" s="143" t="s">
        <v>752</v>
      </c>
      <c r="E162" s="108" t="s">
        <v>210</v>
      </c>
      <c r="F162" s="117">
        <f>SUM(G162:H162)</f>
        <v>0</v>
      </c>
      <c r="G162" s="117"/>
      <c r="H162" s="117"/>
      <c r="I162" s="117"/>
      <c r="J162" s="117"/>
      <c r="K162" s="117"/>
      <c r="L162" s="117"/>
      <c r="M162" s="117"/>
      <c r="N162" s="117"/>
    </row>
    <row r="163" spans="1:14" ht="78.75">
      <c r="A163" s="124" t="s">
        <v>719</v>
      </c>
      <c r="B163" s="115" t="s">
        <v>248</v>
      </c>
      <c r="C163" s="115" t="s">
        <v>50</v>
      </c>
      <c r="D163" s="143" t="s">
        <v>720</v>
      </c>
      <c r="E163" s="108" t="s">
        <v>665</v>
      </c>
      <c r="F163" s="117">
        <f>SUM(G163:H163)</f>
        <v>0</v>
      </c>
      <c r="G163" s="117"/>
      <c r="H163" s="117"/>
      <c r="I163" s="117"/>
      <c r="J163" s="117"/>
      <c r="K163" s="117"/>
      <c r="L163" s="117"/>
      <c r="M163" s="117"/>
      <c r="N163" s="117"/>
    </row>
    <row r="164" spans="1:14" ht="47.25">
      <c r="A164" s="124" t="s">
        <v>658</v>
      </c>
      <c r="B164" s="115" t="s">
        <v>248</v>
      </c>
      <c r="C164" s="115" t="s">
        <v>50</v>
      </c>
      <c r="D164" s="143" t="s">
        <v>659</v>
      </c>
      <c r="E164" s="108"/>
      <c r="F164" s="117">
        <f aca="true" t="shared" si="66" ref="F164:N164">SUM(F165:F166)</f>
        <v>9537</v>
      </c>
      <c r="G164" s="117">
        <f t="shared" si="66"/>
        <v>4768</v>
      </c>
      <c r="H164" s="117">
        <f t="shared" si="66"/>
        <v>4769</v>
      </c>
      <c r="I164" s="117">
        <f t="shared" si="66"/>
        <v>9900</v>
      </c>
      <c r="J164" s="117">
        <f t="shared" si="66"/>
        <v>4950</v>
      </c>
      <c r="K164" s="117">
        <f t="shared" si="66"/>
        <v>4950</v>
      </c>
      <c r="L164" s="117">
        <f t="shared" si="66"/>
        <v>10294</v>
      </c>
      <c r="M164" s="117">
        <f t="shared" si="66"/>
        <v>5147</v>
      </c>
      <c r="N164" s="117">
        <f t="shared" si="66"/>
        <v>5147</v>
      </c>
    </row>
    <row r="165" spans="1:14" ht="78.75">
      <c r="A165" s="124" t="s">
        <v>660</v>
      </c>
      <c r="B165" s="115" t="s">
        <v>248</v>
      </c>
      <c r="C165" s="115" t="s">
        <v>50</v>
      </c>
      <c r="D165" s="144" t="s">
        <v>441</v>
      </c>
      <c r="E165" s="108" t="s">
        <v>210</v>
      </c>
      <c r="F165" s="117">
        <f>SUM(G165:H165)</f>
        <v>4769</v>
      </c>
      <c r="G165" s="117">
        <v>0</v>
      </c>
      <c r="H165" s="117">
        <v>4769</v>
      </c>
      <c r="I165" s="117">
        <f>SUM(J165:K165)</f>
        <v>4950</v>
      </c>
      <c r="J165" s="117">
        <v>0</v>
      </c>
      <c r="K165" s="117">
        <v>4950</v>
      </c>
      <c r="L165" s="117">
        <f>SUM(M165:N165)</f>
        <v>5147</v>
      </c>
      <c r="M165" s="117">
        <v>0</v>
      </c>
      <c r="N165" s="117">
        <v>5147</v>
      </c>
    </row>
    <row r="166" spans="1:14" ht="78.75">
      <c r="A166" s="124" t="s">
        <v>398</v>
      </c>
      <c r="B166" s="115" t="s">
        <v>248</v>
      </c>
      <c r="C166" s="115" t="s">
        <v>50</v>
      </c>
      <c r="D166" s="144" t="s">
        <v>172</v>
      </c>
      <c r="E166" s="108" t="s">
        <v>210</v>
      </c>
      <c r="F166" s="117">
        <f>SUM(G166:H166)</f>
        <v>4768</v>
      </c>
      <c r="G166" s="117">
        <v>4768</v>
      </c>
      <c r="H166" s="117">
        <v>0</v>
      </c>
      <c r="I166" s="117">
        <f>SUM(J166:K166)</f>
        <v>4950</v>
      </c>
      <c r="J166" s="117">
        <v>4950</v>
      </c>
      <c r="K166" s="117">
        <v>0</v>
      </c>
      <c r="L166" s="117">
        <f>SUM(M166:N166)</f>
        <v>5147</v>
      </c>
      <c r="M166" s="117">
        <v>5147</v>
      </c>
      <c r="N166" s="117">
        <v>0</v>
      </c>
    </row>
    <row r="167" spans="1:14" ht="78.75">
      <c r="A167" s="124" t="s">
        <v>48</v>
      </c>
      <c r="B167" s="115" t="s">
        <v>248</v>
      </c>
      <c r="C167" s="115" t="s">
        <v>50</v>
      </c>
      <c r="D167" s="145" t="s">
        <v>47</v>
      </c>
      <c r="E167" s="108"/>
      <c r="F167" s="117">
        <f aca="true" t="shared" si="67" ref="F167:N167">F168</f>
        <v>6</v>
      </c>
      <c r="G167" s="117">
        <f t="shared" si="67"/>
        <v>6</v>
      </c>
      <c r="H167" s="117">
        <f t="shared" si="67"/>
        <v>0</v>
      </c>
      <c r="I167" s="117">
        <f t="shared" si="67"/>
        <v>6</v>
      </c>
      <c r="J167" s="117">
        <f t="shared" si="67"/>
        <v>6</v>
      </c>
      <c r="K167" s="117">
        <f t="shared" si="67"/>
        <v>0</v>
      </c>
      <c r="L167" s="117">
        <f t="shared" si="67"/>
        <v>6</v>
      </c>
      <c r="M167" s="117">
        <f t="shared" si="67"/>
        <v>6</v>
      </c>
      <c r="N167" s="117">
        <f t="shared" si="67"/>
        <v>0</v>
      </c>
    </row>
    <row r="168" spans="1:14" ht="94.5">
      <c r="A168" s="114" t="s">
        <v>49</v>
      </c>
      <c r="B168" s="115" t="s">
        <v>248</v>
      </c>
      <c r="C168" s="115" t="s">
        <v>50</v>
      </c>
      <c r="D168" s="146" t="s">
        <v>119</v>
      </c>
      <c r="E168" s="108" t="s">
        <v>210</v>
      </c>
      <c r="F168" s="117">
        <f>SUM(G168:H168)</f>
        <v>6</v>
      </c>
      <c r="G168" s="120">
        <v>6</v>
      </c>
      <c r="H168" s="120"/>
      <c r="I168" s="117">
        <f>SUM(J168:K168)</f>
        <v>6</v>
      </c>
      <c r="J168" s="120">
        <v>6</v>
      </c>
      <c r="K168" s="120"/>
      <c r="L168" s="117">
        <f>SUM(M168:N168)</f>
        <v>6</v>
      </c>
      <c r="M168" s="120">
        <v>6</v>
      </c>
      <c r="N168" s="120"/>
    </row>
    <row r="169" spans="1:14" ht="78.75">
      <c r="A169" s="118" t="s">
        <v>787</v>
      </c>
      <c r="B169" s="115" t="s">
        <v>248</v>
      </c>
      <c r="C169" s="115" t="s">
        <v>50</v>
      </c>
      <c r="D169" s="143">
        <v>12</v>
      </c>
      <c r="E169" s="108"/>
      <c r="F169" s="117">
        <f>F170</f>
        <v>2203.4</v>
      </c>
      <c r="G169" s="117">
        <f aca="true" t="shared" si="68" ref="G169:N171">G170</f>
        <v>2022.4</v>
      </c>
      <c r="H169" s="117">
        <f t="shared" si="68"/>
        <v>181</v>
      </c>
      <c r="I169" s="117">
        <f t="shared" si="68"/>
        <v>125</v>
      </c>
      <c r="J169" s="117">
        <f t="shared" si="68"/>
        <v>125</v>
      </c>
      <c r="K169" s="117">
        <f t="shared" si="68"/>
        <v>0</v>
      </c>
      <c r="L169" s="117">
        <f t="shared" si="68"/>
        <v>0</v>
      </c>
      <c r="M169" s="117">
        <f t="shared" si="68"/>
        <v>0</v>
      </c>
      <c r="N169" s="117">
        <f t="shared" si="68"/>
        <v>0</v>
      </c>
    </row>
    <row r="170" spans="1:14" ht="63">
      <c r="A170" s="118" t="s">
        <v>488</v>
      </c>
      <c r="B170" s="115" t="s">
        <v>248</v>
      </c>
      <c r="C170" s="115" t="s">
        <v>50</v>
      </c>
      <c r="D170" s="143" t="s">
        <v>487</v>
      </c>
      <c r="E170" s="108"/>
      <c r="F170" s="117">
        <f>SUM(F171+F173)</f>
        <v>2203.4</v>
      </c>
      <c r="G170" s="117">
        <f aca="true" t="shared" si="69" ref="G170:N170">SUM(G171+G173)</f>
        <v>2022.4</v>
      </c>
      <c r="H170" s="117">
        <f t="shared" si="69"/>
        <v>181</v>
      </c>
      <c r="I170" s="117">
        <f t="shared" si="69"/>
        <v>125</v>
      </c>
      <c r="J170" s="117">
        <f t="shared" si="69"/>
        <v>125</v>
      </c>
      <c r="K170" s="117">
        <f t="shared" si="69"/>
        <v>0</v>
      </c>
      <c r="L170" s="117">
        <f t="shared" si="69"/>
        <v>0</v>
      </c>
      <c r="M170" s="117">
        <f t="shared" si="69"/>
        <v>0</v>
      </c>
      <c r="N170" s="117">
        <f t="shared" si="69"/>
        <v>0</v>
      </c>
    </row>
    <row r="171" spans="1:14" ht="47.25">
      <c r="A171" s="118" t="s">
        <v>898</v>
      </c>
      <c r="B171" s="115" t="s">
        <v>248</v>
      </c>
      <c r="C171" s="115" t="s">
        <v>50</v>
      </c>
      <c r="D171" s="143" t="s">
        <v>885</v>
      </c>
      <c r="E171" s="108"/>
      <c r="F171" s="117">
        <f>F172</f>
        <v>2193.4</v>
      </c>
      <c r="G171" s="117">
        <f t="shared" si="68"/>
        <v>2022.4</v>
      </c>
      <c r="H171" s="117">
        <f t="shared" si="68"/>
        <v>171</v>
      </c>
      <c r="I171" s="117">
        <f t="shared" si="68"/>
        <v>125</v>
      </c>
      <c r="J171" s="117">
        <f t="shared" si="68"/>
        <v>125</v>
      </c>
      <c r="K171" s="117">
        <f t="shared" si="68"/>
        <v>0</v>
      </c>
      <c r="L171" s="117">
        <f t="shared" si="68"/>
        <v>0</v>
      </c>
      <c r="M171" s="117">
        <f t="shared" si="68"/>
        <v>0</v>
      </c>
      <c r="N171" s="117">
        <f t="shared" si="68"/>
        <v>0</v>
      </c>
    </row>
    <row r="172" spans="1:14" ht="126">
      <c r="A172" s="147" t="s">
        <v>886</v>
      </c>
      <c r="B172" s="115" t="s">
        <v>248</v>
      </c>
      <c r="C172" s="115" t="s">
        <v>50</v>
      </c>
      <c r="D172" s="146" t="s">
        <v>964</v>
      </c>
      <c r="E172" s="108" t="s">
        <v>210</v>
      </c>
      <c r="F172" s="117">
        <f>SUM(G172:H172)</f>
        <v>2193.4</v>
      </c>
      <c r="G172" s="117">
        <v>2022.4</v>
      </c>
      <c r="H172" s="117">
        <v>171</v>
      </c>
      <c r="I172" s="117">
        <f>SUM(J172:K172)</f>
        <v>125</v>
      </c>
      <c r="J172" s="117">
        <v>125</v>
      </c>
      <c r="K172" s="117"/>
      <c r="L172" s="117">
        <f>SUM(M172:N172)</f>
        <v>0</v>
      </c>
      <c r="M172" s="117"/>
      <c r="N172" s="117"/>
    </row>
    <row r="173" spans="1:14" ht="47.25">
      <c r="A173" s="118" t="s">
        <v>490</v>
      </c>
      <c r="B173" s="115" t="s">
        <v>248</v>
      </c>
      <c r="C173" s="115" t="s">
        <v>50</v>
      </c>
      <c r="D173" s="143" t="s">
        <v>971</v>
      </c>
      <c r="E173" s="108"/>
      <c r="F173" s="117">
        <f>F174</f>
        <v>10</v>
      </c>
      <c r="G173" s="117">
        <f aca="true" t="shared" si="70" ref="G173:N173">G174</f>
        <v>0</v>
      </c>
      <c r="H173" s="117">
        <f t="shared" si="70"/>
        <v>10</v>
      </c>
      <c r="I173" s="117">
        <f t="shared" si="70"/>
        <v>0</v>
      </c>
      <c r="J173" s="117">
        <f t="shared" si="70"/>
        <v>0</v>
      </c>
      <c r="K173" s="117">
        <f t="shared" si="70"/>
        <v>0</v>
      </c>
      <c r="L173" s="117">
        <f t="shared" si="70"/>
        <v>0</v>
      </c>
      <c r="M173" s="117">
        <f t="shared" si="70"/>
        <v>0</v>
      </c>
      <c r="N173" s="117">
        <f t="shared" si="70"/>
        <v>0</v>
      </c>
    </row>
    <row r="174" spans="1:14" ht="94.5">
      <c r="A174" s="118" t="s">
        <v>972</v>
      </c>
      <c r="B174" s="115" t="s">
        <v>248</v>
      </c>
      <c r="C174" s="115" t="s">
        <v>50</v>
      </c>
      <c r="D174" s="146" t="s">
        <v>489</v>
      </c>
      <c r="E174" s="108" t="s">
        <v>210</v>
      </c>
      <c r="F174" s="117">
        <f>SUM(G174:H174)</f>
        <v>10</v>
      </c>
      <c r="G174" s="120"/>
      <c r="H174" s="120">
        <v>10</v>
      </c>
      <c r="I174" s="117">
        <f>SUM(J174:K174)</f>
        <v>0</v>
      </c>
      <c r="J174" s="120"/>
      <c r="K174" s="120"/>
      <c r="L174" s="117">
        <f>SUM(M174:N174)</f>
        <v>0</v>
      </c>
      <c r="M174" s="120"/>
      <c r="N174" s="120"/>
    </row>
    <row r="175" spans="1:14" ht="31.5">
      <c r="A175" s="114" t="s">
        <v>685</v>
      </c>
      <c r="B175" s="115" t="s">
        <v>248</v>
      </c>
      <c r="C175" s="115" t="s">
        <v>50</v>
      </c>
      <c r="D175" s="116" t="s">
        <v>683</v>
      </c>
      <c r="E175" s="108"/>
      <c r="F175" s="117">
        <f>F176</f>
        <v>420</v>
      </c>
      <c r="G175" s="117">
        <f aca="true" t="shared" si="71" ref="G175:N176">G176</f>
        <v>420</v>
      </c>
      <c r="H175" s="117">
        <f t="shared" si="71"/>
        <v>0</v>
      </c>
      <c r="I175" s="117">
        <f t="shared" si="71"/>
        <v>0</v>
      </c>
      <c r="J175" s="117">
        <f t="shared" si="71"/>
        <v>0</v>
      </c>
      <c r="K175" s="117">
        <f t="shared" si="71"/>
        <v>0</v>
      </c>
      <c r="L175" s="117">
        <f t="shared" si="71"/>
        <v>0</v>
      </c>
      <c r="M175" s="117">
        <f t="shared" si="71"/>
        <v>0</v>
      </c>
      <c r="N175" s="117">
        <f t="shared" si="71"/>
        <v>0</v>
      </c>
    </row>
    <row r="176" spans="1:14" ht="15.75">
      <c r="A176" s="114" t="s">
        <v>686</v>
      </c>
      <c r="B176" s="115" t="s">
        <v>248</v>
      </c>
      <c r="C176" s="115" t="s">
        <v>50</v>
      </c>
      <c r="D176" s="116" t="s">
        <v>684</v>
      </c>
      <c r="E176" s="108"/>
      <c r="F176" s="117">
        <f>F177</f>
        <v>420</v>
      </c>
      <c r="G176" s="117">
        <f t="shared" si="71"/>
        <v>420</v>
      </c>
      <c r="H176" s="117">
        <f t="shared" si="71"/>
        <v>0</v>
      </c>
      <c r="I176" s="117">
        <f t="shared" si="71"/>
        <v>0</v>
      </c>
      <c r="J176" s="117">
        <f t="shared" si="71"/>
        <v>0</v>
      </c>
      <c r="K176" s="117">
        <f t="shared" si="71"/>
        <v>0</v>
      </c>
      <c r="L176" s="117">
        <f t="shared" si="71"/>
        <v>0</v>
      </c>
      <c r="M176" s="117">
        <f t="shared" si="71"/>
        <v>0</v>
      </c>
      <c r="N176" s="117">
        <f t="shared" si="71"/>
        <v>0</v>
      </c>
    </row>
    <row r="177" spans="1:14" ht="126">
      <c r="A177" s="118" t="s">
        <v>721</v>
      </c>
      <c r="B177" s="115" t="s">
        <v>248</v>
      </c>
      <c r="C177" s="115" t="s">
        <v>50</v>
      </c>
      <c r="D177" s="146" t="s">
        <v>722</v>
      </c>
      <c r="E177" s="108" t="s">
        <v>665</v>
      </c>
      <c r="F177" s="117">
        <f>SUM(G177:H177)</f>
        <v>420</v>
      </c>
      <c r="G177" s="117">
        <v>420</v>
      </c>
      <c r="H177" s="117"/>
      <c r="I177" s="117">
        <f>SUM(J177:K177)</f>
        <v>0</v>
      </c>
      <c r="J177" s="117"/>
      <c r="K177" s="117"/>
      <c r="L177" s="117">
        <f>SUM(M177:N177)</f>
        <v>0</v>
      </c>
      <c r="M177" s="117"/>
      <c r="N177" s="117"/>
    </row>
    <row r="178" spans="1:14" ht="15.75">
      <c r="A178" s="148" t="s">
        <v>688</v>
      </c>
      <c r="B178" s="107" t="s">
        <v>53</v>
      </c>
      <c r="C178" s="107"/>
      <c r="D178" s="149"/>
      <c r="E178" s="113"/>
      <c r="F178" s="111">
        <f>SUM(F179,F184)</f>
        <v>490</v>
      </c>
      <c r="G178" s="111">
        <f aca="true" t="shared" si="72" ref="G178:N178">SUM(G179,G184)</f>
        <v>490</v>
      </c>
      <c r="H178" s="111">
        <f t="shared" si="72"/>
        <v>0</v>
      </c>
      <c r="I178" s="111">
        <f t="shared" si="72"/>
        <v>2317</v>
      </c>
      <c r="J178" s="111">
        <f t="shared" si="72"/>
        <v>2317</v>
      </c>
      <c r="K178" s="111">
        <f t="shared" si="72"/>
        <v>0</v>
      </c>
      <c r="L178" s="111">
        <f t="shared" si="72"/>
        <v>526</v>
      </c>
      <c r="M178" s="111">
        <f t="shared" si="72"/>
        <v>526</v>
      </c>
      <c r="N178" s="111">
        <f t="shared" si="72"/>
        <v>0</v>
      </c>
    </row>
    <row r="179" spans="1:14" ht="47.25">
      <c r="A179" s="148" t="s">
        <v>867</v>
      </c>
      <c r="B179" s="107" t="s">
        <v>53</v>
      </c>
      <c r="C179" s="113" t="s">
        <v>50</v>
      </c>
      <c r="D179" s="149"/>
      <c r="E179" s="113"/>
      <c r="F179" s="111">
        <f>F180</f>
        <v>0</v>
      </c>
      <c r="G179" s="111">
        <f aca="true" t="shared" si="73" ref="G179:N182">G180</f>
        <v>0</v>
      </c>
      <c r="H179" s="111">
        <f t="shared" si="73"/>
        <v>0</v>
      </c>
      <c r="I179" s="111">
        <f t="shared" si="73"/>
        <v>1808</v>
      </c>
      <c r="J179" s="111">
        <f t="shared" si="73"/>
        <v>1808</v>
      </c>
      <c r="K179" s="111">
        <f t="shared" si="73"/>
        <v>0</v>
      </c>
      <c r="L179" s="111">
        <f t="shared" si="73"/>
        <v>0</v>
      </c>
      <c r="M179" s="111">
        <f t="shared" si="73"/>
        <v>0</v>
      </c>
      <c r="N179" s="111">
        <f t="shared" si="73"/>
        <v>0</v>
      </c>
    </row>
    <row r="180" spans="1:14" ht="78.75">
      <c r="A180" s="124" t="s">
        <v>778</v>
      </c>
      <c r="B180" s="115" t="s">
        <v>53</v>
      </c>
      <c r="C180" s="108" t="s">
        <v>50</v>
      </c>
      <c r="D180" s="142" t="s">
        <v>864</v>
      </c>
      <c r="E180" s="108"/>
      <c r="F180" s="117">
        <f>F181</f>
        <v>0</v>
      </c>
      <c r="G180" s="117">
        <f t="shared" si="73"/>
        <v>0</v>
      </c>
      <c r="H180" s="117">
        <f t="shared" si="73"/>
        <v>0</v>
      </c>
      <c r="I180" s="117">
        <f t="shared" si="73"/>
        <v>1808</v>
      </c>
      <c r="J180" s="117">
        <f t="shared" si="73"/>
        <v>1808</v>
      </c>
      <c r="K180" s="117">
        <f t="shared" si="73"/>
        <v>0</v>
      </c>
      <c r="L180" s="117">
        <f t="shared" si="73"/>
        <v>0</v>
      </c>
      <c r="M180" s="117">
        <f t="shared" si="73"/>
        <v>0</v>
      </c>
      <c r="N180" s="117">
        <f t="shared" si="73"/>
        <v>0</v>
      </c>
    </row>
    <row r="181" spans="1:14" ht="126">
      <c r="A181" s="124" t="s">
        <v>868</v>
      </c>
      <c r="B181" s="115" t="s">
        <v>53</v>
      </c>
      <c r="C181" s="108" t="s">
        <v>50</v>
      </c>
      <c r="D181" s="143" t="s">
        <v>869</v>
      </c>
      <c r="E181" s="108"/>
      <c r="F181" s="117">
        <f>F182</f>
        <v>0</v>
      </c>
      <c r="G181" s="117">
        <f t="shared" si="73"/>
        <v>0</v>
      </c>
      <c r="H181" s="117">
        <f t="shared" si="73"/>
        <v>0</v>
      </c>
      <c r="I181" s="117">
        <f t="shared" si="73"/>
        <v>1808</v>
      </c>
      <c r="J181" s="117">
        <f t="shared" si="73"/>
        <v>1808</v>
      </c>
      <c r="K181" s="117">
        <f t="shared" si="73"/>
        <v>0</v>
      </c>
      <c r="L181" s="117">
        <f t="shared" si="73"/>
        <v>0</v>
      </c>
      <c r="M181" s="117">
        <f t="shared" si="73"/>
        <v>0</v>
      </c>
      <c r="N181" s="117">
        <f t="shared" si="73"/>
        <v>0</v>
      </c>
    </row>
    <row r="182" spans="1:14" ht="78.75">
      <c r="A182" s="124" t="s">
        <v>870</v>
      </c>
      <c r="B182" s="115" t="s">
        <v>53</v>
      </c>
      <c r="C182" s="108" t="s">
        <v>50</v>
      </c>
      <c r="D182" s="142" t="s">
        <v>865</v>
      </c>
      <c r="E182" s="108"/>
      <c r="F182" s="117">
        <f>F183</f>
        <v>0</v>
      </c>
      <c r="G182" s="117">
        <f t="shared" si="73"/>
        <v>0</v>
      </c>
      <c r="H182" s="117">
        <f t="shared" si="73"/>
        <v>0</v>
      </c>
      <c r="I182" s="117">
        <f t="shared" si="73"/>
        <v>1808</v>
      </c>
      <c r="J182" s="117">
        <f t="shared" si="73"/>
        <v>1808</v>
      </c>
      <c r="K182" s="117">
        <f t="shared" si="73"/>
        <v>0</v>
      </c>
      <c r="L182" s="117">
        <f t="shared" si="73"/>
        <v>0</v>
      </c>
      <c r="M182" s="117">
        <f t="shared" si="73"/>
        <v>0</v>
      </c>
      <c r="N182" s="117">
        <f t="shared" si="73"/>
        <v>0</v>
      </c>
    </row>
    <row r="183" spans="1:14" ht="157.5">
      <c r="A183" s="124" t="s">
        <v>871</v>
      </c>
      <c r="B183" s="115" t="s">
        <v>53</v>
      </c>
      <c r="C183" s="108" t="s">
        <v>50</v>
      </c>
      <c r="D183" s="150" t="s">
        <v>866</v>
      </c>
      <c r="E183" s="108" t="s">
        <v>210</v>
      </c>
      <c r="F183" s="117">
        <f>SUM(G183:H183)</f>
        <v>0</v>
      </c>
      <c r="G183" s="117"/>
      <c r="H183" s="117"/>
      <c r="I183" s="117">
        <f>SUM(J183:K183)</f>
        <v>1808</v>
      </c>
      <c r="J183" s="117">
        <v>1808</v>
      </c>
      <c r="K183" s="117"/>
      <c r="L183" s="117">
        <f>SUM(M183:N183)</f>
        <v>0</v>
      </c>
      <c r="M183" s="117"/>
      <c r="N183" s="117"/>
    </row>
    <row r="184" spans="1:14" ht="31.5">
      <c r="A184" s="148" t="s">
        <v>689</v>
      </c>
      <c r="B184" s="107" t="s">
        <v>53</v>
      </c>
      <c r="C184" s="107" t="s">
        <v>248</v>
      </c>
      <c r="D184" s="149"/>
      <c r="E184" s="113"/>
      <c r="F184" s="111">
        <f>SUM(F185,F190)</f>
        <v>490</v>
      </c>
      <c r="G184" s="111">
        <f aca="true" t="shared" si="74" ref="G184:N184">SUM(G185,G190)</f>
        <v>490</v>
      </c>
      <c r="H184" s="111">
        <f t="shared" si="74"/>
        <v>0</v>
      </c>
      <c r="I184" s="111">
        <f t="shared" si="74"/>
        <v>509</v>
      </c>
      <c r="J184" s="111">
        <f t="shared" si="74"/>
        <v>509</v>
      </c>
      <c r="K184" s="111">
        <f t="shared" si="74"/>
        <v>0</v>
      </c>
      <c r="L184" s="111">
        <f t="shared" si="74"/>
        <v>526</v>
      </c>
      <c r="M184" s="111">
        <f t="shared" si="74"/>
        <v>526</v>
      </c>
      <c r="N184" s="111">
        <f t="shared" si="74"/>
        <v>0</v>
      </c>
    </row>
    <row r="185" spans="1:14" ht="78.75">
      <c r="A185" s="118" t="s">
        <v>767</v>
      </c>
      <c r="B185" s="115" t="s">
        <v>53</v>
      </c>
      <c r="C185" s="115" t="s">
        <v>248</v>
      </c>
      <c r="D185" s="122" t="s">
        <v>239</v>
      </c>
      <c r="E185" s="108"/>
      <c r="F185" s="117">
        <f>F186</f>
        <v>490</v>
      </c>
      <c r="G185" s="117">
        <f aca="true" t="shared" si="75" ref="G185:N185">G186</f>
        <v>490</v>
      </c>
      <c r="H185" s="117">
        <f t="shared" si="75"/>
        <v>0</v>
      </c>
      <c r="I185" s="117">
        <f>I186</f>
        <v>509</v>
      </c>
      <c r="J185" s="117">
        <f t="shared" si="75"/>
        <v>509</v>
      </c>
      <c r="K185" s="117">
        <f t="shared" si="75"/>
        <v>0</v>
      </c>
      <c r="L185" s="117">
        <f>L186</f>
        <v>526</v>
      </c>
      <c r="M185" s="117">
        <f t="shared" si="75"/>
        <v>526</v>
      </c>
      <c r="N185" s="117">
        <f t="shared" si="75"/>
        <v>0</v>
      </c>
    </row>
    <row r="186" spans="1:14" ht="141.75">
      <c r="A186" s="124" t="s">
        <v>788</v>
      </c>
      <c r="B186" s="115" t="s">
        <v>53</v>
      </c>
      <c r="C186" s="115" t="s">
        <v>248</v>
      </c>
      <c r="D186" s="122" t="s">
        <v>85</v>
      </c>
      <c r="E186" s="108"/>
      <c r="F186" s="117">
        <f>F187</f>
        <v>490</v>
      </c>
      <c r="G186" s="117">
        <f>G187</f>
        <v>490</v>
      </c>
      <c r="H186" s="117">
        <f>H187</f>
        <v>0</v>
      </c>
      <c r="I186" s="117">
        <f>I187</f>
        <v>509</v>
      </c>
      <c r="J186" s="117">
        <f>J187</f>
        <v>509</v>
      </c>
      <c r="K186" s="117">
        <f>K187</f>
        <v>0</v>
      </c>
      <c r="L186" s="117">
        <f>L187</f>
        <v>526</v>
      </c>
      <c r="M186" s="117">
        <f>M187</f>
        <v>526</v>
      </c>
      <c r="N186" s="117">
        <f>N187</f>
        <v>0</v>
      </c>
    </row>
    <row r="187" spans="1:14" ht="63">
      <c r="A187" s="124" t="s">
        <v>237</v>
      </c>
      <c r="B187" s="115" t="s">
        <v>53</v>
      </c>
      <c r="C187" s="115" t="s">
        <v>248</v>
      </c>
      <c r="D187" s="122" t="s">
        <v>238</v>
      </c>
      <c r="E187" s="108"/>
      <c r="F187" s="117">
        <f aca="true" t="shared" si="76" ref="F187:N187">SUM(F188:F189)</f>
        <v>490</v>
      </c>
      <c r="G187" s="117">
        <f t="shared" si="76"/>
        <v>490</v>
      </c>
      <c r="H187" s="117">
        <f t="shared" si="76"/>
        <v>0</v>
      </c>
      <c r="I187" s="117">
        <f t="shared" si="76"/>
        <v>509</v>
      </c>
      <c r="J187" s="117">
        <f t="shared" si="76"/>
        <v>509</v>
      </c>
      <c r="K187" s="117">
        <f t="shared" si="76"/>
        <v>0</v>
      </c>
      <c r="L187" s="117">
        <f t="shared" si="76"/>
        <v>526</v>
      </c>
      <c r="M187" s="117">
        <f t="shared" si="76"/>
        <v>526</v>
      </c>
      <c r="N187" s="117">
        <f t="shared" si="76"/>
        <v>0</v>
      </c>
    </row>
    <row r="188" spans="1:14" ht="157.5">
      <c r="A188" s="119" t="s">
        <v>280</v>
      </c>
      <c r="B188" s="115" t="s">
        <v>53</v>
      </c>
      <c r="C188" s="115" t="s">
        <v>248</v>
      </c>
      <c r="D188" s="123" t="s">
        <v>157</v>
      </c>
      <c r="E188" s="108" t="s">
        <v>208</v>
      </c>
      <c r="F188" s="117">
        <f>SUM(G188:H188)</f>
        <v>490</v>
      </c>
      <c r="G188" s="120">
        <v>490</v>
      </c>
      <c r="H188" s="120"/>
      <c r="I188" s="117">
        <f>SUM(J188:K188)</f>
        <v>509</v>
      </c>
      <c r="J188" s="120">
        <v>509</v>
      </c>
      <c r="K188" s="120"/>
      <c r="L188" s="117">
        <f>SUM(M188:N188)</f>
        <v>526</v>
      </c>
      <c r="M188" s="120">
        <v>526</v>
      </c>
      <c r="N188" s="120"/>
    </row>
    <row r="189" spans="1:14" ht="94.5">
      <c r="A189" s="114" t="s">
        <v>281</v>
      </c>
      <c r="B189" s="115" t="s">
        <v>53</v>
      </c>
      <c r="C189" s="115" t="s">
        <v>248</v>
      </c>
      <c r="D189" s="123" t="s">
        <v>157</v>
      </c>
      <c r="E189" s="108" t="s">
        <v>210</v>
      </c>
      <c r="F189" s="117">
        <f>SUM(G189:H189)</f>
        <v>0</v>
      </c>
      <c r="G189" s="120"/>
      <c r="H189" s="120"/>
      <c r="I189" s="117">
        <f>SUM(J189:K189)</f>
        <v>0</v>
      </c>
      <c r="J189" s="120"/>
      <c r="K189" s="120"/>
      <c r="L189" s="117">
        <f>SUM(M189:N189)</f>
        <v>0</v>
      </c>
      <c r="M189" s="120"/>
      <c r="N189" s="120"/>
    </row>
    <row r="190" spans="1:14" ht="78.75">
      <c r="A190" s="124" t="s">
        <v>778</v>
      </c>
      <c r="B190" s="115" t="s">
        <v>53</v>
      </c>
      <c r="C190" s="115" t="s">
        <v>248</v>
      </c>
      <c r="D190" s="122" t="s">
        <v>30</v>
      </c>
      <c r="E190" s="108"/>
      <c r="F190" s="117">
        <f>F191</f>
        <v>0</v>
      </c>
      <c r="G190" s="117">
        <f aca="true" t="shared" si="77" ref="G190:N192">G191</f>
        <v>0</v>
      </c>
      <c r="H190" s="117">
        <f t="shared" si="77"/>
        <v>0</v>
      </c>
      <c r="I190" s="117">
        <f t="shared" si="77"/>
        <v>0</v>
      </c>
      <c r="J190" s="117">
        <f t="shared" si="77"/>
        <v>0</v>
      </c>
      <c r="K190" s="117">
        <f t="shared" si="77"/>
        <v>0</v>
      </c>
      <c r="L190" s="117">
        <f t="shared" si="77"/>
        <v>0</v>
      </c>
      <c r="M190" s="117">
        <f t="shared" si="77"/>
        <v>0</v>
      </c>
      <c r="N190" s="117">
        <f t="shared" si="77"/>
        <v>0</v>
      </c>
    </row>
    <row r="191" spans="1:14" ht="126">
      <c r="A191" s="124" t="s">
        <v>868</v>
      </c>
      <c r="B191" s="115" t="s">
        <v>53</v>
      </c>
      <c r="C191" s="115" t="s">
        <v>248</v>
      </c>
      <c r="D191" s="122" t="s">
        <v>873</v>
      </c>
      <c r="E191" s="108"/>
      <c r="F191" s="117">
        <f>F192</f>
        <v>0</v>
      </c>
      <c r="G191" s="117">
        <f t="shared" si="77"/>
        <v>0</v>
      </c>
      <c r="H191" s="117">
        <f t="shared" si="77"/>
        <v>0</v>
      </c>
      <c r="I191" s="117">
        <f t="shared" si="77"/>
        <v>0</v>
      </c>
      <c r="J191" s="117">
        <f t="shared" si="77"/>
        <v>0</v>
      </c>
      <c r="K191" s="117">
        <f t="shared" si="77"/>
        <v>0</v>
      </c>
      <c r="L191" s="117">
        <f t="shared" si="77"/>
        <v>0</v>
      </c>
      <c r="M191" s="117">
        <f t="shared" si="77"/>
        <v>0</v>
      </c>
      <c r="N191" s="117">
        <f t="shared" si="77"/>
        <v>0</v>
      </c>
    </row>
    <row r="192" spans="1:14" ht="47.25">
      <c r="A192" s="114" t="s">
        <v>962</v>
      </c>
      <c r="B192" s="115" t="s">
        <v>53</v>
      </c>
      <c r="C192" s="115" t="s">
        <v>248</v>
      </c>
      <c r="D192" s="122" t="s">
        <v>961</v>
      </c>
      <c r="E192" s="108"/>
      <c r="F192" s="117">
        <f>F193</f>
        <v>0</v>
      </c>
      <c r="G192" s="117">
        <f t="shared" si="77"/>
        <v>0</v>
      </c>
      <c r="H192" s="117">
        <f t="shared" si="77"/>
        <v>0</v>
      </c>
      <c r="I192" s="117">
        <f t="shared" si="77"/>
        <v>0</v>
      </c>
      <c r="J192" s="117">
        <f t="shared" si="77"/>
        <v>0</v>
      </c>
      <c r="K192" s="117">
        <f t="shared" si="77"/>
        <v>0</v>
      </c>
      <c r="L192" s="117">
        <f t="shared" si="77"/>
        <v>0</v>
      </c>
      <c r="M192" s="117">
        <f t="shared" si="77"/>
        <v>0</v>
      </c>
      <c r="N192" s="117">
        <f t="shared" si="77"/>
        <v>0</v>
      </c>
    </row>
    <row r="193" spans="1:14" ht="157.5">
      <c r="A193" s="151" t="s">
        <v>963</v>
      </c>
      <c r="B193" s="115" t="s">
        <v>53</v>
      </c>
      <c r="C193" s="115" t="s">
        <v>248</v>
      </c>
      <c r="D193" s="122" t="s">
        <v>960</v>
      </c>
      <c r="E193" s="108" t="s">
        <v>210</v>
      </c>
      <c r="F193" s="152">
        <f>SUM(G193:H193)</f>
        <v>0</v>
      </c>
      <c r="G193" s="120"/>
      <c r="H193" s="120"/>
      <c r="I193" s="152">
        <f>SUM(J193:K193)</f>
        <v>0</v>
      </c>
      <c r="J193" s="120">
        <v>0</v>
      </c>
      <c r="K193" s="120"/>
      <c r="L193" s="152">
        <f>SUM(M193:N193)</f>
        <v>0</v>
      </c>
      <c r="M193" s="120"/>
      <c r="N193" s="120"/>
    </row>
    <row r="194" spans="1:14" ht="15.75">
      <c r="A194" s="104" t="s">
        <v>640</v>
      </c>
      <c r="B194" s="107" t="s">
        <v>290</v>
      </c>
      <c r="C194" s="108"/>
      <c r="D194" s="108"/>
      <c r="E194" s="108"/>
      <c r="F194" s="111">
        <f aca="true" t="shared" si="78" ref="F194:N194">SUM(F195,F205,F215,F227,F233,F254)</f>
        <v>380201</v>
      </c>
      <c r="G194" s="111">
        <f t="shared" si="78"/>
        <v>213025</v>
      </c>
      <c r="H194" s="111">
        <f t="shared" si="78"/>
        <v>167176.00000000003</v>
      </c>
      <c r="I194" s="111">
        <f t="shared" si="78"/>
        <v>412056.00000000006</v>
      </c>
      <c r="J194" s="111">
        <f t="shared" si="78"/>
        <v>271101</v>
      </c>
      <c r="K194" s="111">
        <f t="shared" si="78"/>
        <v>140955</v>
      </c>
      <c r="L194" s="111">
        <f t="shared" si="78"/>
        <v>378637.4</v>
      </c>
      <c r="M194" s="111">
        <f t="shared" si="78"/>
        <v>249349.4</v>
      </c>
      <c r="N194" s="111">
        <f t="shared" si="78"/>
        <v>129288.00000000001</v>
      </c>
    </row>
    <row r="195" spans="1:14" ht="15.75">
      <c r="A195" s="104" t="s">
        <v>129</v>
      </c>
      <c r="B195" s="107" t="s">
        <v>290</v>
      </c>
      <c r="C195" s="107" t="s">
        <v>240</v>
      </c>
      <c r="D195" s="108"/>
      <c r="E195" s="108"/>
      <c r="F195" s="111">
        <f>SUM(F196,)</f>
        <v>93906.5</v>
      </c>
      <c r="G195" s="111">
        <f aca="true" t="shared" si="79" ref="G195:N195">SUM(G196,)</f>
        <v>51311</v>
      </c>
      <c r="H195" s="111">
        <f t="shared" si="79"/>
        <v>42595.5</v>
      </c>
      <c r="I195" s="111">
        <f t="shared" si="79"/>
        <v>94764.9</v>
      </c>
      <c r="J195" s="111">
        <f t="shared" si="79"/>
        <v>57589</v>
      </c>
      <c r="K195" s="111">
        <f t="shared" si="79"/>
        <v>37175.9</v>
      </c>
      <c r="L195" s="111">
        <f t="shared" si="79"/>
        <v>93915.3</v>
      </c>
      <c r="M195" s="111">
        <f t="shared" si="79"/>
        <v>58161</v>
      </c>
      <c r="N195" s="111">
        <f t="shared" si="79"/>
        <v>35754.3</v>
      </c>
    </row>
    <row r="196" spans="1:14" ht="63">
      <c r="A196" s="118" t="s">
        <v>789</v>
      </c>
      <c r="B196" s="115" t="s">
        <v>290</v>
      </c>
      <c r="C196" s="115" t="s">
        <v>240</v>
      </c>
      <c r="D196" s="116" t="s">
        <v>529</v>
      </c>
      <c r="E196" s="108"/>
      <c r="F196" s="117">
        <f aca="true" t="shared" si="80" ref="F196:N196">F197</f>
        <v>93906.5</v>
      </c>
      <c r="G196" s="117">
        <f t="shared" si="80"/>
        <v>51311</v>
      </c>
      <c r="H196" s="117">
        <f t="shared" si="80"/>
        <v>42595.5</v>
      </c>
      <c r="I196" s="117">
        <f t="shared" si="80"/>
        <v>94764.9</v>
      </c>
      <c r="J196" s="117">
        <f t="shared" si="80"/>
        <v>57589</v>
      </c>
      <c r="K196" s="117">
        <f t="shared" si="80"/>
        <v>37175.9</v>
      </c>
      <c r="L196" s="117">
        <f t="shared" si="80"/>
        <v>93915.3</v>
      </c>
      <c r="M196" s="117">
        <f t="shared" si="80"/>
        <v>58161</v>
      </c>
      <c r="N196" s="117">
        <f t="shared" si="80"/>
        <v>35754.3</v>
      </c>
    </row>
    <row r="197" spans="1:14" ht="94.5">
      <c r="A197" s="118" t="s">
        <v>818</v>
      </c>
      <c r="B197" s="115" t="s">
        <v>290</v>
      </c>
      <c r="C197" s="115" t="s">
        <v>240</v>
      </c>
      <c r="D197" s="116" t="s">
        <v>530</v>
      </c>
      <c r="E197" s="108"/>
      <c r="F197" s="117">
        <f>SUM(F198,F202)</f>
        <v>93906.5</v>
      </c>
      <c r="G197" s="117">
        <f aca="true" t="shared" si="81" ref="G197:N197">SUM(G198,G202)</f>
        <v>51311</v>
      </c>
      <c r="H197" s="117">
        <f t="shared" si="81"/>
        <v>42595.5</v>
      </c>
      <c r="I197" s="117">
        <f t="shared" si="81"/>
        <v>94764.9</v>
      </c>
      <c r="J197" s="117">
        <f t="shared" si="81"/>
        <v>57589</v>
      </c>
      <c r="K197" s="117">
        <f t="shared" si="81"/>
        <v>37175.9</v>
      </c>
      <c r="L197" s="117">
        <f t="shared" si="81"/>
        <v>93915.3</v>
      </c>
      <c r="M197" s="117">
        <f t="shared" si="81"/>
        <v>58161</v>
      </c>
      <c r="N197" s="117">
        <f t="shared" si="81"/>
        <v>35754.3</v>
      </c>
    </row>
    <row r="198" spans="1:14" ht="47.25">
      <c r="A198" s="118" t="s">
        <v>606</v>
      </c>
      <c r="B198" s="115" t="s">
        <v>290</v>
      </c>
      <c r="C198" s="115" t="s">
        <v>240</v>
      </c>
      <c r="D198" s="116" t="s">
        <v>531</v>
      </c>
      <c r="E198" s="108"/>
      <c r="F198" s="117">
        <f>SUM(F199:F201)</f>
        <v>83565.5</v>
      </c>
      <c r="G198" s="117">
        <f aca="true" t="shared" si="82" ref="G198:N198">SUM(G199:G201)</f>
        <v>42105</v>
      </c>
      <c r="H198" s="117">
        <f t="shared" si="82"/>
        <v>41460.5</v>
      </c>
      <c r="I198" s="117">
        <f t="shared" si="82"/>
        <v>88264.9</v>
      </c>
      <c r="J198" s="117">
        <f t="shared" si="82"/>
        <v>51739</v>
      </c>
      <c r="K198" s="117">
        <f t="shared" si="82"/>
        <v>36525.9</v>
      </c>
      <c r="L198" s="117">
        <f t="shared" si="82"/>
        <v>93915.3</v>
      </c>
      <c r="M198" s="117">
        <f t="shared" si="82"/>
        <v>58161</v>
      </c>
      <c r="N198" s="117">
        <f t="shared" si="82"/>
        <v>35754.3</v>
      </c>
    </row>
    <row r="199" spans="1:14" ht="141.75">
      <c r="A199" s="118" t="s">
        <v>324</v>
      </c>
      <c r="B199" s="115" t="s">
        <v>290</v>
      </c>
      <c r="C199" s="115" t="s">
        <v>240</v>
      </c>
      <c r="D199" s="108" t="s">
        <v>534</v>
      </c>
      <c r="E199" s="108" t="s">
        <v>210</v>
      </c>
      <c r="F199" s="117">
        <f>SUM(G199:H199)</f>
        <v>0</v>
      </c>
      <c r="G199" s="117"/>
      <c r="H199" s="117"/>
      <c r="I199" s="117">
        <f>SUM(J199:K199)</f>
        <v>0</v>
      </c>
      <c r="J199" s="117"/>
      <c r="K199" s="117"/>
      <c r="L199" s="117">
        <f>SUM(M199:N199)</f>
        <v>0</v>
      </c>
      <c r="M199" s="117"/>
      <c r="N199" s="117"/>
    </row>
    <row r="200" spans="1:14" ht="141.75">
      <c r="A200" s="118" t="s">
        <v>324</v>
      </c>
      <c r="B200" s="115" t="s">
        <v>290</v>
      </c>
      <c r="C200" s="115" t="s">
        <v>240</v>
      </c>
      <c r="D200" s="108" t="s">
        <v>534</v>
      </c>
      <c r="E200" s="108" t="s">
        <v>641</v>
      </c>
      <c r="F200" s="117">
        <f>SUM(G200:H200)</f>
        <v>41460.5</v>
      </c>
      <c r="G200" s="117">
        <v>0</v>
      </c>
      <c r="H200" s="117">
        <v>41460.5</v>
      </c>
      <c r="I200" s="117">
        <f>SUM(J200:K200)</f>
        <v>36525.9</v>
      </c>
      <c r="J200" s="117">
        <v>0</v>
      </c>
      <c r="K200" s="117">
        <v>36525.9</v>
      </c>
      <c r="L200" s="117">
        <f>SUM(M200:N200)</f>
        <v>35754.3</v>
      </c>
      <c r="M200" s="117">
        <v>0</v>
      </c>
      <c r="N200" s="117">
        <v>35754.3</v>
      </c>
    </row>
    <row r="201" spans="1:14" ht="157.5">
      <c r="A201" s="124" t="s">
        <v>607</v>
      </c>
      <c r="B201" s="115" t="s">
        <v>290</v>
      </c>
      <c r="C201" s="115" t="s">
        <v>240</v>
      </c>
      <c r="D201" s="123" t="s">
        <v>535</v>
      </c>
      <c r="E201" s="108" t="s">
        <v>641</v>
      </c>
      <c r="F201" s="117">
        <f>SUM(G201:H201)</f>
        <v>42105</v>
      </c>
      <c r="G201" s="117">
        <v>42105</v>
      </c>
      <c r="H201" s="117"/>
      <c r="I201" s="117">
        <f>SUM(J201:K201)</f>
        <v>51739</v>
      </c>
      <c r="J201" s="117">
        <v>51739</v>
      </c>
      <c r="K201" s="117">
        <v>0</v>
      </c>
      <c r="L201" s="117">
        <f>SUM(M201:N201)</f>
        <v>58161</v>
      </c>
      <c r="M201" s="117">
        <v>58161</v>
      </c>
      <c r="N201" s="117">
        <v>0</v>
      </c>
    </row>
    <row r="202" spans="1:14" ht="47.25">
      <c r="A202" s="114" t="s">
        <v>726</v>
      </c>
      <c r="B202" s="115" t="s">
        <v>290</v>
      </c>
      <c r="C202" s="115" t="s">
        <v>240</v>
      </c>
      <c r="D202" s="116" t="s">
        <v>753</v>
      </c>
      <c r="E202" s="108"/>
      <c r="F202" s="152">
        <f>SUM(F203:F204)</f>
        <v>10341</v>
      </c>
      <c r="G202" s="152">
        <f aca="true" t="shared" si="83" ref="G202:N202">SUM(G203:G204)</f>
        <v>9206</v>
      </c>
      <c r="H202" s="152">
        <f t="shared" si="83"/>
        <v>1135</v>
      </c>
      <c r="I202" s="152">
        <f t="shared" si="83"/>
        <v>6500</v>
      </c>
      <c r="J202" s="152">
        <f t="shared" si="83"/>
        <v>5850</v>
      </c>
      <c r="K202" s="152">
        <f t="shared" si="83"/>
        <v>650</v>
      </c>
      <c r="L202" s="152">
        <f t="shared" si="83"/>
        <v>0</v>
      </c>
      <c r="M202" s="152">
        <f t="shared" si="83"/>
        <v>0</v>
      </c>
      <c r="N202" s="152">
        <f t="shared" si="83"/>
        <v>0</v>
      </c>
    </row>
    <row r="203" spans="1:14" ht="78.75">
      <c r="A203" s="114" t="s">
        <v>236</v>
      </c>
      <c r="B203" s="115" t="s">
        <v>290</v>
      </c>
      <c r="C203" s="115" t="s">
        <v>240</v>
      </c>
      <c r="D203" s="123" t="s">
        <v>754</v>
      </c>
      <c r="E203" s="108" t="s">
        <v>210</v>
      </c>
      <c r="F203" s="152">
        <f>SUM(G203:H203)</f>
        <v>1135</v>
      </c>
      <c r="G203" s="152"/>
      <c r="H203" s="152">
        <v>1135</v>
      </c>
      <c r="I203" s="152">
        <f>SUM(J203:K203)</f>
        <v>650</v>
      </c>
      <c r="J203" s="152">
        <v>0</v>
      </c>
      <c r="K203" s="152">
        <v>650</v>
      </c>
      <c r="L203" s="152">
        <f>SUM(M203:N203)</f>
        <v>0</v>
      </c>
      <c r="M203" s="152"/>
      <c r="N203" s="152"/>
    </row>
    <row r="204" spans="1:14" ht="78.75">
      <c r="A204" s="114" t="s">
        <v>443</v>
      </c>
      <c r="B204" s="115" t="s">
        <v>290</v>
      </c>
      <c r="C204" s="115" t="s">
        <v>240</v>
      </c>
      <c r="D204" s="123" t="s">
        <v>755</v>
      </c>
      <c r="E204" s="108" t="s">
        <v>210</v>
      </c>
      <c r="F204" s="152">
        <f>SUM(G204:H204)</f>
        <v>9206</v>
      </c>
      <c r="G204" s="152">
        <v>9206</v>
      </c>
      <c r="H204" s="152"/>
      <c r="I204" s="152">
        <f>SUM(J204:K204)</f>
        <v>5850</v>
      </c>
      <c r="J204" s="152">
        <v>5850</v>
      </c>
      <c r="K204" s="152"/>
      <c r="L204" s="152">
        <f>SUM(M204:N204)</f>
        <v>0</v>
      </c>
      <c r="M204" s="152"/>
      <c r="N204" s="152"/>
    </row>
    <row r="205" spans="1:14" ht="15.75">
      <c r="A205" s="104" t="s">
        <v>130</v>
      </c>
      <c r="B205" s="107" t="s">
        <v>290</v>
      </c>
      <c r="C205" s="107" t="s">
        <v>249</v>
      </c>
      <c r="D205" s="108"/>
      <c r="E205" s="108"/>
      <c r="F205" s="111">
        <f aca="true" t="shared" si="84" ref="F205:N205">SUM(F206)</f>
        <v>215361</v>
      </c>
      <c r="G205" s="111">
        <f t="shared" si="84"/>
        <v>145350</v>
      </c>
      <c r="H205" s="111">
        <f t="shared" si="84"/>
        <v>70011</v>
      </c>
      <c r="I205" s="111">
        <f t="shared" si="84"/>
        <v>262391.9</v>
      </c>
      <c r="J205" s="111">
        <f t="shared" si="84"/>
        <v>213144</v>
      </c>
      <c r="K205" s="111">
        <f t="shared" si="84"/>
        <v>49247.9</v>
      </c>
      <c r="L205" s="111">
        <f t="shared" si="84"/>
        <v>227467.9</v>
      </c>
      <c r="M205" s="111">
        <f t="shared" si="84"/>
        <v>190744</v>
      </c>
      <c r="N205" s="111">
        <f t="shared" si="84"/>
        <v>36723.9</v>
      </c>
    </row>
    <row r="206" spans="1:14" ht="63">
      <c r="A206" s="118" t="s">
        <v>789</v>
      </c>
      <c r="B206" s="115" t="s">
        <v>290</v>
      </c>
      <c r="C206" s="115" t="s">
        <v>249</v>
      </c>
      <c r="D206" s="133" t="s">
        <v>529</v>
      </c>
      <c r="E206" s="108"/>
      <c r="F206" s="117">
        <f aca="true" t="shared" si="85" ref="F206:N206">SUM(F207,)</f>
        <v>215361</v>
      </c>
      <c r="G206" s="117">
        <f t="shared" si="85"/>
        <v>145350</v>
      </c>
      <c r="H206" s="117">
        <f t="shared" si="85"/>
        <v>70011</v>
      </c>
      <c r="I206" s="117">
        <f t="shared" si="85"/>
        <v>262391.9</v>
      </c>
      <c r="J206" s="117">
        <f t="shared" si="85"/>
        <v>213144</v>
      </c>
      <c r="K206" s="117">
        <f t="shared" si="85"/>
        <v>49247.9</v>
      </c>
      <c r="L206" s="117">
        <f t="shared" si="85"/>
        <v>227467.9</v>
      </c>
      <c r="M206" s="117">
        <f t="shared" si="85"/>
        <v>190744</v>
      </c>
      <c r="N206" s="117">
        <f t="shared" si="85"/>
        <v>36723.9</v>
      </c>
    </row>
    <row r="207" spans="1:14" ht="78.75">
      <c r="A207" s="118" t="s">
        <v>790</v>
      </c>
      <c r="B207" s="115" t="s">
        <v>290</v>
      </c>
      <c r="C207" s="115" t="s">
        <v>249</v>
      </c>
      <c r="D207" s="133" t="s">
        <v>608</v>
      </c>
      <c r="E207" s="108"/>
      <c r="F207" s="117">
        <f aca="true" t="shared" si="86" ref="F207:N207">SUM(F208,F212)</f>
        <v>215361</v>
      </c>
      <c r="G207" s="117">
        <f t="shared" si="86"/>
        <v>145350</v>
      </c>
      <c r="H207" s="117">
        <f t="shared" si="86"/>
        <v>70011</v>
      </c>
      <c r="I207" s="117">
        <f t="shared" si="86"/>
        <v>262391.9</v>
      </c>
      <c r="J207" s="117">
        <f t="shared" si="86"/>
        <v>213144</v>
      </c>
      <c r="K207" s="117">
        <f t="shared" si="86"/>
        <v>49247.9</v>
      </c>
      <c r="L207" s="117">
        <f t="shared" si="86"/>
        <v>227467.9</v>
      </c>
      <c r="M207" s="117">
        <f t="shared" si="86"/>
        <v>190744</v>
      </c>
      <c r="N207" s="117">
        <f t="shared" si="86"/>
        <v>36723.9</v>
      </c>
    </row>
    <row r="208" spans="1:14" ht="31.5">
      <c r="A208" s="118" t="s">
        <v>630</v>
      </c>
      <c r="B208" s="115" t="s">
        <v>290</v>
      </c>
      <c r="C208" s="115" t="s">
        <v>249</v>
      </c>
      <c r="D208" s="133" t="s">
        <v>609</v>
      </c>
      <c r="E208" s="108"/>
      <c r="F208" s="117">
        <f aca="true" t="shared" si="87" ref="F208:N208">SUM(F209:F211)</f>
        <v>213443</v>
      </c>
      <c r="G208" s="117">
        <f t="shared" si="87"/>
        <v>145350</v>
      </c>
      <c r="H208" s="117">
        <f t="shared" si="87"/>
        <v>68093</v>
      </c>
      <c r="I208" s="117">
        <f t="shared" si="87"/>
        <v>215199.9</v>
      </c>
      <c r="J208" s="117">
        <f t="shared" si="87"/>
        <v>170671</v>
      </c>
      <c r="K208" s="117">
        <f t="shared" si="87"/>
        <v>44528.9</v>
      </c>
      <c r="L208" s="117">
        <f t="shared" si="87"/>
        <v>225921.9</v>
      </c>
      <c r="M208" s="117">
        <f t="shared" si="87"/>
        <v>189353</v>
      </c>
      <c r="N208" s="117">
        <f t="shared" si="87"/>
        <v>36568.9</v>
      </c>
    </row>
    <row r="209" spans="1:14" ht="94.5">
      <c r="A209" s="118" t="s">
        <v>610</v>
      </c>
      <c r="B209" s="115" t="s">
        <v>290</v>
      </c>
      <c r="C209" s="115" t="s">
        <v>249</v>
      </c>
      <c r="D209" s="134" t="s">
        <v>536</v>
      </c>
      <c r="E209" s="108" t="s">
        <v>641</v>
      </c>
      <c r="F209" s="117">
        <f>SUM(G209:H209)</f>
        <v>68093</v>
      </c>
      <c r="G209" s="120">
        <v>0</v>
      </c>
      <c r="H209" s="120">
        <v>68093</v>
      </c>
      <c r="I209" s="117">
        <f>SUM(J209:K209)</f>
        <v>44528.9</v>
      </c>
      <c r="J209" s="120">
        <v>0</v>
      </c>
      <c r="K209" s="120">
        <v>44528.9</v>
      </c>
      <c r="L209" s="117">
        <f>SUM(M209:N209)</f>
        <v>36568.9</v>
      </c>
      <c r="M209" s="120">
        <v>0</v>
      </c>
      <c r="N209" s="120">
        <v>36568.9</v>
      </c>
    </row>
    <row r="210" spans="1:14" ht="94.5">
      <c r="A210" s="124" t="s">
        <v>118</v>
      </c>
      <c r="B210" s="115" t="s">
        <v>290</v>
      </c>
      <c r="C210" s="115" t="s">
        <v>249</v>
      </c>
      <c r="D210" s="123" t="s">
        <v>537</v>
      </c>
      <c r="E210" s="108" t="s">
        <v>641</v>
      </c>
      <c r="F210" s="117">
        <f>SUM(G210:H210)</f>
        <v>144039</v>
      </c>
      <c r="G210" s="117">
        <v>144039</v>
      </c>
      <c r="H210" s="117">
        <v>0</v>
      </c>
      <c r="I210" s="117">
        <f>SUM(J210:K210)</f>
        <v>169360</v>
      </c>
      <c r="J210" s="117">
        <v>169360</v>
      </c>
      <c r="K210" s="117">
        <v>0</v>
      </c>
      <c r="L210" s="117">
        <f>SUM(M210:N210)</f>
        <v>188042</v>
      </c>
      <c r="M210" s="117">
        <v>188042</v>
      </c>
      <c r="N210" s="117">
        <v>0</v>
      </c>
    </row>
    <row r="211" spans="1:14" ht="141.75">
      <c r="A211" s="124" t="s">
        <v>329</v>
      </c>
      <c r="B211" s="115" t="s">
        <v>290</v>
      </c>
      <c r="C211" s="115" t="s">
        <v>249</v>
      </c>
      <c r="D211" s="123" t="s">
        <v>538</v>
      </c>
      <c r="E211" s="108" t="s">
        <v>641</v>
      </c>
      <c r="F211" s="117">
        <f>SUM(G211:H211)</f>
        <v>1311</v>
      </c>
      <c r="G211" s="117">
        <v>1311</v>
      </c>
      <c r="H211" s="117">
        <v>0</v>
      </c>
      <c r="I211" s="117">
        <f>SUM(J211:K211)</f>
        <v>1311</v>
      </c>
      <c r="J211" s="117">
        <v>1311</v>
      </c>
      <c r="K211" s="117">
        <v>0</v>
      </c>
      <c r="L211" s="117">
        <f>SUM(M211:N211)</f>
        <v>1311</v>
      </c>
      <c r="M211" s="117">
        <v>1311</v>
      </c>
      <c r="N211" s="117">
        <v>0</v>
      </c>
    </row>
    <row r="212" spans="1:14" ht="47.25">
      <c r="A212" s="114" t="s">
        <v>342</v>
      </c>
      <c r="B212" s="115" t="s">
        <v>290</v>
      </c>
      <c r="C212" s="108" t="s">
        <v>249</v>
      </c>
      <c r="D212" s="116" t="s">
        <v>343</v>
      </c>
      <c r="E212" s="153"/>
      <c r="F212" s="117">
        <f aca="true" t="shared" si="88" ref="F212:N212">SUM(F213:F214)</f>
        <v>1918</v>
      </c>
      <c r="G212" s="117">
        <f t="shared" si="88"/>
        <v>0</v>
      </c>
      <c r="H212" s="117">
        <f t="shared" si="88"/>
        <v>1918</v>
      </c>
      <c r="I212" s="117">
        <f t="shared" si="88"/>
        <v>47192</v>
      </c>
      <c r="J212" s="117">
        <f t="shared" si="88"/>
        <v>42473</v>
      </c>
      <c r="K212" s="117">
        <f t="shared" si="88"/>
        <v>4719</v>
      </c>
      <c r="L212" s="117">
        <f t="shared" si="88"/>
        <v>1546</v>
      </c>
      <c r="M212" s="117">
        <f t="shared" si="88"/>
        <v>1391</v>
      </c>
      <c r="N212" s="117">
        <f t="shared" si="88"/>
        <v>155</v>
      </c>
    </row>
    <row r="213" spans="1:14" ht="78.75">
      <c r="A213" s="114" t="s">
        <v>236</v>
      </c>
      <c r="B213" s="115" t="s">
        <v>290</v>
      </c>
      <c r="C213" s="108" t="s">
        <v>249</v>
      </c>
      <c r="D213" s="108" t="s">
        <v>512</v>
      </c>
      <c r="E213" s="153" t="s">
        <v>210</v>
      </c>
      <c r="F213" s="117">
        <f>SUM(G213:H213)</f>
        <v>1918</v>
      </c>
      <c r="G213" s="117"/>
      <c r="H213" s="117">
        <v>1918</v>
      </c>
      <c r="I213" s="117">
        <f>SUM(J213:K213)</f>
        <v>4719</v>
      </c>
      <c r="J213" s="117"/>
      <c r="K213" s="117">
        <v>4719</v>
      </c>
      <c r="L213" s="117">
        <f>SUM(M213:N213)</f>
        <v>155</v>
      </c>
      <c r="M213" s="117"/>
      <c r="N213" s="117">
        <v>155</v>
      </c>
    </row>
    <row r="214" spans="1:14" ht="78.75">
      <c r="A214" s="114" t="s">
        <v>443</v>
      </c>
      <c r="B214" s="115" t="s">
        <v>290</v>
      </c>
      <c r="C214" s="108" t="s">
        <v>249</v>
      </c>
      <c r="D214" s="108" t="s">
        <v>431</v>
      </c>
      <c r="E214" s="153" t="s">
        <v>210</v>
      </c>
      <c r="F214" s="117">
        <f>SUM(G214:H214)</f>
        <v>0</v>
      </c>
      <c r="G214" s="117"/>
      <c r="H214" s="117"/>
      <c r="I214" s="117">
        <f>SUM(J214:K214)</f>
        <v>42473</v>
      </c>
      <c r="J214" s="117">
        <v>42473</v>
      </c>
      <c r="K214" s="117"/>
      <c r="L214" s="117">
        <f>SUM(M214:N214)</f>
        <v>1391</v>
      </c>
      <c r="M214" s="117">
        <v>1391</v>
      </c>
      <c r="N214" s="117"/>
    </row>
    <row r="215" spans="1:14" s="125" customFormat="1" ht="31.5">
      <c r="A215" s="148" t="s">
        <v>219</v>
      </c>
      <c r="B215" s="107" t="s">
        <v>290</v>
      </c>
      <c r="C215" s="107" t="s">
        <v>50</v>
      </c>
      <c r="D215" s="139"/>
      <c r="E215" s="113"/>
      <c r="F215" s="111">
        <f aca="true" t="shared" si="89" ref="F215:N216">F216</f>
        <v>48525.1</v>
      </c>
      <c r="G215" s="111">
        <f t="shared" si="89"/>
        <v>16006</v>
      </c>
      <c r="H215" s="111">
        <f t="shared" si="89"/>
        <v>32519.1</v>
      </c>
      <c r="I215" s="111">
        <f t="shared" si="89"/>
        <v>32224.2</v>
      </c>
      <c r="J215" s="111">
        <f t="shared" si="89"/>
        <v>0</v>
      </c>
      <c r="K215" s="111">
        <f t="shared" si="89"/>
        <v>32224.2</v>
      </c>
      <c r="L215" s="111">
        <f t="shared" si="89"/>
        <v>35271.200000000004</v>
      </c>
      <c r="M215" s="111">
        <f t="shared" si="89"/>
        <v>65.4</v>
      </c>
      <c r="N215" s="111">
        <f t="shared" si="89"/>
        <v>35205.8</v>
      </c>
    </row>
    <row r="216" spans="1:14" ht="63">
      <c r="A216" s="118" t="s">
        <v>789</v>
      </c>
      <c r="B216" s="115" t="s">
        <v>290</v>
      </c>
      <c r="C216" s="115" t="s">
        <v>50</v>
      </c>
      <c r="D216" s="116" t="s">
        <v>529</v>
      </c>
      <c r="E216" s="108"/>
      <c r="F216" s="117">
        <f t="shared" si="89"/>
        <v>48525.1</v>
      </c>
      <c r="G216" s="117">
        <f t="shared" si="89"/>
        <v>16006</v>
      </c>
      <c r="H216" s="117">
        <f t="shared" si="89"/>
        <v>32519.1</v>
      </c>
      <c r="I216" s="117">
        <f t="shared" si="89"/>
        <v>32224.2</v>
      </c>
      <c r="J216" s="117">
        <f t="shared" si="89"/>
        <v>0</v>
      </c>
      <c r="K216" s="117">
        <f t="shared" si="89"/>
        <v>32224.2</v>
      </c>
      <c r="L216" s="117">
        <f t="shared" si="89"/>
        <v>35271.200000000004</v>
      </c>
      <c r="M216" s="117">
        <f t="shared" si="89"/>
        <v>65.4</v>
      </c>
      <c r="N216" s="117">
        <f t="shared" si="89"/>
        <v>35205.8</v>
      </c>
    </row>
    <row r="217" spans="1:14" ht="94.5">
      <c r="A217" s="118" t="s">
        <v>819</v>
      </c>
      <c r="B217" s="115" t="s">
        <v>290</v>
      </c>
      <c r="C217" s="115" t="s">
        <v>50</v>
      </c>
      <c r="D217" s="116" t="s">
        <v>631</v>
      </c>
      <c r="E217" s="108"/>
      <c r="F217" s="117">
        <f>SUM(F218,F223,F225,F220)</f>
        <v>48525.1</v>
      </c>
      <c r="G217" s="117">
        <f aca="true" t="shared" si="90" ref="G217:N217">SUM(G218,G223,G225,G220)</f>
        <v>16006</v>
      </c>
      <c r="H217" s="117">
        <f t="shared" si="90"/>
        <v>32519.1</v>
      </c>
      <c r="I217" s="117">
        <f t="shared" si="90"/>
        <v>32224.2</v>
      </c>
      <c r="J217" s="117">
        <f t="shared" si="90"/>
        <v>0</v>
      </c>
      <c r="K217" s="117">
        <f t="shared" si="90"/>
        <v>32224.2</v>
      </c>
      <c r="L217" s="117">
        <f t="shared" si="90"/>
        <v>35271.200000000004</v>
      </c>
      <c r="M217" s="117">
        <f t="shared" si="90"/>
        <v>65.4</v>
      </c>
      <c r="N217" s="117">
        <f t="shared" si="90"/>
        <v>35205.8</v>
      </c>
    </row>
    <row r="218" spans="1:14" ht="63">
      <c r="A218" s="118" t="s">
        <v>633</v>
      </c>
      <c r="B218" s="115" t="s">
        <v>290</v>
      </c>
      <c r="C218" s="115" t="s">
        <v>50</v>
      </c>
      <c r="D218" s="116" t="s">
        <v>632</v>
      </c>
      <c r="E218" s="108"/>
      <c r="F218" s="117">
        <f aca="true" t="shared" si="91" ref="F218:N218">F219</f>
        <v>29595.1</v>
      </c>
      <c r="G218" s="117">
        <f t="shared" si="91"/>
        <v>0</v>
      </c>
      <c r="H218" s="117">
        <f t="shared" si="91"/>
        <v>29595.1</v>
      </c>
      <c r="I218" s="117">
        <f t="shared" si="91"/>
        <v>32224.2</v>
      </c>
      <c r="J218" s="117">
        <f t="shared" si="91"/>
        <v>0</v>
      </c>
      <c r="K218" s="117">
        <f t="shared" si="91"/>
        <v>32224.2</v>
      </c>
      <c r="L218" s="117">
        <f t="shared" si="91"/>
        <v>35205.8</v>
      </c>
      <c r="M218" s="117">
        <f t="shared" si="91"/>
        <v>0</v>
      </c>
      <c r="N218" s="117">
        <f t="shared" si="91"/>
        <v>35205.8</v>
      </c>
    </row>
    <row r="219" spans="1:14" ht="110.25">
      <c r="A219" s="124" t="s">
        <v>331</v>
      </c>
      <c r="B219" s="115" t="s">
        <v>290</v>
      </c>
      <c r="C219" s="115" t="s">
        <v>50</v>
      </c>
      <c r="D219" s="108" t="s">
        <v>539</v>
      </c>
      <c r="E219" s="108" t="s">
        <v>641</v>
      </c>
      <c r="F219" s="117">
        <f>SUM(G219:H219)</f>
        <v>29595.1</v>
      </c>
      <c r="G219" s="117">
        <v>0</v>
      </c>
      <c r="H219" s="117">
        <v>29595.1</v>
      </c>
      <c r="I219" s="117">
        <f>SUM(J219:K219)</f>
        <v>32224.2</v>
      </c>
      <c r="J219" s="117">
        <v>0</v>
      </c>
      <c r="K219" s="117">
        <v>32224.2</v>
      </c>
      <c r="L219" s="117">
        <f>SUM(M219:N219)</f>
        <v>35205.8</v>
      </c>
      <c r="M219" s="117">
        <v>0</v>
      </c>
      <c r="N219" s="117">
        <v>35205.8</v>
      </c>
    </row>
    <row r="220" spans="1:14" ht="47.25">
      <c r="A220" s="114" t="s">
        <v>979</v>
      </c>
      <c r="B220" s="115" t="s">
        <v>290</v>
      </c>
      <c r="C220" s="115" t="s">
        <v>50</v>
      </c>
      <c r="D220" s="116" t="s">
        <v>975</v>
      </c>
      <c r="E220" s="108"/>
      <c r="F220" s="117">
        <f>SUM(F221:F222)</f>
        <v>18202</v>
      </c>
      <c r="G220" s="117">
        <f aca="true" t="shared" si="92" ref="G220:N220">SUM(G221:G222)</f>
        <v>16006</v>
      </c>
      <c r="H220" s="117">
        <f t="shared" si="92"/>
        <v>2196</v>
      </c>
      <c r="I220" s="117">
        <f t="shared" si="92"/>
        <v>0</v>
      </c>
      <c r="J220" s="117">
        <f t="shared" si="92"/>
        <v>0</v>
      </c>
      <c r="K220" s="117">
        <f t="shared" si="92"/>
        <v>0</v>
      </c>
      <c r="L220" s="117">
        <f t="shared" si="92"/>
        <v>0</v>
      </c>
      <c r="M220" s="117">
        <f t="shared" si="92"/>
        <v>0</v>
      </c>
      <c r="N220" s="117">
        <f t="shared" si="92"/>
        <v>0</v>
      </c>
    </row>
    <row r="221" spans="1:14" ht="78.75">
      <c r="A221" s="114" t="s">
        <v>236</v>
      </c>
      <c r="B221" s="115" t="s">
        <v>290</v>
      </c>
      <c r="C221" s="115" t="s">
        <v>50</v>
      </c>
      <c r="D221" s="108" t="s">
        <v>973</v>
      </c>
      <c r="E221" s="153" t="s">
        <v>210</v>
      </c>
      <c r="F221" s="152">
        <f>SUM(G221:H221)</f>
        <v>2196</v>
      </c>
      <c r="G221" s="152"/>
      <c r="H221" s="152">
        <v>2196</v>
      </c>
      <c r="I221" s="152">
        <f>SUM(J221:K221)</f>
        <v>0</v>
      </c>
      <c r="J221" s="152"/>
      <c r="K221" s="152"/>
      <c r="L221" s="152">
        <f>SUM(M221:N221)</f>
        <v>0</v>
      </c>
      <c r="M221" s="152"/>
      <c r="N221" s="152"/>
    </row>
    <row r="222" spans="1:14" ht="78.75">
      <c r="A222" s="118" t="s">
        <v>443</v>
      </c>
      <c r="B222" s="115" t="s">
        <v>290</v>
      </c>
      <c r="C222" s="115" t="s">
        <v>50</v>
      </c>
      <c r="D222" s="115" t="s">
        <v>988</v>
      </c>
      <c r="E222" s="108" t="s">
        <v>210</v>
      </c>
      <c r="F222" s="117">
        <f>SUM(G222:H222)</f>
        <v>16006</v>
      </c>
      <c r="G222" s="117">
        <v>16006</v>
      </c>
      <c r="H222" s="117"/>
      <c r="I222" s="117">
        <f>SUM(J222:K222)</f>
        <v>0</v>
      </c>
      <c r="J222" s="117"/>
      <c r="K222" s="117"/>
      <c r="L222" s="117">
        <f>SUM(M222:N222)</f>
        <v>0</v>
      </c>
      <c r="M222" s="117"/>
      <c r="N222" s="117"/>
    </row>
    <row r="223" spans="1:14" ht="47.25">
      <c r="A223" s="124" t="s">
        <v>636</v>
      </c>
      <c r="B223" s="115" t="s">
        <v>290</v>
      </c>
      <c r="C223" s="115" t="s">
        <v>50</v>
      </c>
      <c r="D223" s="116" t="s">
        <v>634</v>
      </c>
      <c r="E223" s="108"/>
      <c r="F223" s="117">
        <f aca="true" t="shared" si="93" ref="F223:N223">F224</f>
        <v>728</v>
      </c>
      <c r="G223" s="117">
        <f t="shared" si="93"/>
        <v>0</v>
      </c>
      <c r="H223" s="117">
        <f t="shared" si="93"/>
        <v>728</v>
      </c>
      <c r="I223" s="117">
        <f t="shared" si="93"/>
        <v>0</v>
      </c>
      <c r="J223" s="117">
        <f t="shared" si="93"/>
        <v>0</v>
      </c>
      <c r="K223" s="117">
        <f t="shared" si="93"/>
        <v>0</v>
      </c>
      <c r="L223" s="117">
        <f t="shared" si="93"/>
        <v>0</v>
      </c>
      <c r="M223" s="117">
        <f t="shared" si="93"/>
        <v>0</v>
      </c>
      <c r="N223" s="117">
        <f t="shared" si="93"/>
        <v>0</v>
      </c>
    </row>
    <row r="224" spans="1:14" ht="63">
      <c r="A224" s="118" t="s">
        <v>635</v>
      </c>
      <c r="B224" s="115" t="s">
        <v>290</v>
      </c>
      <c r="C224" s="115" t="s">
        <v>50</v>
      </c>
      <c r="D224" s="108" t="s">
        <v>540</v>
      </c>
      <c r="E224" s="108" t="s">
        <v>641</v>
      </c>
      <c r="F224" s="117">
        <f>SUM(G224:H224)</f>
        <v>728</v>
      </c>
      <c r="G224" s="117"/>
      <c r="H224" s="117">
        <v>728</v>
      </c>
      <c r="I224" s="117">
        <f>SUM(J224:K224)</f>
        <v>0</v>
      </c>
      <c r="J224" s="117"/>
      <c r="K224" s="117"/>
      <c r="L224" s="117">
        <f>SUM(M224:N224)</f>
        <v>0</v>
      </c>
      <c r="M224" s="117"/>
      <c r="N224" s="117"/>
    </row>
    <row r="225" spans="1:14" ht="31.5">
      <c r="A225" s="124" t="s">
        <v>899</v>
      </c>
      <c r="B225" s="115" t="s">
        <v>290</v>
      </c>
      <c r="C225" s="115" t="s">
        <v>50</v>
      </c>
      <c r="D225" s="116" t="s">
        <v>883</v>
      </c>
      <c r="E225" s="108"/>
      <c r="F225" s="117">
        <f>F226</f>
        <v>0</v>
      </c>
      <c r="G225" s="117">
        <f aca="true" t="shared" si="94" ref="G225:N225">G226</f>
        <v>0</v>
      </c>
      <c r="H225" s="117">
        <f t="shared" si="94"/>
        <v>0</v>
      </c>
      <c r="I225" s="117">
        <f t="shared" si="94"/>
        <v>0</v>
      </c>
      <c r="J225" s="117">
        <f t="shared" si="94"/>
        <v>0</v>
      </c>
      <c r="K225" s="117">
        <f t="shared" si="94"/>
        <v>0</v>
      </c>
      <c r="L225" s="117">
        <f t="shared" si="94"/>
        <v>65.4</v>
      </c>
      <c r="M225" s="117">
        <f t="shared" si="94"/>
        <v>65.4</v>
      </c>
      <c r="N225" s="117">
        <f t="shared" si="94"/>
        <v>0</v>
      </c>
    </row>
    <row r="226" spans="1:14" ht="157.5">
      <c r="A226" s="124" t="s">
        <v>872</v>
      </c>
      <c r="B226" s="115" t="s">
        <v>290</v>
      </c>
      <c r="C226" s="115" t="s">
        <v>50</v>
      </c>
      <c r="D226" s="108" t="s">
        <v>884</v>
      </c>
      <c r="E226" s="108" t="s">
        <v>641</v>
      </c>
      <c r="F226" s="117">
        <f>SUM(G226:H226)</f>
        <v>0</v>
      </c>
      <c r="G226" s="117"/>
      <c r="H226" s="117"/>
      <c r="I226" s="117">
        <f>SUM(J226:K226)</f>
        <v>0</v>
      </c>
      <c r="J226" s="117">
        <v>0</v>
      </c>
      <c r="K226" s="117"/>
      <c r="L226" s="117">
        <f>SUM(M226:N226)</f>
        <v>65.4</v>
      </c>
      <c r="M226" s="117">
        <v>65.4</v>
      </c>
      <c r="N226" s="117"/>
    </row>
    <row r="227" spans="1:14" ht="47.25">
      <c r="A227" s="104" t="s">
        <v>131</v>
      </c>
      <c r="B227" s="107" t="s">
        <v>290</v>
      </c>
      <c r="C227" s="107" t="s">
        <v>248</v>
      </c>
      <c r="D227" s="108"/>
      <c r="E227" s="108"/>
      <c r="F227" s="111">
        <f>F228</f>
        <v>134.2</v>
      </c>
      <c r="G227" s="111">
        <f aca="true" t="shared" si="95" ref="G227:N229">G228</f>
        <v>0</v>
      </c>
      <c r="H227" s="111">
        <f t="shared" si="95"/>
        <v>134.2</v>
      </c>
      <c r="I227" s="111">
        <f>I228</f>
        <v>0</v>
      </c>
      <c r="J227" s="111">
        <f t="shared" si="95"/>
        <v>0</v>
      </c>
      <c r="K227" s="111">
        <f t="shared" si="95"/>
        <v>0</v>
      </c>
      <c r="L227" s="111">
        <f>L228</f>
        <v>0</v>
      </c>
      <c r="M227" s="111">
        <f t="shared" si="95"/>
        <v>0</v>
      </c>
      <c r="N227" s="111">
        <f t="shared" si="95"/>
        <v>0</v>
      </c>
    </row>
    <row r="228" spans="1:14" ht="63">
      <c r="A228" s="118" t="s">
        <v>789</v>
      </c>
      <c r="B228" s="115" t="s">
        <v>290</v>
      </c>
      <c r="C228" s="115" t="s">
        <v>248</v>
      </c>
      <c r="D228" s="116" t="s">
        <v>529</v>
      </c>
      <c r="E228" s="108"/>
      <c r="F228" s="117">
        <f>F229</f>
        <v>134.2</v>
      </c>
      <c r="G228" s="117">
        <f t="shared" si="95"/>
        <v>0</v>
      </c>
      <c r="H228" s="117">
        <f t="shared" si="95"/>
        <v>134.2</v>
      </c>
      <c r="I228" s="117">
        <f>I229</f>
        <v>0</v>
      </c>
      <c r="J228" s="117">
        <f t="shared" si="95"/>
        <v>0</v>
      </c>
      <c r="K228" s="117">
        <f t="shared" si="95"/>
        <v>0</v>
      </c>
      <c r="L228" s="117">
        <f>L229</f>
        <v>0</v>
      </c>
      <c r="M228" s="117">
        <f t="shared" si="95"/>
        <v>0</v>
      </c>
      <c r="N228" s="117">
        <f t="shared" si="95"/>
        <v>0</v>
      </c>
    </row>
    <row r="229" spans="1:14" ht="94.5">
      <c r="A229" s="118" t="s">
        <v>802</v>
      </c>
      <c r="B229" s="115" t="s">
        <v>290</v>
      </c>
      <c r="C229" s="115" t="s">
        <v>248</v>
      </c>
      <c r="D229" s="116" t="s">
        <v>637</v>
      </c>
      <c r="E229" s="108"/>
      <c r="F229" s="117">
        <f>F230</f>
        <v>134.2</v>
      </c>
      <c r="G229" s="117">
        <f t="shared" si="95"/>
        <v>0</v>
      </c>
      <c r="H229" s="117">
        <f t="shared" si="95"/>
        <v>134.2</v>
      </c>
      <c r="I229" s="117">
        <f>I230</f>
        <v>0</v>
      </c>
      <c r="J229" s="117">
        <f t="shared" si="95"/>
        <v>0</v>
      </c>
      <c r="K229" s="117">
        <f t="shared" si="95"/>
        <v>0</v>
      </c>
      <c r="L229" s="117">
        <f>L230</f>
        <v>0</v>
      </c>
      <c r="M229" s="117">
        <f t="shared" si="95"/>
        <v>0</v>
      </c>
      <c r="N229" s="117">
        <f t="shared" si="95"/>
        <v>0</v>
      </c>
    </row>
    <row r="230" spans="1:14" ht="63">
      <c r="A230" s="124" t="s">
        <v>349</v>
      </c>
      <c r="B230" s="115" t="s">
        <v>290</v>
      </c>
      <c r="C230" s="115" t="s">
        <v>248</v>
      </c>
      <c r="D230" s="116" t="s">
        <v>638</v>
      </c>
      <c r="E230" s="108"/>
      <c r="F230" s="117">
        <f>SUM(F231:F232)</f>
        <v>134.2</v>
      </c>
      <c r="G230" s="117">
        <f aca="true" t="shared" si="96" ref="G230:N230">SUM(G231:G232)</f>
        <v>0</v>
      </c>
      <c r="H230" s="117">
        <f t="shared" si="96"/>
        <v>134.2</v>
      </c>
      <c r="I230" s="117">
        <f t="shared" si="96"/>
        <v>0</v>
      </c>
      <c r="J230" s="117">
        <f t="shared" si="96"/>
        <v>0</v>
      </c>
      <c r="K230" s="117">
        <f t="shared" si="96"/>
        <v>0</v>
      </c>
      <c r="L230" s="117">
        <f t="shared" si="96"/>
        <v>0</v>
      </c>
      <c r="M230" s="117">
        <f t="shared" si="96"/>
        <v>0</v>
      </c>
      <c r="N230" s="117">
        <f t="shared" si="96"/>
        <v>0</v>
      </c>
    </row>
    <row r="231" spans="1:14" ht="157.5">
      <c r="A231" s="124" t="s">
        <v>739</v>
      </c>
      <c r="B231" s="115" t="s">
        <v>290</v>
      </c>
      <c r="C231" s="115" t="s">
        <v>248</v>
      </c>
      <c r="D231" s="108" t="s">
        <v>541</v>
      </c>
      <c r="E231" s="108" t="s">
        <v>208</v>
      </c>
      <c r="F231" s="117">
        <f>SUM(G231:H231)</f>
        <v>11</v>
      </c>
      <c r="G231" s="117"/>
      <c r="H231" s="117">
        <v>11</v>
      </c>
      <c r="I231" s="117">
        <f>SUM(J231:K231)</f>
        <v>0</v>
      </c>
      <c r="J231" s="117"/>
      <c r="K231" s="117"/>
      <c r="L231" s="117">
        <f>SUM(M231:N231)</f>
        <v>0</v>
      </c>
      <c r="M231" s="117"/>
      <c r="N231" s="117"/>
    </row>
    <row r="232" spans="1:14" ht="110.25">
      <c r="A232" s="124" t="s">
        <v>557</v>
      </c>
      <c r="B232" s="115" t="s">
        <v>290</v>
      </c>
      <c r="C232" s="115" t="s">
        <v>248</v>
      </c>
      <c r="D232" s="108" t="s">
        <v>541</v>
      </c>
      <c r="E232" s="108" t="s">
        <v>641</v>
      </c>
      <c r="F232" s="117">
        <f>SUM(G232:H232)</f>
        <v>123.2</v>
      </c>
      <c r="G232" s="117">
        <v>0</v>
      </c>
      <c r="H232" s="117">
        <v>123.2</v>
      </c>
      <c r="I232" s="117">
        <f>SUM(J232:K232)</f>
        <v>0</v>
      </c>
      <c r="J232" s="117">
        <v>0</v>
      </c>
      <c r="K232" s="117"/>
      <c r="L232" s="117">
        <f>SUM(M232:N232)</f>
        <v>0</v>
      </c>
      <c r="M232" s="117">
        <v>0</v>
      </c>
      <c r="N232" s="117"/>
    </row>
    <row r="233" spans="1:14" ht="15.75">
      <c r="A233" s="104" t="s">
        <v>201</v>
      </c>
      <c r="B233" s="107" t="s">
        <v>290</v>
      </c>
      <c r="C233" s="107" t="s">
        <v>290</v>
      </c>
      <c r="D233" s="108"/>
      <c r="E233" s="108"/>
      <c r="F233" s="111">
        <f aca="true" t="shared" si="97" ref="F233:N233">SUM(F234,F239)</f>
        <v>1830</v>
      </c>
      <c r="G233" s="111">
        <f t="shared" si="97"/>
        <v>265</v>
      </c>
      <c r="H233" s="111">
        <f t="shared" si="97"/>
        <v>1565</v>
      </c>
      <c r="I233" s="111">
        <f t="shared" si="97"/>
        <v>1659</v>
      </c>
      <c r="J233" s="111">
        <f t="shared" si="97"/>
        <v>275</v>
      </c>
      <c r="K233" s="111">
        <f t="shared" si="97"/>
        <v>1384</v>
      </c>
      <c r="L233" s="111">
        <f t="shared" si="97"/>
        <v>1723</v>
      </c>
      <c r="M233" s="111">
        <f t="shared" si="97"/>
        <v>286</v>
      </c>
      <c r="N233" s="111">
        <f t="shared" si="97"/>
        <v>1437</v>
      </c>
    </row>
    <row r="234" spans="1:14" ht="63">
      <c r="A234" s="118" t="s">
        <v>789</v>
      </c>
      <c r="B234" s="115" t="s">
        <v>290</v>
      </c>
      <c r="C234" s="115" t="s">
        <v>290</v>
      </c>
      <c r="D234" s="116" t="s">
        <v>529</v>
      </c>
      <c r="E234" s="108"/>
      <c r="F234" s="117">
        <f>SUM(F235,)</f>
        <v>265</v>
      </c>
      <c r="G234" s="117">
        <f aca="true" t="shared" si="98" ref="G234:N234">SUM(G235,)</f>
        <v>265</v>
      </c>
      <c r="H234" s="117">
        <f t="shared" si="98"/>
        <v>0</v>
      </c>
      <c r="I234" s="117">
        <f t="shared" si="98"/>
        <v>275</v>
      </c>
      <c r="J234" s="117">
        <f t="shared" si="98"/>
        <v>275</v>
      </c>
      <c r="K234" s="117">
        <f t="shared" si="98"/>
        <v>0</v>
      </c>
      <c r="L234" s="117">
        <f t="shared" si="98"/>
        <v>286</v>
      </c>
      <c r="M234" s="117">
        <f t="shared" si="98"/>
        <v>286</v>
      </c>
      <c r="N234" s="117">
        <f t="shared" si="98"/>
        <v>0</v>
      </c>
    </row>
    <row r="235" spans="1:14" ht="78.75">
      <c r="A235" s="118" t="s">
        <v>790</v>
      </c>
      <c r="B235" s="115" t="s">
        <v>290</v>
      </c>
      <c r="C235" s="115" t="s">
        <v>290</v>
      </c>
      <c r="D235" s="116" t="s">
        <v>608</v>
      </c>
      <c r="E235" s="108"/>
      <c r="F235" s="117">
        <f aca="true" t="shared" si="99" ref="F235:N235">F236</f>
        <v>265</v>
      </c>
      <c r="G235" s="117">
        <f t="shared" si="99"/>
        <v>265</v>
      </c>
      <c r="H235" s="117">
        <f t="shared" si="99"/>
        <v>0</v>
      </c>
      <c r="I235" s="117">
        <f t="shared" si="99"/>
        <v>275</v>
      </c>
      <c r="J235" s="117">
        <f t="shared" si="99"/>
        <v>275</v>
      </c>
      <c r="K235" s="117">
        <f t="shared" si="99"/>
        <v>0</v>
      </c>
      <c r="L235" s="117">
        <f t="shared" si="99"/>
        <v>286</v>
      </c>
      <c r="M235" s="117">
        <f t="shared" si="99"/>
        <v>286</v>
      </c>
      <c r="N235" s="117">
        <f t="shared" si="99"/>
        <v>0</v>
      </c>
    </row>
    <row r="236" spans="1:14" ht="31.5">
      <c r="A236" s="124" t="s">
        <v>190</v>
      </c>
      <c r="B236" s="115" t="s">
        <v>290</v>
      </c>
      <c r="C236" s="115" t="s">
        <v>290</v>
      </c>
      <c r="D236" s="116" t="s">
        <v>189</v>
      </c>
      <c r="E236" s="108"/>
      <c r="F236" s="117">
        <f aca="true" t="shared" si="100" ref="F236:N236">SUM(F237:F238)</f>
        <v>265</v>
      </c>
      <c r="G236" s="117">
        <f t="shared" si="100"/>
        <v>265</v>
      </c>
      <c r="H236" s="117">
        <f t="shared" si="100"/>
        <v>0</v>
      </c>
      <c r="I236" s="117">
        <f t="shared" si="100"/>
        <v>275</v>
      </c>
      <c r="J236" s="117">
        <f t="shared" si="100"/>
        <v>275</v>
      </c>
      <c r="K236" s="117">
        <f t="shared" si="100"/>
        <v>0</v>
      </c>
      <c r="L236" s="117">
        <f t="shared" si="100"/>
        <v>286</v>
      </c>
      <c r="M236" s="117">
        <f t="shared" si="100"/>
        <v>286</v>
      </c>
      <c r="N236" s="117">
        <f t="shared" si="100"/>
        <v>0</v>
      </c>
    </row>
    <row r="237" spans="1:14" ht="94.5">
      <c r="A237" s="118" t="s">
        <v>326</v>
      </c>
      <c r="B237" s="115" t="s">
        <v>290</v>
      </c>
      <c r="C237" s="115" t="s">
        <v>290</v>
      </c>
      <c r="D237" s="108" t="s">
        <v>542</v>
      </c>
      <c r="E237" s="108" t="s">
        <v>641</v>
      </c>
      <c r="F237" s="117">
        <f>SUM(G237:H237)</f>
        <v>0</v>
      </c>
      <c r="G237" s="117">
        <v>0</v>
      </c>
      <c r="H237" s="117"/>
      <c r="I237" s="117">
        <f>SUM(J237:K237)</f>
        <v>0</v>
      </c>
      <c r="J237" s="117">
        <v>0</v>
      </c>
      <c r="K237" s="117"/>
      <c r="L237" s="117">
        <f>SUM(M237:N237)</f>
        <v>0</v>
      </c>
      <c r="M237" s="117">
        <v>0</v>
      </c>
      <c r="N237" s="117"/>
    </row>
    <row r="238" spans="1:14" ht="78.75">
      <c r="A238" s="114" t="s">
        <v>250</v>
      </c>
      <c r="B238" s="115" t="s">
        <v>290</v>
      </c>
      <c r="C238" s="115" t="s">
        <v>290</v>
      </c>
      <c r="D238" s="123" t="s">
        <v>543</v>
      </c>
      <c r="E238" s="108" t="s">
        <v>641</v>
      </c>
      <c r="F238" s="117">
        <f>SUM(G238:H238)</f>
        <v>265</v>
      </c>
      <c r="G238" s="120">
        <v>265</v>
      </c>
      <c r="H238" s="120"/>
      <c r="I238" s="117">
        <f>SUM(J238:K238)</f>
        <v>275</v>
      </c>
      <c r="J238" s="120">
        <v>275</v>
      </c>
      <c r="K238" s="120"/>
      <c r="L238" s="117">
        <f>SUM(M238:N238)</f>
        <v>286</v>
      </c>
      <c r="M238" s="120">
        <v>286</v>
      </c>
      <c r="N238" s="120"/>
    </row>
    <row r="239" spans="1:14" ht="78.75">
      <c r="A239" s="118" t="s">
        <v>820</v>
      </c>
      <c r="B239" s="115" t="s">
        <v>290</v>
      </c>
      <c r="C239" s="115" t="s">
        <v>290</v>
      </c>
      <c r="D239" s="116" t="s">
        <v>661</v>
      </c>
      <c r="E239" s="153"/>
      <c r="F239" s="152">
        <f>SUM(F240,F247,F251)</f>
        <v>1565</v>
      </c>
      <c r="G239" s="152">
        <f aca="true" t="shared" si="101" ref="G239:N239">SUM(G240,G247,G251)</f>
        <v>0</v>
      </c>
      <c r="H239" s="152">
        <f t="shared" si="101"/>
        <v>1565</v>
      </c>
      <c r="I239" s="152">
        <f t="shared" si="101"/>
        <v>1384</v>
      </c>
      <c r="J239" s="152">
        <f t="shared" si="101"/>
        <v>0</v>
      </c>
      <c r="K239" s="152">
        <f t="shared" si="101"/>
        <v>1384</v>
      </c>
      <c r="L239" s="152">
        <f t="shared" si="101"/>
        <v>1437</v>
      </c>
      <c r="M239" s="152">
        <f t="shared" si="101"/>
        <v>0</v>
      </c>
      <c r="N239" s="152">
        <f t="shared" si="101"/>
        <v>1437</v>
      </c>
    </row>
    <row r="240" spans="1:14" ht="94.5">
      <c r="A240" s="118" t="s">
        <v>821</v>
      </c>
      <c r="B240" s="115" t="s">
        <v>290</v>
      </c>
      <c r="C240" s="115" t="s">
        <v>290</v>
      </c>
      <c r="D240" s="116" t="s">
        <v>275</v>
      </c>
      <c r="E240" s="108"/>
      <c r="F240" s="117">
        <f>SUM(F241,)</f>
        <v>1480</v>
      </c>
      <c r="G240" s="117">
        <f aca="true" t="shared" si="102" ref="G240:N240">SUM(G241,)</f>
        <v>0</v>
      </c>
      <c r="H240" s="117">
        <f t="shared" si="102"/>
        <v>1480</v>
      </c>
      <c r="I240" s="117">
        <f t="shared" si="102"/>
        <v>1384</v>
      </c>
      <c r="J240" s="117">
        <f t="shared" si="102"/>
        <v>0</v>
      </c>
      <c r="K240" s="117">
        <f t="shared" si="102"/>
        <v>1384</v>
      </c>
      <c r="L240" s="117">
        <f t="shared" si="102"/>
        <v>1437</v>
      </c>
      <c r="M240" s="117">
        <f t="shared" si="102"/>
        <v>0</v>
      </c>
      <c r="N240" s="117">
        <f t="shared" si="102"/>
        <v>1437</v>
      </c>
    </row>
    <row r="241" spans="1:14" ht="47.25">
      <c r="A241" s="118" t="s">
        <v>278</v>
      </c>
      <c r="B241" s="115" t="s">
        <v>290</v>
      </c>
      <c r="C241" s="115" t="s">
        <v>290</v>
      </c>
      <c r="D241" s="116" t="s">
        <v>276</v>
      </c>
      <c r="E241" s="108"/>
      <c r="F241" s="117">
        <f>SUM(F242:F246)</f>
        <v>1480</v>
      </c>
      <c r="G241" s="117">
        <f aca="true" t="shared" si="103" ref="G241:N241">SUM(G242:G246)</f>
        <v>0</v>
      </c>
      <c r="H241" s="117">
        <f>SUM(H242:H246)</f>
        <v>1480</v>
      </c>
      <c r="I241" s="117">
        <f t="shared" si="103"/>
        <v>1384</v>
      </c>
      <c r="J241" s="117">
        <f t="shared" si="103"/>
        <v>0</v>
      </c>
      <c r="K241" s="117">
        <f t="shared" si="103"/>
        <v>1384</v>
      </c>
      <c r="L241" s="117">
        <f t="shared" si="103"/>
        <v>1437</v>
      </c>
      <c r="M241" s="117">
        <f t="shared" si="103"/>
        <v>0</v>
      </c>
      <c r="N241" s="117">
        <f t="shared" si="103"/>
        <v>1437</v>
      </c>
    </row>
    <row r="242" spans="1:14" ht="173.25">
      <c r="A242" s="118" t="s">
        <v>317</v>
      </c>
      <c r="B242" s="115" t="s">
        <v>290</v>
      </c>
      <c r="C242" s="115" t="s">
        <v>290</v>
      </c>
      <c r="D242" s="108" t="s">
        <v>515</v>
      </c>
      <c r="E242" s="108" t="s">
        <v>208</v>
      </c>
      <c r="F242" s="117">
        <f>SUM(G242:H242)</f>
        <v>1329</v>
      </c>
      <c r="G242" s="117"/>
      <c r="H242" s="117">
        <v>1329</v>
      </c>
      <c r="I242" s="117">
        <f>SUM(J242:K242)</f>
        <v>1384</v>
      </c>
      <c r="J242" s="117"/>
      <c r="K242" s="117">
        <v>1384</v>
      </c>
      <c r="L242" s="117">
        <f>SUM(M242:N242)</f>
        <v>1437</v>
      </c>
      <c r="M242" s="117"/>
      <c r="N242" s="117">
        <v>1437</v>
      </c>
    </row>
    <row r="243" spans="1:14" ht="94.5">
      <c r="A243" s="118" t="s">
        <v>690</v>
      </c>
      <c r="B243" s="115" t="s">
        <v>290</v>
      </c>
      <c r="C243" s="115" t="s">
        <v>290</v>
      </c>
      <c r="D243" s="108" t="s">
        <v>515</v>
      </c>
      <c r="E243" s="108" t="s">
        <v>210</v>
      </c>
      <c r="F243" s="117">
        <f>SUM(G243:H243)</f>
        <v>52</v>
      </c>
      <c r="G243" s="117"/>
      <c r="H243" s="117">
        <v>52</v>
      </c>
      <c r="I243" s="117">
        <f>SUM(J243:K243)</f>
        <v>0</v>
      </c>
      <c r="J243" s="117"/>
      <c r="K243" s="117"/>
      <c r="L243" s="117">
        <f>SUM(M243:N243)</f>
        <v>0</v>
      </c>
      <c r="M243" s="117"/>
      <c r="N243" s="117"/>
    </row>
    <row r="244" spans="1:14" ht="78.75">
      <c r="A244" s="118" t="s">
        <v>397</v>
      </c>
      <c r="B244" s="115" t="s">
        <v>290</v>
      </c>
      <c r="C244" s="115" t="s">
        <v>290</v>
      </c>
      <c r="D244" s="108" t="s">
        <v>515</v>
      </c>
      <c r="E244" s="108" t="s">
        <v>629</v>
      </c>
      <c r="F244" s="117">
        <f>SUM(G244:H244)</f>
        <v>0</v>
      </c>
      <c r="G244" s="117"/>
      <c r="H244" s="117"/>
      <c r="I244" s="117">
        <f>SUM(J244:K244)</f>
        <v>0</v>
      </c>
      <c r="J244" s="117"/>
      <c r="K244" s="117"/>
      <c r="L244" s="117">
        <f>SUM(M244:N244)</f>
        <v>0</v>
      </c>
      <c r="M244" s="117"/>
      <c r="N244" s="117"/>
    </row>
    <row r="245" spans="1:14" ht="126">
      <c r="A245" s="118" t="s">
        <v>82</v>
      </c>
      <c r="B245" s="115" t="s">
        <v>290</v>
      </c>
      <c r="C245" s="115" t="s">
        <v>290</v>
      </c>
      <c r="D245" s="154" t="s">
        <v>277</v>
      </c>
      <c r="E245" s="108" t="s">
        <v>208</v>
      </c>
      <c r="F245" s="117">
        <f>SUM(G245:H245)</f>
        <v>20</v>
      </c>
      <c r="G245" s="117"/>
      <c r="H245" s="117">
        <v>20</v>
      </c>
      <c r="I245" s="117">
        <f>SUM(J245:K245)</f>
        <v>0</v>
      </c>
      <c r="J245" s="117"/>
      <c r="K245" s="117"/>
      <c r="L245" s="117">
        <f>SUM(M245:N245)</f>
        <v>0</v>
      </c>
      <c r="M245" s="117"/>
      <c r="N245" s="117"/>
    </row>
    <row r="246" spans="1:14" ht="47.25">
      <c r="A246" s="118" t="s">
        <v>617</v>
      </c>
      <c r="B246" s="115" t="s">
        <v>290</v>
      </c>
      <c r="C246" s="115" t="s">
        <v>290</v>
      </c>
      <c r="D246" s="154" t="s">
        <v>277</v>
      </c>
      <c r="E246" s="108" t="s">
        <v>210</v>
      </c>
      <c r="F246" s="117">
        <f>SUM(G246:H246)</f>
        <v>79</v>
      </c>
      <c r="G246" s="117"/>
      <c r="H246" s="117">
        <v>79</v>
      </c>
      <c r="I246" s="117">
        <f>SUM(J246:K246)</f>
        <v>0</v>
      </c>
      <c r="J246" s="117"/>
      <c r="K246" s="117"/>
      <c r="L246" s="117">
        <f>SUM(M246:N246)</f>
        <v>0</v>
      </c>
      <c r="M246" s="117"/>
      <c r="N246" s="117"/>
    </row>
    <row r="247" spans="1:14" ht="110.25">
      <c r="A247" s="118" t="s">
        <v>900</v>
      </c>
      <c r="B247" s="115" t="s">
        <v>290</v>
      </c>
      <c r="C247" s="115" t="s">
        <v>290</v>
      </c>
      <c r="D247" s="116" t="s">
        <v>904</v>
      </c>
      <c r="E247" s="108"/>
      <c r="F247" s="117">
        <f>SUM(F248)</f>
        <v>70</v>
      </c>
      <c r="G247" s="117">
        <f aca="true" t="shared" si="104" ref="G247:N247">SUM(G248)</f>
        <v>0</v>
      </c>
      <c r="H247" s="117">
        <f t="shared" si="104"/>
        <v>70</v>
      </c>
      <c r="I247" s="117">
        <f t="shared" si="104"/>
        <v>0</v>
      </c>
      <c r="J247" s="117">
        <f t="shared" si="104"/>
        <v>0</v>
      </c>
      <c r="K247" s="117">
        <f t="shared" si="104"/>
        <v>0</v>
      </c>
      <c r="L247" s="117">
        <f t="shared" si="104"/>
        <v>0</v>
      </c>
      <c r="M247" s="117">
        <f t="shared" si="104"/>
        <v>0</v>
      </c>
      <c r="N247" s="117">
        <f t="shared" si="104"/>
        <v>0</v>
      </c>
    </row>
    <row r="248" spans="1:14" ht="47.25">
      <c r="A248" s="118" t="s">
        <v>902</v>
      </c>
      <c r="B248" s="115" t="s">
        <v>290</v>
      </c>
      <c r="C248" s="115" t="s">
        <v>290</v>
      </c>
      <c r="D248" s="116" t="s">
        <v>901</v>
      </c>
      <c r="E248" s="108"/>
      <c r="F248" s="117">
        <f>SUM(F249:F250)</f>
        <v>70</v>
      </c>
      <c r="G248" s="117">
        <f aca="true" t="shared" si="105" ref="G248:N248">SUM(G249:G250)</f>
        <v>0</v>
      </c>
      <c r="H248" s="117">
        <f t="shared" si="105"/>
        <v>70</v>
      </c>
      <c r="I248" s="117">
        <f t="shared" si="105"/>
        <v>0</v>
      </c>
      <c r="J248" s="117">
        <f t="shared" si="105"/>
        <v>0</v>
      </c>
      <c r="K248" s="117">
        <f t="shared" si="105"/>
        <v>0</v>
      </c>
      <c r="L248" s="117">
        <f t="shared" si="105"/>
        <v>0</v>
      </c>
      <c r="M248" s="117">
        <f t="shared" si="105"/>
        <v>0</v>
      </c>
      <c r="N248" s="117">
        <f t="shared" si="105"/>
        <v>0</v>
      </c>
    </row>
    <row r="249" spans="1:14" ht="126">
      <c r="A249" s="137" t="s">
        <v>82</v>
      </c>
      <c r="B249" s="115" t="s">
        <v>290</v>
      </c>
      <c r="C249" s="115" t="s">
        <v>290</v>
      </c>
      <c r="D249" s="116" t="s">
        <v>903</v>
      </c>
      <c r="E249" s="108" t="s">
        <v>208</v>
      </c>
      <c r="F249" s="117">
        <f>SUM(G249:H249)</f>
        <v>30</v>
      </c>
      <c r="G249" s="117"/>
      <c r="H249" s="117">
        <v>30</v>
      </c>
      <c r="I249" s="117"/>
      <c r="J249" s="117"/>
      <c r="K249" s="117"/>
      <c r="L249" s="117"/>
      <c r="M249" s="155"/>
      <c r="N249" s="117"/>
    </row>
    <row r="250" spans="1:14" ht="47.25">
      <c r="A250" s="137" t="s">
        <v>617</v>
      </c>
      <c r="B250" s="115" t="s">
        <v>290</v>
      </c>
      <c r="C250" s="115" t="s">
        <v>290</v>
      </c>
      <c r="D250" s="116" t="s">
        <v>903</v>
      </c>
      <c r="E250" s="108" t="s">
        <v>210</v>
      </c>
      <c r="F250" s="117">
        <f>SUM(G250:H250)</f>
        <v>40</v>
      </c>
      <c r="G250" s="120"/>
      <c r="H250" s="120">
        <v>40</v>
      </c>
      <c r="I250" s="117">
        <f>SUM(J250:K250)</f>
        <v>0</v>
      </c>
      <c r="J250" s="120"/>
      <c r="K250" s="120"/>
      <c r="L250" s="117">
        <f>SUM(M250:N250)</f>
        <v>0</v>
      </c>
      <c r="M250" s="156"/>
      <c r="N250" s="120"/>
    </row>
    <row r="251" spans="1:14" ht="110.25">
      <c r="A251" s="118" t="s">
        <v>908</v>
      </c>
      <c r="B251" s="115" t="s">
        <v>290</v>
      </c>
      <c r="C251" s="115" t="s">
        <v>290</v>
      </c>
      <c r="D251" s="116" t="s">
        <v>905</v>
      </c>
      <c r="E251" s="108"/>
      <c r="F251" s="117">
        <f>SUM(F252:F253)</f>
        <v>15</v>
      </c>
      <c r="G251" s="117">
        <f aca="true" t="shared" si="106" ref="G251:N251">SUM(G252:G253)</f>
        <v>0</v>
      </c>
      <c r="H251" s="117">
        <f t="shared" si="106"/>
        <v>15</v>
      </c>
      <c r="I251" s="117">
        <f t="shared" si="106"/>
        <v>0</v>
      </c>
      <c r="J251" s="117">
        <f t="shared" si="106"/>
        <v>0</v>
      </c>
      <c r="K251" s="117">
        <f t="shared" si="106"/>
        <v>0</v>
      </c>
      <c r="L251" s="117">
        <f t="shared" si="106"/>
        <v>0</v>
      </c>
      <c r="M251" s="155">
        <f t="shared" si="106"/>
        <v>0</v>
      </c>
      <c r="N251" s="117">
        <f t="shared" si="106"/>
        <v>0</v>
      </c>
    </row>
    <row r="252" spans="1:14" ht="47.25">
      <c r="A252" s="118" t="s">
        <v>909</v>
      </c>
      <c r="B252" s="115" t="s">
        <v>290</v>
      </c>
      <c r="C252" s="115" t="s">
        <v>290</v>
      </c>
      <c r="D252" s="116" t="s">
        <v>906</v>
      </c>
      <c r="E252" s="108"/>
      <c r="F252" s="117"/>
      <c r="G252" s="117"/>
      <c r="H252" s="117"/>
      <c r="I252" s="117"/>
      <c r="J252" s="117"/>
      <c r="K252" s="117"/>
      <c r="L252" s="117"/>
      <c r="M252" s="155"/>
      <c r="N252" s="117"/>
    </row>
    <row r="253" spans="1:14" ht="47.25">
      <c r="A253" s="137" t="s">
        <v>617</v>
      </c>
      <c r="B253" s="115" t="s">
        <v>290</v>
      </c>
      <c r="C253" s="115" t="s">
        <v>290</v>
      </c>
      <c r="D253" s="116" t="s">
        <v>907</v>
      </c>
      <c r="E253" s="108" t="s">
        <v>210</v>
      </c>
      <c r="F253" s="117">
        <f>SUM(G253:H253)</f>
        <v>15</v>
      </c>
      <c r="G253" s="120"/>
      <c r="H253" s="120">
        <v>15</v>
      </c>
      <c r="I253" s="117">
        <f>SUM(J253:K253)</f>
        <v>0</v>
      </c>
      <c r="J253" s="120"/>
      <c r="K253" s="120"/>
      <c r="L253" s="117">
        <f>SUM(M253:N253)</f>
        <v>0</v>
      </c>
      <c r="M253" s="156"/>
      <c r="N253" s="120"/>
    </row>
    <row r="254" spans="1:14" ht="31.5">
      <c r="A254" s="104" t="s">
        <v>132</v>
      </c>
      <c r="B254" s="107" t="s">
        <v>290</v>
      </c>
      <c r="C254" s="107" t="s">
        <v>51</v>
      </c>
      <c r="D254" s="108"/>
      <c r="E254" s="108"/>
      <c r="F254" s="111">
        <f>SUM(F255,F259)</f>
        <v>20444.2</v>
      </c>
      <c r="G254" s="111">
        <f>SUM(G255,G259)</f>
        <v>93</v>
      </c>
      <c r="H254" s="111">
        <f>SUM(H255,H259)</f>
        <v>20351.2</v>
      </c>
      <c r="I254" s="111">
        <f aca="true" t="shared" si="107" ref="I254:N254">SUM(I259)</f>
        <v>21016</v>
      </c>
      <c r="J254" s="111">
        <f t="shared" si="107"/>
        <v>93</v>
      </c>
      <c r="K254" s="111">
        <f t="shared" si="107"/>
        <v>20923</v>
      </c>
      <c r="L254" s="111">
        <f t="shared" si="107"/>
        <v>20260</v>
      </c>
      <c r="M254" s="111">
        <f t="shared" si="107"/>
        <v>93</v>
      </c>
      <c r="N254" s="111">
        <f t="shared" si="107"/>
        <v>20167</v>
      </c>
    </row>
    <row r="255" spans="1:14" ht="78.75" hidden="1">
      <c r="A255" s="114" t="s">
        <v>767</v>
      </c>
      <c r="B255" s="108" t="s">
        <v>290</v>
      </c>
      <c r="C255" s="108" t="s">
        <v>51</v>
      </c>
      <c r="D255" s="116" t="s">
        <v>496</v>
      </c>
      <c r="E255" s="108"/>
      <c r="F255" s="117">
        <f>F256</f>
        <v>0</v>
      </c>
      <c r="G255" s="117">
        <f aca="true" t="shared" si="108" ref="G255:H257">G256</f>
        <v>0</v>
      </c>
      <c r="H255" s="117">
        <f t="shared" si="108"/>
        <v>0</v>
      </c>
      <c r="I255" s="117"/>
      <c r="J255" s="117"/>
      <c r="K255" s="117"/>
      <c r="L255" s="117"/>
      <c r="M255" s="117"/>
      <c r="N255" s="117"/>
    </row>
    <row r="256" spans="1:14" ht="141.75" hidden="1">
      <c r="A256" s="114" t="s">
        <v>822</v>
      </c>
      <c r="B256" s="108" t="s">
        <v>290</v>
      </c>
      <c r="C256" s="108" t="s">
        <v>51</v>
      </c>
      <c r="D256" s="116" t="s">
        <v>104</v>
      </c>
      <c r="E256" s="108"/>
      <c r="F256" s="117">
        <f>F257</f>
        <v>0</v>
      </c>
      <c r="G256" s="117">
        <f t="shared" si="108"/>
        <v>0</v>
      </c>
      <c r="H256" s="117">
        <f t="shared" si="108"/>
        <v>0</v>
      </c>
      <c r="I256" s="117"/>
      <c r="J256" s="117"/>
      <c r="K256" s="117"/>
      <c r="L256" s="117"/>
      <c r="M256" s="117"/>
      <c r="N256" s="117"/>
    </row>
    <row r="257" spans="1:14" ht="47.25" hidden="1">
      <c r="A257" s="114" t="s">
        <v>559</v>
      </c>
      <c r="B257" s="108" t="s">
        <v>290</v>
      </c>
      <c r="C257" s="108" t="s">
        <v>51</v>
      </c>
      <c r="D257" s="116" t="s">
        <v>105</v>
      </c>
      <c r="E257" s="108"/>
      <c r="F257" s="117">
        <f>F258</f>
        <v>0</v>
      </c>
      <c r="G257" s="117">
        <f t="shared" si="108"/>
        <v>0</v>
      </c>
      <c r="H257" s="117">
        <f t="shared" si="108"/>
        <v>0</v>
      </c>
      <c r="I257" s="117"/>
      <c r="J257" s="117"/>
      <c r="K257" s="117"/>
      <c r="L257" s="117"/>
      <c r="M257" s="117"/>
      <c r="N257" s="117"/>
    </row>
    <row r="258" spans="1:14" ht="78.75" hidden="1">
      <c r="A258" s="114" t="s">
        <v>560</v>
      </c>
      <c r="B258" s="108" t="s">
        <v>290</v>
      </c>
      <c r="C258" s="108" t="s">
        <v>51</v>
      </c>
      <c r="D258" s="108" t="s">
        <v>103</v>
      </c>
      <c r="E258" s="108" t="s">
        <v>210</v>
      </c>
      <c r="F258" s="117">
        <f>SUM(G258:H258)</f>
        <v>0</v>
      </c>
      <c r="G258" s="117"/>
      <c r="H258" s="117"/>
      <c r="I258" s="117"/>
      <c r="J258" s="117"/>
      <c r="K258" s="117"/>
      <c r="L258" s="117"/>
      <c r="M258" s="117"/>
      <c r="N258" s="117"/>
    </row>
    <row r="259" spans="1:14" ht="63">
      <c r="A259" s="118" t="s">
        <v>789</v>
      </c>
      <c r="B259" s="115" t="s">
        <v>290</v>
      </c>
      <c r="C259" s="115" t="s">
        <v>51</v>
      </c>
      <c r="D259" s="116" t="s">
        <v>529</v>
      </c>
      <c r="E259" s="108"/>
      <c r="F259" s="117">
        <f aca="true" t="shared" si="109" ref="F259:N259">SUM(F260,F263)</f>
        <v>20444.2</v>
      </c>
      <c r="G259" s="117">
        <f t="shared" si="109"/>
        <v>93</v>
      </c>
      <c r="H259" s="117">
        <f t="shared" si="109"/>
        <v>20351.2</v>
      </c>
      <c r="I259" s="117">
        <f t="shared" si="109"/>
        <v>21016</v>
      </c>
      <c r="J259" s="117">
        <f t="shared" si="109"/>
        <v>93</v>
      </c>
      <c r="K259" s="117">
        <f t="shared" si="109"/>
        <v>20923</v>
      </c>
      <c r="L259" s="117">
        <f t="shared" si="109"/>
        <v>20260</v>
      </c>
      <c r="M259" s="117">
        <f t="shared" si="109"/>
        <v>93</v>
      </c>
      <c r="N259" s="117">
        <f t="shared" si="109"/>
        <v>20167</v>
      </c>
    </row>
    <row r="260" spans="1:14" ht="94.5">
      <c r="A260" s="118" t="s">
        <v>823</v>
      </c>
      <c r="B260" s="115" t="s">
        <v>290</v>
      </c>
      <c r="C260" s="115" t="s">
        <v>51</v>
      </c>
      <c r="D260" s="116" t="s">
        <v>74</v>
      </c>
      <c r="E260" s="108"/>
      <c r="F260" s="117">
        <f aca="true" t="shared" si="110" ref="F260:N261">F261</f>
        <v>93</v>
      </c>
      <c r="G260" s="117">
        <f t="shared" si="110"/>
        <v>93</v>
      </c>
      <c r="H260" s="117">
        <f t="shared" si="110"/>
        <v>0</v>
      </c>
      <c r="I260" s="117">
        <f t="shared" si="110"/>
        <v>93</v>
      </c>
      <c r="J260" s="117">
        <f t="shared" si="110"/>
        <v>93</v>
      </c>
      <c r="K260" s="117">
        <f t="shared" si="110"/>
        <v>0</v>
      </c>
      <c r="L260" s="117">
        <f t="shared" si="110"/>
        <v>93</v>
      </c>
      <c r="M260" s="117">
        <f t="shared" si="110"/>
        <v>93</v>
      </c>
      <c r="N260" s="117">
        <f t="shared" si="110"/>
        <v>0</v>
      </c>
    </row>
    <row r="261" spans="1:14" ht="47.25">
      <c r="A261" s="118" t="s">
        <v>75</v>
      </c>
      <c r="B261" s="115" t="s">
        <v>290</v>
      </c>
      <c r="C261" s="115" t="s">
        <v>51</v>
      </c>
      <c r="D261" s="116" t="s">
        <v>76</v>
      </c>
      <c r="E261" s="108"/>
      <c r="F261" s="117">
        <f t="shared" si="110"/>
        <v>93</v>
      </c>
      <c r="G261" s="117">
        <f t="shared" si="110"/>
        <v>93</v>
      </c>
      <c r="H261" s="117">
        <f t="shared" si="110"/>
        <v>0</v>
      </c>
      <c r="I261" s="117">
        <f t="shared" si="110"/>
        <v>93</v>
      </c>
      <c r="J261" s="117">
        <f t="shared" si="110"/>
        <v>93</v>
      </c>
      <c r="K261" s="117">
        <f t="shared" si="110"/>
        <v>0</v>
      </c>
      <c r="L261" s="117">
        <f t="shared" si="110"/>
        <v>93</v>
      </c>
      <c r="M261" s="117">
        <f t="shared" si="110"/>
        <v>93</v>
      </c>
      <c r="N261" s="117">
        <f t="shared" si="110"/>
        <v>0</v>
      </c>
    </row>
    <row r="262" spans="1:14" ht="110.25">
      <c r="A262" s="118" t="s">
        <v>78</v>
      </c>
      <c r="B262" s="115" t="s">
        <v>290</v>
      </c>
      <c r="C262" s="115" t="s">
        <v>51</v>
      </c>
      <c r="D262" s="108" t="s">
        <v>77</v>
      </c>
      <c r="E262" s="108" t="s">
        <v>641</v>
      </c>
      <c r="F262" s="117">
        <f>SUM(G262:H262)</f>
        <v>93</v>
      </c>
      <c r="G262" s="117">
        <v>93</v>
      </c>
      <c r="H262" s="117"/>
      <c r="I262" s="117">
        <f>SUM(J262:K262)</f>
        <v>93</v>
      </c>
      <c r="J262" s="117">
        <v>93</v>
      </c>
      <c r="K262" s="117"/>
      <c r="L262" s="117">
        <f>SUM(M262:N262)</f>
        <v>93</v>
      </c>
      <c r="M262" s="117">
        <v>93</v>
      </c>
      <c r="N262" s="117"/>
    </row>
    <row r="263" spans="1:14" ht="94.5">
      <c r="A263" s="118" t="s">
        <v>802</v>
      </c>
      <c r="B263" s="115" t="s">
        <v>290</v>
      </c>
      <c r="C263" s="115" t="s">
        <v>51</v>
      </c>
      <c r="D263" s="116" t="s">
        <v>637</v>
      </c>
      <c r="E263" s="108"/>
      <c r="F263" s="117">
        <f>SUM(F264,F266,F270,)</f>
        <v>20351.2</v>
      </c>
      <c r="G263" s="117">
        <f aca="true" t="shared" si="111" ref="G263:N263">SUM(G264,G266,G270,)</f>
        <v>0</v>
      </c>
      <c r="H263" s="117">
        <f t="shared" si="111"/>
        <v>20351.2</v>
      </c>
      <c r="I263" s="117">
        <f t="shared" si="111"/>
        <v>20923</v>
      </c>
      <c r="J263" s="117">
        <f t="shared" si="111"/>
        <v>0</v>
      </c>
      <c r="K263" s="117">
        <f t="shared" si="111"/>
        <v>20923</v>
      </c>
      <c r="L263" s="117">
        <f t="shared" si="111"/>
        <v>20167</v>
      </c>
      <c r="M263" s="117">
        <f t="shared" si="111"/>
        <v>0</v>
      </c>
      <c r="N263" s="117">
        <f t="shared" si="111"/>
        <v>20167</v>
      </c>
    </row>
    <row r="264" spans="1:14" ht="47.25">
      <c r="A264" s="118" t="s">
        <v>619</v>
      </c>
      <c r="B264" s="115" t="s">
        <v>290</v>
      </c>
      <c r="C264" s="115" t="s">
        <v>51</v>
      </c>
      <c r="D264" s="116" t="s">
        <v>251</v>
      </c>
      <c r="E264" s="108"/>
      <c r="F264" s="117">
        <f aca="true" t="shared" si="112" ref="F264:N264">F265</f>
        <v>3668</v>
      </c>
      <c r="G264" s="117">
        <f t="shared" si="112"/>
        <v>0</v>
      </c>
      <c r="H264" s="117">
        <f t="shared" si="112"/>
        <v>3668</v>
      </c>
      <c r="I264" s="117">
        <f t="shared" si="112"/>
        <v>3821</v>
      </c>
      <c r="J264" s="117">
        <f t="shared" si="112"/>
        <v>0</v>
      </c>
      <c r="K264" s="117">
        <f t="shared" si="112"/>
        <v>3821</v>
      </c>
      <c r="L264" s="117">
        <f t="shared" si="112"/>
        <v>3969</v>
      </c>
      <c r="M264" s="117">
        <f t="shared" si="112"/>
        <v>0</v>
      </c>
      <c r="N264" s="117">
        <f t="shared" si="112"/>
        <v>3969</v>
      </c>
    </row>
    <row r="265" spans="1:14" ht="141.75">
      <c r="A265" s="114" t="s">
        <v>359</v>
      </c>
      <c r="B265" s="115" t="s">
        <v>290</v>
      </c>
      <c r="C265" s="115" t="s">
        <v>51</v>
      </c>
      <c r="D265" s="108" t="s">
        <v>544</v>
      </c>
      <c r="E265" s="108">
        <v>100</v>
      </c>
      <c r="F265" s="117">
        <f>SUM(G265:H265)</f>
        <v>3668</v>
      </c>
      <c r="G265" s="120"/>
      <c r="H265" s="120">
        <v>3668</v>
      </c>
      <c r="I265" s="117">
        <f>SUM(J265:K265)</f>
        <v>3821</v>
      </c>
      <c r="J265" s="120"/>
      <c r="K265" s="120">
        <v>3821</v>
      </c>
      <c r="L265" s="117">
        <f>SUM(M265:N265)</f>
        <v>3969</v>
      </c>
      <c r="M265" s="120"/>
      <c r="N265" s="120">
        <v>3969</v>
      </c>
    </row>
    <row r="266" spans="1:14" ht="94.5">
      <c r="A266" s="118" t="s">
        <v>615</v>
      </c>
      <c r="B266" s="115" t="s">
        <v>290</v>
      </c>
      <c r="C266" s="115" t="s">
        <v>51</v>
      </c>
      <c r="D266" s="116" t="s">
        <v>614</v>
      </c>
      <c r="E266" s="108"/>
      <c r="F266" s="117">
        <f aca="true" t="shared" si="113" ref="F266:N266">SUM(F267:F269)</f>
        <v>16343.2</v>
      </c>
      <c r="G266" s="117">
        <f t="shared" si="113"/>
        <v>0</v>
      </c>
      <c r="H266" s="117">
        <f t="shared" si="113"/>
        <v>16343.2</v>
      </c>
      <c r="I266" s="117">
        <f t="shared" si="113"/>
        <v>17102</v>
      </c>
      <c r="J266" s="117">
        <f t="shared" si="113"/>
        <v>0</v>
      </c>
      <c r="K266" s="117">
        <f t="shared" si="113"/>
        <v>17102</v>
      </c>
      <c r="L266" s="117">
        <f t="shared" si="113"/>
        <v>16198</v>
      </c>
      <c r="M266" s="117">
        <f t="shared" si="113"/>
        <v>0</v>
      </c>
      <c r="N266" s="117">
        <f t="shared" si="113"/>
        <v>16198</v>
      </c>
    </row>
    <row r="267" spans="1:14" ht="173.25">
      <c r="A267" s="119" t="s">
        <v>317</v>
      </c>
      <c r="B267" s="115" t="s">
        <v>290</v>
      </c>
      <c r="C267" s="115" t="s">
        <v>51</v>
      </c>
      <c r="D267" s="108" t="s">
        <v>546</v>
      </c>
      <c r="E267" s="108">
        <v>100</v>
      </c>
      <c r="F267" s="117">
        <f>SUM(G267:H267)</f>
        <v>12172.6</v>
      </c>
      <c r="G267" s="120"/>
      <c r="H267" s="120">
        <v>12172.6</v>
      </c>
      <c r="I267" s="117">
        <f>SUM(J267:K267)</f>
        <v>15602</v>
      </c>
      <c r="J267" s="120"/>
      <c r="K267" s="120">
        <v>15602</v>
      </c>
      <c r="L267" s="117">
        <f>SUM(M267:N267)</f>
        <v>15963</v>
      </c>
      <c r="M267" s="120"/>
      <c r="N267" s="120">
        <v>15963</v>
      </c>
    </row>
    <row r="268" spans="1:14" ht="94.5">
      <c r="A268" s="114" t="s">
        <v>690</v>
      </c>
      <c r="B268" s="115" t="s">
        <v>290</v>
      </c>
      <c r="C268" s="115" t="s">
        <v>51</v>
      </c>
      <c r="D268" s="108" t="s">
        <v>546</v>
      </c>
      <c r="E268" s="108">
        <v>200</v>
      </c>
      <c r="F268" s="117">
        <f>SUM(G268:H268)</f>
        <v>4152.9</v>
      </c>
      <c r="G268" s="120"/>
      <c r="H268" s="120">
        <v>4152.9</v>
      </c>
      <c r="I268" s="117">
        <f>SUM(J268:K268)</f>
        <v>1500</v>
      </c>
      <c r="J268" s="120"/>
      <c r="K268" s="120">
        <v>1500</v>
      </c>
      <c r="L268" s="117">
        <f>SUM(M268:N268)</f>
        <v>235</v>
      </c>
      <c r="M268" s="120"/>
      <c r="N268" s="120">
        <v>235</v>
      </c>
    </row>
    <row r="269" spans="1:14" ht="78.75">
      <c r="A269" s="114" t="s">
        <v>691</v>
      </c>
      <c r="B269" s="115" t="s">
        <v>290</v>
      </c>
      <c r="C269" s="115" t="s">
        <v>51</v>
      </c>
      <c r="D269" s="108" t="s">
        <v>546</v>
      </c>
      <c r="E269" s="108">
        <v>800</v>
      </c>
      <c r="F269" s="117">
        <f>SUM(G269:H269)</f>
        <v>17.7</v>
      </c>
      <c r="G269" s="120"/>
      <c r="H269" s="120">
        <v>17.7</v>
      </c>
      <c r="I269" s="117">
        <f>SUM(J269:K269)</f>
        <v>0</v>
      </c>
      <c r="J269" s="120"/>
      <c r="K269" s="120"/>
      <c r="L269" s="117">
        <f>SUM(M269:N269)</f>
        <v>0</v>
      </c>
      <c r="M269" s="120"/>
      <c r="N269" s="120"/>
    </row>
    <row r="270" spans="1:14" ht="31.5">
      <c r="A270" s="124" t="s">
        <v>618</v>
      </c>
      <c r="B270" s="115" t="s">
        <v>290</v>
      </c>
      <c r="C270" s="115" t="s">
        <v>51</v>
      </c>
      <c r="D270" s="116" t="s">
        <v>616</v>
      </c>
      <c r="E270" s="108"/>
      <c r="F270" s="117">
        <f>SUM(F271:F274)</f>
        <v>340</v>
      </c>
      <c r="G270" s="117">
        <f>SUM(G271:G274)</f>
        <v>0</v>
      </c>
      <c r="H270" s="117">
        <f>SUM(H271:H274)</f>
        <v>340</v>
      </c>
      <c r="I270" s="117">
        <f>SUM(I271:I274)</f>
        <v>0</v>
      </c>
      <c r="J270" s="117">
        <f>SUM(J272:J274)</f>
        <v>0</v>
      </c>
      <c r="K270" s="117">
        <f>SUM(K272:K274)</f>
        <v>0</v>
      </c>
      <c r="L270" s="117">
        <f>SUM(L271:L274)</f>
        <v>0</v>
      </c>
      <c r="M270" s="117">
        <f>SUM(M272:M274)</f>
        <v>0</v>
      </c>
      <c r="N270" s="117">
        <f>SUM(N272:N274)</f>
        <v>0</v>
      </c>
    </row>
    <row r="271" spans="1:14" ht="126">
      <c r="A271" s="124" t="s">
        <v>740</v>
      </c>
      <c r="B271" s="115" t="s">
        <v>290</v>
      </c>
      <c r="C271" s="115" t="s">
        <v>51</v>
      </c>
      <c r="D271" s="116" t="s">
        <v>741</v>
      </c>
      <c r="E271" s="108" t="s">
        <v>208</v>
      </c>
      <c r="F271" s="117">
        <f>SUM(G271:H271)</f>
        <v>0</v>
      </c>
      <c r="G271" s="117"/>
      <c r="H271" s="117"/>
      <c r="I271" s="117">
        <f>SUM(J271:K271)</f>
        <v>0</v>
      </c>
      <c r="J271" s="117"/>
      <c r="K271" s="117"/>
      <c r="L271" s="117">
        <f>SUM(M271:N271)</f>
        <v>0</v>
      </c>
      <c r="M271" s="117"/>
      <c r="N271" s="117"/>
    </row>
    <row r="272" spans="1:14" ht="47.25">
      <c r="A272" s="124" t="s">
        <v>65</v>
      </c>
      <c r="B272" s="115" t="s">
        <v>290</v>
      </c>
      <c r="C272" s="115" t="s">
        <v>51</v>
      </c>
      <c r="D272" s="108" t="s">
        <v>547</v>
      </c>
      <c r="E272" s="108" t="s">
        <v>645</v>
      </c>
      <c r="F272" s="117">
        <f>SUM(G272:H272)</f>
        <v>150</v>
      </c>
      <c r="G272" s="117"/>
      <c r="H272" s="117">
        <v>150</v>
      </c>
      <c r="I272" s="117">
        <f>SUM(J272:K272)</f>
        <v>0</v>
      </c>
      <c r="J272" s="117"/>
      <c r="K272" s="117"/>
      <c r="L272" s="117">
        <f>SUM(M272:N272)</f>
        <v>0</v>
      </c>
      <c r="M272" s="117"/>
      <c r="N272" s="117"/>
    </row>
    <row r="273" spans="1:14" ht="47.25">
      <c r="A273" s="114" t="s">
        <v>617</v>
      </c>
      <c r="B273" s="115" t="s">
        <v>290</v>
      </c>
      <c r="C273" s="115" t="s">
        <v>51</v>
      </c>
      <c r="D273" s="108" t="s">
        <v>547</v>
      </c>
      <c r="E273" s="108" t="s">
        <v>210</v>
      </c>
      <c r="F273" s="117">
        <f>SUM(G273:H273)</f>
        <v>190</v>
      </c>
      <c r="G273" s="120"/>
      <c r="H273" s="120">
        <v>190</v>
      </c>
      <c r="I273" s="117">
        <f>SUM(J273:K273)</f>
        <v>0</v>
      </c>
      <c r="J273" s="120"/>
      <c r="K273" s="120"/>
      <c r="L273" s="117">
        <f>SUM(M273:N273)</f>
        <v>0</v>
      </c>
      <c r="M273" s="120"/>
      <c r="N273" s="120"/>
    </row>
    <row r="274" spans="1:14" ht="31.5">
      <c r="A274" s="114" t="s">
        <v>83</v>
      </c>
      <c r="B274" s="115" t="s">
        <v>290</v>
      </c>
      <c r="C274" s="115" t="s">
        <v>51</v>
      </c>
      <c r="D274" s="108" t="s">
        <v>547</v>
      </c>
      <c r="E274" s="108" t="s">
        <v>629</v>
      </c>
      <c r="F274" s="117">
        <f>SUM(G274:H274)</f>
        <v>0</v>
      </c>
      <c r="G274" s="120"/>
      <c r="H274" s="120"/>
      <c r="I274" s="117">
        <f>SUM(J274:K274)</f>
        <v>0</v>
      </c>
      <c r="J274" s="120"/>
      <c r="K274" s="120">
        <v>0</v>
      </c>
      <c r="L274" s="117">
        <f>SUM(M274:N274)</f>
        <v>0</v>
      </c>
      <c r="M274" s="120"/>
      <c r="N274" s="120">
        <v>0</v>
      </c>
    </row>
    <row r="275" spans="1:14" s="125" customFormat="1" ht="15.75">
      <c r="A275" s="126" t="s">
        <v>135</v>
      </c>
      <c r="B275" s="157" t="s">
        <v>52</v>
      </c>
      <c r="C275" s="113"/>
      <c r="D275" s="113"/>
      <c r="E275" s="113"/>
      <c r="F275" s="111">
        <f aca="true" t="shared" si="114" ref="F275:N275">SUM(F276,F315)</f>
        <v>75570</v>
      </c>
      <c r="G275" s="111">
        <f t="shared" si="114"/>
        <v>10358</v>
      </c>
      <c r="H275" s="111">
        <f t="shared" si="114"/>
        <v>65212</v>
      </c>
      <c r="I275" s="111">
        <f t="shared" si="114"/>
        <v>97831</v>
      </c>
      <c r="J275" s="111">
        <f t="shared" si="114"/>
        <v>20594</v>
      </c>
      <c r="K275" s="111">
        <f t="shared" si="114"/>
        <v>77237</v>
      </c>
      <c r="L275" s="111">
        <f t="shared" si="114"/>
        <v>111736</v>
      </c>
      <c r="M275" s="111">
        <f t="shared" si="114"/>
        <v>34794</v>
      </c>
      <c r="N275" s="111">
        <f t="shared" si="114"/>
        <v>76942</v>
      </c>
    </row>
    <row r="276" spans="1:14" ht="15.75">
      <c r="A276" s="104" t="s">
        <v>136</v>
      </c>
      <c r="B276" s="107" t="s">
        <v>52</v>
      </c>
      <c r="C276" s="107" t="s">
        <v>240</v>
      </c>
      <c r="D276" s="108"/>
      <c r="E276" s="108"/>
      <c r="F276" s="111">
        <f>SUM(F277)</f>
        <v>51056.99999999999</v>
      </c>
      <c r="G276" s="111">
        <f aca="true" t="shared" si="115" ref="G276:N276">SUM(G277)</f>
        <v>884</v>
      </c>
      <c r="H276" s="111">
        <f t="shared" si="115"/>
        <v>50173</v>
      </c>
      <c r="I276" s="111">
        <f t="shared" si="115"/>
        <v>83386</v>
      </c>
      <c r="J276" s="111">
        <f t="shared" si="115"/>
        <v>20594</v>
      </c>
      <c r="K276" s="111">
        <f t="shared" si="115"/>
        <v>62792</v>
      </c>
      <c r="L276" s="111">
        <f t="shared" si="115"/>
        <v>96728</v>
      </c>
      <c r="M276" s="111">
        <f t="shared" si="115"/>
        <v>34794</v>
      </c>
      <c r="N276" s="111">
        <f t="shared" si="115"/>
        <v>61934</v>
      </c>
    </row>
    <row r="277" spans="1:14" ht="63">
      <c r="A277" s="118" t="s">
        <v>794</v>
      </c>
      <c r="B277" s="115" t="s">
        <v>52</v>
      </c>
      <c r="C277" s="115" t="s">
        <v>240</v>
      </c>
      <c r="D277" s="116" t="s">
        <v>335</v>
      </c>
      <c r="E277" s="108"/>
      <c r="F277" s="117">
        <f>SUM(F278,F289,F296,F311)</f>
        <v>51056.99999999999</v>
      </c>
      <c r="G277" s="117">
        <f aca="true" t="shared" si="116" ref="G277:N277">SUM(G278,G289,G296,G311)</f>
        <v>884</v>
      </c>
      <c r="H277" s="117">
        <f t="shared" si="116"/>
        <v>50173</v>
      </c>
      <c r="I277" s="117">
        <f t="shared" si="116"/>
        <v>83386</v>
      </c>
      <c r="J277" s="117">
        <f t="shared" si="116"/>
        <v>20594</v>
      </c>
      <c r="K277" s="117">
        <f t="shared" si="116"/>
        <v>62792</v>
      </c>
      <c r="L277" s="117">
        <f t="shared" si="116"/>
        <v>96728</v>
      </c>
      <c r="M277" s="117">
        <f t="shared" si="116"/>
        <v>34794</v>
      </c>
      <c r="N277" s="117">
        <f t="shared" si="116"/>
        <v>61934</v>
      </c>
    </row>
    <row r="278" spans="1:14" ht="94.5">
      <c r="A278" s="118" t="s">
        <v>806</v>
      </c>
      <c r="B278" s="115" t="s">
        <v>52</v>
      </c>
      <c r="C278" s="115" t="s">
        <v>240</v>
      </c>
      <c r="D278" s="116" t="s">
        <v>336</v>
      </c>
      <c r="E278" s="108"/>
      <c r="F278" s="117">
        <f aca="true" t="shared" si="117" ref="F278:N278">SUM(F279,F283,F287)</f>
        <v>12576.9</v>
      </c>
      <c r="G278" s="117">
        <f t="shared" si="117"/>
        <v>7.4</v>
      </c>
      <c r="H278" s="117">
        <f t="shared" si="117"/>
        <v>12569.5</v>
      </c>
      <c r="I278" s="117">
        <f t="shared" si="117"/>
        <v>12681</v>
      </c>
      <c r="J278" s="117">
        <f t="shared" si="117"/>
        <v>0</v>
      </c>
      <c r="K278" s="117">
        <f t="shared" si="117"/>
        <v>12681</v>
      </c>
      <c r="L278" s="117">
        <f t="shared" si="117"/>
        <v>13359</v>
      </c>
      <c r="M278" s="117">
        <f t="shared" si="117"/>
        <v>0</v>
      </c>
      <c r="N278" s="117">
        <f t="shared" si="117"/>
        <v>13359</v>
      </c>
    </row>
    <row r="279" spans="1:14" ht="78.75">
      <c r="A279" s="118" t="s">
        <v>304</v>
      </c>
      <c r="B279" s="115" t="s">
        <v>52</v>
      </c>
      <c r="C279" s="115" t="s">
        <v>240</v>
      </c>
      <c r="D279" s="116" t="s">
        <v>337</v>
      </c>
      <c r="E279" s="108"/>
      <c r="F279" s="117">
        <f aca="true" t="shared" si="118" ref="F279:N279">SUM(F280:F282)</f>
        <v>12568.5</v>
      </c>
      <c r="G279" s="117">
        <f t="shared" si="118"/>
        <v>0</v>
      </c>
      <c r="H279" s="117">
        <f t="shared" si="118"/>
        <v>12568.5</v>
      </c>
      <c r="I279" s="117">
        <f t="shared" si="118"/>
        <v>12681</v>
      </c>
      <c r="J279" s="117">
        <f t="shared" si="118"/>
        <v>0</v>
      </c>
      <c r="K279" s="117">
        <f t="shared" si="118"/>
        <v>12681</v>
      </c>
      <c r="L279" s="117">
        <f t="shared" si="118"/>
        <v>13359</v>
      </c>
      <c r="M279" s="117">
        <f t="shared" si="118"/>
        <v>0</v>
      </c>
      <c r="N279" s="117">
        <f t="shared" si="118"/>
        <v>13359</v>
      </c>
    </row>
    <row r="280" spans="1:14" ht="173.25">
      <c r="A280" s="119" t="s">
        <v>395</v>
      </c>
      <c r="B280" s="115" t="s">
        <v>52</v>
      </c>
      <c r="C280" s="115" t="s">
        <v>240</v>
      </c>
      <c r="D280" s="108" t="s">
        <v>550</v>
      </c>
      <c r="E280" s="108">
        <v>100</v>
      </c>
      <c r="F280" s="117">
        <f>SUM(G280:H280)</f>
        <v>10776</v>
      </c>
      <c r="G280" s="120"/>
      <c r="H280" s="120">
        <v>10776</v>
      </c>
      <c r="I280" s="117">
        <f>SUM(J280:K280)</f>
        <v>11454</v>
      </c>
      <c r="J280" s="120"/>
      <c r="K280" s="120">
        <v>11454</v>
      </c>
      <c r="L280" s="117">
        <f>SUM(M280:N280)</f>
        <v>12111</v>
      </c>
      <c r="M280" s="120"/>
      <c r="N280" s="120">
        <v>12111</v>
      </c>
    </row>
    <row r="281" spans="1:14" ht="94.5">
      <c r="A281" s="114" t="s">
        <v>396</v>
      </c>
      <c r="B281" s="115" t="s">
        <v>52</v>
      </c>
      <c r="C281" s="115" t="s">
        <v>240</v>
      </c>
      <c r="D281" s="108" t="s">
        <v>550</v>
      </c>
      <c r="E281" s="108">
        <v>200</v>
      </c>
      <c r="F281" s="117">
        <f>SUM(G281:H281)</f>
        <v>1473.5</v>
      </c>
      <c r="G281" s="120"/>
      <c r="H281" s="120">
        <v>1473.5</v>
      </c>
      <c r="I281" s="117">
        <f>SUM(J281:K281)</f>
        <v>953</v>
      </c>
      <c r="J281" s="120"/>
      <c r="K281" s="120">
        <v>953</v>
      </c>
      <c r="L281" s="117">
        <f>SUM(M281:N281)</f>
        <v>990</v>
      </c>
      <c r="M281" s="120"/>
      <c r="N281" s="120">
        <v>990</v>
      </c>
    </row>
    <row r="282" spans="1:14" ht="78.75">
      <c r="A282" s="114" t="s">
        <v>397</v>
      </c>
      <c r="B282" s="115" t="s">
        <v>52</v>
      </c>
      <c r="C282" s="115" t="s">
        <v>240</v>
      </c>
      <c r="D282" s="108" t="s">
        <v>550</v>
      </c>
      <c r="E282" s="108">
        <v>800</v>
      </c>
      <c r="F282" s="117">
        <f>SUM(G282:H282)</f>
        <v>319</v>
      </c>
      <c r="G282" s="120"/>
      <c r="H282" s="120">
        <v>319</v>
      </c>
      <c r="I282" s="117">
        <f>SUM(J282:K282)</f>
        <v>274</v>
      </c>
      <c r="J282" s="120"/>
      <c r="K282" s="120">
        <v>274</v>
      </c>
      <c r="L282" s="117">
        <f>SUM(M282:N282)</f>
        <v>258</v>
      </c>
      <c r="M282" s="120"/>
      <c r="N282" s="120">
        <v>258</v>
      </c>
    </row>
    <row r="283" spans="1:14" ht="47.25">
      <c r="A283" s="124" t="s">
        <v>622</v>
      </c>
      <c r="B283" s="115" t="s">
        <v>52</v>
      </c>
      <c r="C283" s="115" t="s">
        <v>240</v>
      </c>
      <c r="D283" s="116" t="s">
        <v>956</v>
      </c>
      <c r="E283" s="108"/>
      <c r="F283" s="117">
        <f aca="true" t="shared" si="119" ref="F283:N283">SUM(F284:F286)</f>
        <v>8.4</v>
      </c>
      <c r="G283" s="117">
        <f t="shared" si="119"/>
        <v>7.4</v>
      </c>
      <c r="H283" s="117">
        <f t="shared" si="119"/>
        <v>1</v>
      </c>
      <c r="I283" s="117">
        <f t="shared" si="119"/>
        <v>0</v>
      </c>
      <c r="J283" s="117">
        <f t="shared" si="119"/>
        <v>0</v>
      </c>
      <c r="K283" s="117">
        <f t="shared" si="119"/>
        <v>0</v>
      </c>
      <c r="L283" s="117">
        <f t="shared" si="119"/>
        <v>0</v>
      </c>
      <c r="M283" s="117">
        <f t="shared" si="119"/>
        <v>0</v>
      </c>
      <c r="N283" s="117">
        <f t="shared" si="119"/>
        <v>0</v>
      </c>
    </row>
    <row r="284" spans="1:14" ht="63">
      <c r="A284" s="124" t="s">
        <v>253</v>
      </c>
      <c r="B284" s="115" t="s">
        <v>52</v>
      </c>
      <c r="C284" s="115" t="s">
        <v>240</v>
      </c>
      <c r="D284" s="108" t="s">
        <v>252</v>
      </c>
      <c r="E284" s="108" t="s">
        <v>210</v>
      </c>
      <c r="F284" s="117">
        <f>SUM(G284:H284)</f>
        <v>0</v>
      </c>
      <c r="G284" s="117"/>
      <c r="H284" s="117"/>
      <c r="I284" s="117">
        <f>SUM(J284:K284)</f>
        <v>0</v>
      </c>
      <c r="J284" s="117"/>
      <c r="K284" s="117"/>
      <c r="L284" s="117">
        <f>SUM(M284:N284)</f>
        <v>0</v>
      </c>
      <c r="M284" s="117"/>
      <c r="N284" s="117"/>
    </row>
    <row r="285" spans="1:14" ht="110.25">
      <c r="A285" s="124" t="s">
        <v>692</v>
      </c>
      <c r="B285" s="115" t="s">
        <v>52</v>
      </c>
      <c r="C285" s="115" t="s">
        <v>240</v>
      </c>
      <c r="D285" s="108" t="s">
        <v>90</v>
      </c>
      <c r="E285" s="108" t="s">
        <v>210</v>
      </c>
      <c r="F285" s="117">
        <f>SUM(G285:H285)</f>
        <v>1</v>
      </c>
      <c r="G285" s="117"/>
      <c r="H285" s="117">
        <v>1</v>
      </c>
      <c r="I285" s="117"/>
      <c r="J285" s="117"/>
      <c r="K285" s="117"/>
      <c r="L285" s="117"/>
      <c r="M285" s="117"/>
      <c r="N285" s="117"/>
    </row>
    <row r="286" spans="1:14" ht="110.25">
      <c r="A286" s="124" t="s">
        <v>692</v>
      </c>
      <c r="B286" s="115" t="s">
        <v>52</v>
      </c>
      <c r="C286" s="115" t="s">
        <v>240</v>
      </c>
      <c r="D286" s="108" t="s">
        <v>450</v>
      </c>
      <c r="E286" s="108" t="s">
        <v>210</v>
      </c>
      <c r="F286" s="117">
        <f>SUM(G286:H286)</f>
        <v>7.4</v>
      </c>
      <c r="G286" s="117">
        <v>7.4</v>
      </c>
      <c r="H286" s="117"/>
      <c r="I286" s="117">
        <f>SUM(J286:K286)</f>
        <v>0</v>
      </c>
      <c r="J286" s="117"/>
      <c r="K286" s="117"/>
      <c r="L286" s="117">
        <f>SUM(M286:N286)</f>
        <v>0</v>
      </c>
      <c r="M286" s="117"/>
      <c r="N286" s="117"/>
    </row>
    <row r="287" spans="1:14" ht="63">
      <c r="A287" s="124" t="s">
        <v>106</v>
      </c>
      <c r="B287" s="115" t="s">
        <v>52</v>
      </c>
      <c r="C287" s="115" t="s">
        <v>240</v>
      </c>
      <c r="D287" s="116" t="s">
        <v>91</v>
      </c>
      <c r="E287" s="108"/>
      <c r="F287" s="117">
        <f aca="true" t="shared" si="120" ref="F287:N287">F288</f>
        <v>0</v>
      </c>
      <c r="G287" s="117">
        <f t="shared" si="120"/>
        <v>0</v>
      </c>
      <c r="H287" s="117">
        <f t="shared" si="120"/>
        <v>0</v>
      </c>
      <c r="I287" s="117">
        <f t="shared" si="120"/>
        <v>0</v>
      </c>
      <c r="J287" s="117">
        <f t="shared" si="120"/>
        <v>0</v>
      </c>
      <c r="K287" s="117">
        <f t="shared" si="120"/>
        <v>0</v>
      </c>
      <c r="L287" s="117">
        <f t="shared" si="120"/>
        <v>0</v>
      </c>
      <c r="M287" s="117">
        <f t="shared" si="120"/>
        <v>0</v>
      </c>
      <c r="N287" s="117">
        <f t="shared" si="120"/>
        <v>0</v>
      </c>
    </row>
    <row r="288" spans="1:14" ht="47.25">
      <c r="A288" s="124" t="s">
        <v>295</v>
      </c>
      <c r="B288" s="115" t="s">
        <v>52</v>
      </c>
      <c r="C288" s="115" t="s">
        <v>240</v>
      </c>
      <c r="D288" s="108" t="s">
        <v>108</v>
      </c>
      <c r="E288" s="108" t="s">
        <v>210</v>
      </c>
      <c r="F288" s="117">
        <f>SUM(G288:H288)</f>
        <v>0</v>
      </c>
      <c r="G288" s="117"/>
      <c r="H288" s="117"/>
      <c r="I288" s="117">
        <f>SUM(J288:K288)</f>
        <v>0</v>
      </c>
      <c r="J288" s="117"/>
      <c r="K288" s="117"/>
      <c r="L288" s="117">
        <f>SUM(M288:N288)</f>
        <v>0</v>
      </c>
      <c r="M288" s="117"/>
      <c r="N288" s="117"/>
    </row>
    <row r="289" spans="1:14" ht="78.75">
      <c r="A289" s="118" t="s">
        <v>807</v>
      </c>
      <c r="B289" s="115" t="s">
        <v>52</v>
      </c>
      <c r="C289" s="115" t="s">
        <v>240</v>
      </c>
      <c r="D289" s="116" t="s">
        <v>623</v>
      </c>
      <c r="E289" s="108"/>
      <c r="F289" s="117">
        <f aca="true" t="shared" si="121" ref="F289:N289">SUM(F290,F294)</f>
        <v>1548.3000000000002</v>
      </c>
      <c r="G289" s="117">
        <f t="shared" si="121"/>
        <v>0</v>
      </c>
      <c r="H289" s="117">
        <f t="shared" si="121"/>
        <v>1548.3000000000002</v>
      </c>
      <c r="I289" s="117">
        <f t="shared" si="121"/>
        <v>1568</v>
      </c>
      <c r="J289" s="117">
        <f t="shared" si="121"/>
        <v>0</v>
      </c>
      <c r="K289" s="117">
        <f t="shared" si="121"/>
        <v>1568</v>
      </c>
      <c r="L289" s="117">
        <f t="shared" si="121"/>
        <v>1657</v>
      </c>
      <c r="M289" s="117">
        <f t="shared" si="121"/>
        <v>0</v>
      </c>
      <c r="N289" s="117">
        <f t="shared" si="121"/>
        <v>1657</v>
      </c>
    </row>
    <row r="290" spans="1:14" ht="78.75">
      <c r="A290" s="118" t="s">
        <v>304</v>
      </c>
      <c r="B290" s="115" t="s">
        <v>52</v>
      </c>
      <c r="C290" s="115" t="s">
        <v>240</v>
      </c>
      <c r="D290" s="116" t="s">
        <v>624</v>
      </c>
      <c r="E290" s="108"/>
      <c r="F290" s="117">
        <f aca="true" t="shared" si="122" ref="F290:N290">SUM(F291:F293)</f>
        <v>1548.3000000000002</v>
      </c>
      <c r="G290" s="117">
        <f t="shared" si="122"/>
        <v>0</v>
      </c>
      <c r="H290" s="117">
        <f t="shared" si="122"/>
        <v>1548.3000000000002</v>
      </c>
      <c r="I290" s="117">
        <f t="shared" si="122"/>
        <v>1568</v>
      </c>
      <c r="J290" s="117">
        <f t="shared" si="122"/>
        <v>0</v>
      </c>
      <c r="K290" s="117">
        <f t="shared" si="122"/>
        <v>1568</v>
      </c>
      <c r="L290" s="117">
        <f t="shared" si="122"/>
        <v>1657</v>
      </c>
      <c r="M290" s="117">
        <f t="shared" si="122"/>
        <v>0</v>
      </c>
      <c r="N290" s="117">
        <f t="shared" si="122"/>
        <v>1657</v>
      </c>
    </row>
    <row r="291" spans="1:14" ht="173.25">
      <c r="A291" s="119" t="s">
        <v>27</v>
      </c>
      <c r="B291" s="115" t="s">
        <v>52</v>
      </c>
      <c r="C291" s="115" t="s">
        <v>240</v>
      </c>
      <c r="D291" s="108" t="s">
        <v>551</v>
      </c>
      <c r="E291" s="134" t="s">
        <v>208</v>
      </c>
      <c r="F291" s="117">
        <f>SUM(G291:H291)</f>
        <v>1481.4</v>
      </c>
      <c r="G291" s="120"/>
      <c r="H291" s="120">
        <v>1481.4</v>
      </c>
      <c r="I291" s="117">
        <f>SUM(J291:K291)</f>
        <v>1565</v>
      </c>
      <c r="J291" s="120"/>
      <c r="K291" s="120">
        <v>1565</v>
      </c>
      <c r="L291" s="117">
        <f>SUM(M291:N291)</f>
        <v>1654</v>
      </c>
      <c r="M291" s="120"/>
      <c r="N291" s="120">
        <v>1654</v>
      </c>
    </row>
    <row r="292" spans="1:14" ht="94.5">
      <c r="A292" s="114" t="s">
        <v>464</v>
      </c>
      <c r="B292" s="115" t="s">
        <v>52</v>
      </c>
      <c r="C292" s="115" t="s">
        <v>240</v>
      </c>
      <c r="D292" s="108" t="s">
        <v>551</v>
      </c>
      <c r="E292" s="134" t="s">
        <v>210</v>
      </c>
      <c r="F292" s="117">
        <f>SUM(G292:H292)</f>
        <v>63.9</v>
      </c>
      <c r="G292" s="120"/>
      <c r="H292" s="120">
        <v>63.9</v>
      </c>
      <c r="I292" s="117">
        <f>SUM(J292:K292)</f>
        <v>0</v>
      </c>
      <c r="J292" s="120"/>
      <c r="K292" s="120"/>
      <c r="L292" s="117">
        <f>SUM(M292:N292)</f>
        <v>0</v>
      </c>
      <c r="M292" s="120"/>
      <c r="N292" s="120"/>
    </row>
    <row r="293" spans="1:14" ht="78.75">
      <c r="A293" s="114" t="s">
        <v>465</v>
      </c>
      <c r="B293" s="115" t="s">
        <v>52</v>
      </c>
      <c r="C293" s="115" t="s">
        <v>240</v>
      </c>
      <c r="D293" s="108" t="s">
        <v>551</v>
      </c>
      <c r="E293" s="134" t="s">
        <v>629</v>
      </c>
      <c r="F293" s="117">
        <f>SUM(G293:H293)</f>
        <v>3</v>
      </c>
      <c r="G293" s="120"/>
      <c r="H293" s="120">
        <v>3</v>
      </c>
      <c r="I293" s="117">
        <f>SUM(J293:K293)</f>
        <v>3</v>
      </c>
      <c r="J293" s="120"/>
      <c r="K293" s="120">
        <v>3</v>
      </c>
      <c r="L293" s="117">
        <f>SUM(M293:N293)</f>
        <v>3</v>
      </c>
      <c r="M293" s="120"/>
      <c r="N293" s="120">
        <v>3</v>
      </c>
    </row>
    <row r="294" spans="1:14" ht="63">
      <c r="A294" s="114" t="s">
        <v>106</v>
      </c>
      <c r="B294" s="115" t="s">
        <v>52</v>
      </c>
      <c r="C294" s="115" t="s">
        <v>240</v>
      </c>
      <c r="D294" s="116" t="s">
        <v>109</v>
      </c>
      <c r="E294" s="134"/>
      <c r="F294" s="117">
        <f aca="true" t="shared" si="123" ref="F294:N294">F295</f>
        <v>0</v>
      </c>
      <c r="G294" s="117">
        <f t="shared" si="123"/>
        <v>0</v>
      </c>
      <c r="H294" s="117">
        <f t="shared" si="123"/>
        <v>0</v>
      </c>
      <c r="I294" s="117">
        <f t="shared" si="123"/>
        <v>0</v>
      </c>
      <c r="J294" s="117">
        <f t="shared" si="123"/>
        <v>0</v>
      </c>
      <c r="K294" s="117">
        <f t="shared" si="123"/>
        <v>0</v>
      </c>
      <c r="L294" s="117">
        <f t="shared" si="123"/>
        <v>0</v>
      </c>
      <c r="M294" s="117">
        <f t="shared" si="123"/>
        <v>0</v>
      </c>
      <c r="N294" s="117">
        <f t="shared" si="123"/>
        <v>0</v>
      </c>
    </row>
    <row r="295" spans="1:14" ht="47.25">
      <c r="A295" s="114" t="s">
        <v>617</v>
      </c>
      <c r="B295" s="115" t="s">
        <v>52</v>
      </c>
      <c r="C295" s="115" t="s">
        <v>240</v>
      </c>
      <c r="D295" s="108" t="s">
        <v>110</v>
      </c>
      <c r="E295" s="134" t="s">
        <v>210</v>
      </c>
      <c r="F295" s="117">
        <f>SUM(G295:H295)</f>
        <v>0</v>
      </c>
      <c r="G295" s="120"/>
      <c r="H295" s="120"/>
      <c r="I295" s="117">
        <f>SUM(J295:K295)</f>
        <v>0</v>
      </c>
      <c r="J295" s="120"/>
      <c r="K295" s="120"/>
      <c r="L295" s="117">
        <f>SUM(M295:N295)</f>
        <v>0</v>
      </c>
      <c r="M295" s="120"/>
      <c r="N295" s="120"/>
    </row>
    <row r="296" spans="1:14" ht="94.5">
      <c r="A296" s="118" t="s">
        <v>795</v>
      </c>
      <c r="B296" s="115" t="s">
        <v>52</v>
      </c>
      <c r="C296" s="115" t="s">
        <v>240</v>
      </c>
      <c r="D296" s="116" t="s">
        <v>466</v>
      </c>
      <c r="E296" s="134"/>
      <c r="F296" s="117">
        <f>SUM(F297,F304,F307)</f>
        <v>36798.2</v>
      </c>
      <c r="G296" s="117">
        <f aca="true" t="shared" si="124" ref="G296:N296">SUM(G297,G304,G307)</f>
        <v>750</v>
      </c>
      <c r="H296" s="117">
        <f t="shared" si="124"/>
        <v>36048.2</v>
      </c>
      <c r="I296" s="117">
        <f t="shared" si="124"/>
        <v>69137</v>
      </c>
      <c r="J296" s="117">
        <f t="shared" si="124"/>
        <v>20594</v>
      </c>
      <c r="K296" s="117">
        <f t="shared" si="124"/>
        <v>48543</v>
      </c>
      <c r="L296" s="117">
        <f t="shared" si="124"/>
        <v>81712</v>
      </c>
      <c r="M296" s="117">
        <f t="shared" si="124"/>
        <v>34794</v>
      </c>
      <c r="N296" s="117">
        <f t="shared" si="124"/>
        <v>46918</v>
      </c>
    </row>
    <row r="297" spans="1:14" ht="78.75">
      <c r="A297" s="118" t="s">
        <v>304</v>
      </c>
      <c r="B297" s="115" t="s">
        <v>52</v>
      </c>
      <c r="C297" s="115" t="s">
        <v>240</v>
      </c>
      <c r="D297" s="116" t="s">
        <v>467</v>
      </c>
      <c r="E297" s="134"/>
      <c r="F297" s="117">
        <f>SUM(F298:F303)</f>
        <v>35687.2</v>
      </c>
      <c r="G297" s="117">
        <f aca="true" t="shared" si="125" ref="G297:N297">SUM(G298:G303)</f>
        <v>750</v>
      </c>
      <c r="H297" s="117">
        <f t="shared" si="125"/>
        <v>34937.2</v>
      </c>
      <c r="I297" s="117">
        <f t="shared" si="125"/>
        <v>45865</v>
      </c>
      <c r="J297" s="117">
        <f t="shared" si="125"/>
        <v>0</v>
      </c>
      <c r="K297" s="117">
        <f t="shared" si="125"/>
        <v>45865</v>
      </c>
      <c r="L297" s="117">
        <f t="shared" si="125"/>
        <v>43052</v>
      </c>
      <c r="M297" s="117">
        <f t="shared" si="125"/>
        <v>0</v>
      </c>
      <c r="N297" s="117">
        <f t="shared" si="125"/>
        <v>43052</v>
      </c>
    </row>
    <row r="298" spans="1:14" ht="173.25">
      <c r="A298" s="119" t="s">
        <v>317</v>
      </c>
      <c r="B298" s="115" t="s">
        <v>52</v>
      </c>
      <c r="C298" s="115" t="s">
        <v>240</v>
      </c>
      <c r="D298" s="108" t="s">
        <v>552</v>
      </c>
      <c r="E298" s="134" t="s">
        <v>208</v>
      </c>
      <c r="F298" s="152">
        <f aca="true" t="shared" si="126" ref="F298:F303">SUM(G298:H298)</f>
        <v>6048</v>
      </c>
      <c r="G298" s="120"/>
      <c r="H298" s="120">
        <v>6048</v>
      </c>
      <c r="I298" s="152">
        <f aca="true" t="shared" si="127" ref="I298:I303">SUM(J298:K298)</f>
        <v>12786</v>
      </c>
      <c r="J298" s="120"/>
      <c r="K298" s="120">
        <v>12786</v>
      </c>
      <c r="L298" s="152">
        <f aca="true" t="shared" si="128" ref="L298:L303">SUM(M298:N298)</f>
        <v>13505</v>
      </c>
      <c r="M298" s="120"/>
      <c r="N298" s="120">
        <v>13505</v>
      </c>
    </row>
    <row r="299" spans="1:14" ht="94.5">
      <c r="A299" s="118" t="s">
        <v>396</v>
      </c>
      <c r="B299" s="115" t="s">
        <v>52</v>
      </c>
      <c r="C299" s="115" t="s">
        <v>240</v>
      </c>
      <c r="D299" s="108" t="s">
        <v>552</v>
      </c>
      <c r="E299" s="134" t="s">
        <v>210</v>
      </c>
      <c r="F299" s="152">
        <f t="shared" si="126"/>
        <v>2014</v>
      </c>
      <c r="G299" s="120"/>
      <c r="H299" s="120">
        <v>2014</v>
      </c>
      <c r="I299" s="152">
        <f t="shared" si="127"/>
        <v>4835</v>
      </c>
      <c r="J299" s="120"/>
      <c r="K299" s="120">
        <v>4835</v>
      </c>
      <c r="L299" s="152">
        <f t="shared" si="128"/>
        <v>0</v>
      </c>
      <c r="M299" s="120"/>
      <c r="N299" s="120"/>
    </row>
    <row r="300" spans="1:14" ht="110.25">
      <c r="A300" s="114" t="s">
        <v>331</v>
      </c>
      <c r="B300" s="115" t="s">
        <v>52</v>
      </c>
      <c r="C300" s="115" t="s">
        <v>240</v>
      </c>
      <c r="D300" s="108" t="s">
        <v>552</v>
      </c>
      <c r="E300" s="108">
        <v>600</v>
      </c>
      <c r="F300" s="152">
        <f t="shared" si="126"/>
        <v>25022.2</v>
      </c>
      <c r="G300" s="120"/>
      <c r="H300" s="120">
        <v>25022.2</v>
      </c>
      <c r="I300" s="152">
        <f t="shared" si="127"/>
        <v>28038</v>
      </c>
      <c r="J300" s="120"/>
      <c r="K300" s="120">
        <v>28038</v>
      </c>
      <c r="L300" s="152">
        <f t="shared" si="128"/>
        <v>29547</v>
      </c>
      <c r="M300" s="120"/>
      <c r="N300" s="120">
        <v>29547</v>
      </c>
    </row>
    <row r="301" spans="1:14" ht="78.75">
      <c r="A301" s="114" t="s">
        <v>465</v>
      </c>
      <c r="B301" s="115" t="s">
        <v>52</v>
      </c>
      <c r="C301" s="115" t="s">
        <v>240</v>
      </c>
      <c r="D301" s="108" t="s">
        <v>552</v>
      </c>
      <c r="E301" s="108" t="s">
        <v>629</v>
      </c>
      <c r="F301" s="152">
        <f t="shared" si="126"/>
        <v>103</v>
      </c>
      <c r="G301" s="120"/>
      <c r="H301" s="120">
        <v>103</v>
      </c>
      <c r="I301" s="152">
        <f t="shared" si="127"/>
        <v>206</v>
      </c>
      <c r="J301" s="120"/>
      <c r="K301" s="120">
        <v>206</v>
      </c>
      <c r="L301" s="152">
        <f t="shared" si="128"/>
        <v>0</v>
      </c>
      <c r="M301" s="120"/>
      <c r="N301" s="120"/>
    </row>
    <row r="302" spans="1:14" ht="110.25">
      <c r="A302" s="114" t="s">
        <v>516</v>
      </c>
      <c r="B302" s="115" t="s">
        <v>52</v>
      </c>
      <c r="C302" s="115" t="s">
        <v>240</v>
      </c>
      <c r="D302" s="108" t="s">
        <v>514</v>
      </c>
      <c r="E302" s="108">
        <v>600</v>
      </c>
      <c r="F302" s="152">
        <f t="shared" si="126"/>
        <v>1750</v>
      </c>
      <c r="G302" s="120"/>
      <c r="H302" s="120">
        <v>1750</v>
      </c>
      <c r="I302" s="152">
        <f t="shared" si="127"/>
        <v>0</v>
      </c>
      <c r="J302" s="120"/>
      <c r="K302" s="120">
        <v>0</v>
      </c>
      <c r="L302" s="152">
        <f t="shared" si="128"/>
        <v>0</v>
      </c>
      <c r="M302" s="120"/>
      <c r="N302" s="120">
        <v>0</v>
      </c>
    </row>
    <row r="303" spans="1:14" ht="94.5">
      <c r="A303" s="114" t="s">
        <v>399</v>
      </c>
      <c r="B303" s="115" t="s">
        <v>52</v>
      </c>
      <c r="C303" s="115" t="s">
        <v>240</v>
      </c>
      <c r="D303" s="108" t="s">
        <v>92</v>
      </c>
      <c r="E303" s="134" t="s">
        <v>641</v>
      </c>
      <c r="F303" s="117">
        <f t="shared" si="126"/>
        <v>750</v>
      </c>
      <c r="G303" s="120">
        <v>750</v>
      </c>
      <c r="H303" s="120"/>
      <c r="I303" s="117">
        <f t="shared" si="127"/>
        <v>0</v>
      </c>
      <c r="J303" s="120">
        <v>0</v>
      </c>
      <c r="K303" s="120"/>
      <c r="L303" s="117">
        <f t="shared" si="128"/>
        <v>0</v>
      </c>
      <c r="M303" s="120">
        <v>0</v>
      </c>
      <c r="N303" s="120"/>
    </row>
    <row r="304" spans="1:14" ht="63">
      <c r="A304" s="114" t="s">
        <v>106</v>
      </c>
      <c r="B304" s="115" t="s">
        <v>52</v>
      </c>
      <c r="C304" s="115" t="s">
        <v>240</v>
      </c>
      <c r="D304" s="116" t="s">
        <v>111</v>
      </c>
      <c r="E304" s="108"/>
      <c r="F304" s="152">
        <f>SUM(F305:F306)</f>
        <v>541</v>
      </c>
      <c r="G304" s="152">
        <f aca="true" t="shared" si="129" ref="G304:N304">SUM(G305:G306)</f>
        <v>0</v>
      </c>
      <c r="H304" s="152">
        <f t="shared" si="129"/>
        <v>541</v>
      </c>
      <c r="I304" s="152">
        <f t="shared" si="129"/>
        <v>390</v>
      </c>
      <c r="J304" s="152">
        <f t="shared" si="129"/>
        <v>0</v>
      </c>
      <c r="K304" s="152">
        <f t="shared" si="129"/>
        <v>390</v>
      </c>
      <c r="L304" s="152">
        <f t="shared" si="129"/>
        <v>0</v>
      </c>
      <c r="M304" s="152">
        <f t="shared" si="129"/>
        <v>0</v>
      </c>
      <c r="N304" s="152">
        <f t="shared" si="129"/>
        <v>0</v>
      </c>
    </row>
    <row r="305" spans="1:14" ht="47.25">
      <c r="A305" s="114" t="s">
        <v>295</v>
      </c>
      <c r="B305" s="115" t="s">
        <v>52</v>
      </c>
      <c r="C305" s="115" t="s">
        <v>240</v>
      </c>
      <c r="D305" s="108" t="s">
        <v>112</v>
      </c>
      <c r="E305" s="108" t="s">
        <v>210</v>
      </c>
      <c r="F305" s="152">
        <f>SUM(G305:H305)</f>
        <v>195</v>
      </c>
      <c r="G305" s="152"/>
      <c r="H305" s="152">
        <v>195</v>
      </c>
      <c r="I305" s="152">
        <f>SUM(J305:K305)</f>
        <v>390</v>
      </c>
      <c r="J305" s="120"/>
      <c r="K305" s="120">
        <v>390</v>
      </c>
      <c r="L305" s="152">
        <f>SUM(M305:N305)</f>
        <v>0</v>
      </c>
      <c r="M305" s="120"/>
      <c r="N305" s="152"/>
    </row>
    <row r="306" spans="1:14" ht="63">
      <c r="A306" s="114" t="s">
        <v>42</v>
      </c>
      <c r="B306" s="115" t="s">
        <v>52</v>
      </c>
      <c r="C306" s="115" t="s">
        <v>240</v>
      </c>
      <c r="D306" s="108" t="s">
        <v>112</v>
      </c>
      <c r="E306" s="108">
        <v>600</v>
      </c>
      <c r="F306" s="152">
        <f>SUM(G306:H306)</f>
        <v>346</v>
      </c>
      <c r="G306" s="120"/>
      <c r="H306" s="120">
        <v>346</v>
      </c>
      <c r="I306" s="152">
        <f>SUM(J306:K306)</f>
        <v>0</v>
      </c>
      <c r="J306" s="120"/>
      <c r="K306" s="120"/>
      <c r="L306" s="152">
        <f>SUM(M306:N306)</f>
        <v>0</v>
      </c>
      <c r="M306" s="120"/>
      <c r="N306" s="120"/>
    </row>
    <row r="307" spans="1:14" ht="31.5">
      <c r="A307" s="118" t="s">
        <v>233</v>
      </c>
      <c r="B307" s="115" t="s">
        <v>52</v>
      </c>
      <c r="C307" s="115" t="s">
        <v>240</v>
      </c>
      <c r="D307" s="158" t="s">
        <v>234</v>
      </c>
      <c r="E307" s="108"/>
      <c r="F307" s="117">
        <f>SUM(F308:F310)</f>
        <v>570</v>
      </c>
      <c r="G307" s="117">
        <f aca="true" t="shared" si="130" ref="G307:N307">SUM(G308:G310)</f>
        <v>0</v>
      </c>
      <c r="H307" s="117">
        <f t="shared" si="130"/>
        <v>570</v>
      </c>
      <c r="I307" s="117">
        <f t="shared" si="130"/>
        <v>22882</v>
      </c>
      <c r="J307" s="117">
        <f t="shared" si="130"/>
        <v>20594</v>
      </c>
      <c r="K307" s="117">
        <f t="shared" si="130"/>
        <v>2288</v>
      </c>
      <c r="L307" s="117">
        <f t="shared" si="130"/>
        <v>38660</v>
      </c>
      <c r="M307" s="117">
        <f t="shared" si="130"/>
        <v>34794</v>
      </c>
      <c r="N307" s="117">
        <f t="shared" si="130"/>
        <v>3866</v>
      </c>
    </row>
    <row r="308" spans="1:14" ht="78.75">
      <c r="A308" s="118" t="s">
        <v>236</v>
      </c>
      <c r="B308" s="115" t="s">
        <v>52</v>
      </c>
      <c r="C308" s="115" t="s">
        <v>240</v>
      </c>
      <c r="D308" s="115" t="s">
        <v>7</v>
      </c>
      <c r="E308" s="108" t="s">
        <v>210</v>
      </c>
      <c r="F308" s="117">
        <f>SUM(G308:H308)</f>
        <v>490</v>
      </c>
      <c r="G308" s="117"/>
      <c r="H308" s="117">
        <v>490</v>
      </c>
      <c r="I308" s="117">
        <f>SUM(J308:K308)</f>
        <v>2288</v>
      </c>
      <c r="J308" s="117"/>
      <c r="K308" s="117">
        <v>2288</v>
      </c>
      <c r="L308" s="117">
        <f>SUM(M308:N308)</f>
        <v>3866</v>
      </c>
      <c r="M308" s="117"/>
      <c r="N308" s="117">
        <v>3866</v>
      </c>
    </row>
    <row r="309" spans="1:14" ht="47.25">
      <c r="A309" s="118" t="s">
        <v>980</v>
      </c>
      <c r="B309" s="115" t="s">
        <v>52</v>
      </c>
      <c r="C309" s="115" t="s">
        <v>240</v>
      </c>
      <c r="D309" s="115" t="s">
        <v>7</v>
      </c>
      <c r="E309" s="108" t="s">
        <v>629</v>
      </c>
      <c r="F309" s="117">
        <f>SUM(G309:H309)</f>
        <v>80</v>
      </c>
      <c r="G309" s="117"/>
      <c r="H309" s="117">
        <v>80</v>
      </c>
      <c r="I309" s="117">
        <f>SUM(J309:K309)</f>
        <v>0</v>
      </c>
      <c r="J309" s="117"/>
      <c r="K309" s="117"/>
      <c r="L309" s="117">
        <f>SUM(M309:N309)</f>
        <v>0</v>
      </c>
      <c r="M309" s="117"/>
      <c r="N309" s="117"/>
    </row>
    <row r="310" spans="1:14" ht="78.75">
      <c r="A310" s="118" t="s">
        <v>731</v>
      </c>
      <c r="B310" s="115" t="s">
        <v>52</v>
      </c>
      <c r="C310" s="115" t="s">
        <v>240</v>
      </c>
      <c r="D310" s="158" t="s">
        <v>756</v>
      </c>
      <c r="E310" s="108" t="s">
        <v>210</v>
      </c>
      <c r="F310" s="117">
        <f>SUM(G310:H310)</f>
        <v>0</v>
      </c>
      <c r="G310" s="117"/>
      <c r="H310" s="117"/>
      <c r="I310" s="117">
        <f>SUM(J310:K310)</f>
        <v>20594</v>
      </c>
      <c r="J310" s="117">
        <v>20594</v>
      </c>
      <c r="K310" s="117"/>
      <c r="L310" s="117">
        <f>SUM(M310:N310)</f>
        <v>34794</v>
      </c>
      <c r="M310" s="117">
        <v>34794</v>
      </c>
      <c r="N310" s="117"/>
    </row>
    <row r="311" spans="1:14" ht="94.5">
      <c r="A311" s="114" t="s">
        <v>824</v>
      </c>
      <c r="B311" s="115" t="s">
        <v>52</v>
      </c>
      <c r="C311" s="115" t="s">
        <v>240</v>
      </c>
      <c r="D311" s="116" t="s">
        <v>294</v>
      </c>
      <c r="E311" s="108"/>
      <c r="F311" s="152">
        <f>F312</f>
        <v>133.6</v>
      </c>
      <c r="G311" s="152">
        <f aca="true" t="shared" si="131" ref="G311:N311">G312</f>
        <v>126.6</v>
      </c>
      <c r="H311" s="152">
        <f t="shared" si="131"/>
        <v>7</v>
      </c>
      <c r="I311" s="152">
        <f t="shared" si="131"/>
        <v>0</v>
      </c>
      <c r="J311" s="152">
        <f t="shared" si="131"/>
        <v>0</v>
      </c>
      <c r="K311" s="152">
        <f t="shared" si="131"/>
        <v>0</v>
      </c>
      <c r="L311" s="152">
        <f t="shared" si="131"/>
        <v>0</v>
      </c>
      <c r="M311" s="152">
        <f t="shared" si="131"/>
        <v>0</v>
      </c>
      <c r="N311" s="152">
        <f t="shared" si="131"/>
        <v>0</v>
      </c>
    </row>
    <row r="312" spans="1:14" ht="47.25">
      <c r="A312" s="114" t="s">
        <v>943</v>
      </c>
      <c r="B312" s="115" t="s">
        <v>52</v>
      </c>
      <c r="C312" s="115" t="s">
        <v>240</v>
      </c>
      <c r="D312" s="116" t="s">
        <v>942</v>
      </c>
      <c r="E312" s="108"/>
      <c r="F312" s="152">
        <f>SUM(F313:F314)</f>
        <v>133.6</v>
      </c>
      <c r="G312" s="152">
        <f aca="true" t="shared" si="132" ref="G312:N312">SUM(G313:G314)</f>
        <v>126.6</v>
      </c>
      <c r="H312" s="152">
        <f t="shared" si="132"/>
        <v>7</v>
      </c>
      <c r="I312" s="152">
        <f t="shared" si="132"/>
        <v>0</v>
      </c>
      <c r="J312" s="152">
        <f t="shared" si="132"/>
        <v>0</v>
      </c>
      <c r="K312" s="152">
        <f t="shared" si="132"/>
        <v>0</v>
      </c>
      <c r="L312" s="152">
        <f t="shared" si="132"/>
        <v>0</v>
      </c>
      <c r="M312" s="152">
        <f t="shared" si="132"/>
        <v>0</v>
      </c>
      <c r="N312" s="152">
        <f t="shared" si="132"/>
        <v>0</v>
      </c>
    </row>
    <row r="313" spans="1:14" ht="110.25">
      <c r="A313" s="159" t="s">
        <v>944</v>
      </c>
      <c r="B313" s="115" t="s">
        <v>52</v>
      </c>
      <c r="C313" s="115" t="s">
        <v>240</v>
      </c>
      <c r="D313" s="90" t="s">
        <v>389</v>
      </c>
      <c r="E313" s="108" t="s">
        <v>210</v>
      </c>
      <c r="F313" s="91">
        <f>SUM(G313:H313)</f>
        <v>126.6</v>
      </c>
      <c r="G313" s="92">
        <v>126.6</v>
      </c>
      <c r="H313" s="92"/>
      <c r="I313" s="91">
        <f>SUM(J313:K313)</f>
        <v>0</v>
      </c>
      <c r="J313" s="92"/>
      <c r="K313" s="92"/>
      <c r="L313" s="91">
        <f>SUM(M313:N313)</f>
        <v>0</v>
      </c>
      <c r="M313" s="92"/>
      <c r="N313" s="92"/>
    </row>
    <row r="314" spans="1:14" ht="94.5">
      <c r="A314" s="159" t="s">
        <v>0</v>
      </c>
      <c r="B314" s="115" t="s">
        <v>52</v>
      </c>
      <c r="C314" s="115" t="s">
        <v>240</v>
      </c>
      <c r="D314" s="108" t="s">
        <v>978</v>
      </c>
      <c r="E314" s="108" t="s">
        <v>210</v>
      </c>
      <c r="F314" s="91">
        <f>SUM(G314:H314)</f>
        <v>7</v>
      </c>
      <c r="G314" s="92"/>
      <c r="H314" s="92">
        <v>7</v>
      </c>
      <c r="I314" s="91">
        <f>SUM(J314:K314)</f>
        <v>0</v>
      </c>
      <c r="J314" s="92"/>
      <c r="K314" s="92"/>
      <c r="L314" s="91">
        <f>SUM(M314:N314)</f>
        <v>0</v>
      </c>
      <c r="M314" s="92"/>
      <c r="N314" s="92"/>
    </row>
    <row r="315" spans="1:14" ht="31.5">
      <c r="A315" s="104" t="s">
        <v>137</v>
      </c>
      <c r="B315" s="107" t="s">
        <v>52</v>
      </c>
      <c r="C315" s="107" t="s">
        <v>241</v>
      </c>
      <c r="D315" s="108"/>
      <c r="E315" s="108"/>
      <c r="F315" s="111">
        <f aca="true" t="shared" si="133" ref="F315:N315">F316</f>
        <v>24513</v>
      </c>
      <c r="G315" s="111">
        <f t="shared" si="133"/>
        <v>9474</v>
      </c>
      <c r="H315" s="111">
        <f t="shared" si="133"/>
        <v>15039</v>
      </c>
      <c r="I315" s="111">
        <f t="shared" si="133"/>
        <v>14445</v>
      </c>
      <c r="J315" s="111">
        <f t="shared" si="133"/>
        <v>0</v>
      </c>
      <c r="K315" s="111">
        <f t="shared" si="133"/>
        <v>14445</v>
      </c>
      <c r="L315" s="111">
        <f t="shared" si="133"/>
        <v>15008</v>
      </c>
      <c r="M315" s="111">
        <f t="shared" si="133"/>
        <v>0</v>
      </c>
      <c r="N315" s="111">
        <f t="shared" si="133"/>
        <v>15008</v>
      </c>
    </row>
    <row r="316" spans="1:14" ht="63">
      <c r="A316" s="118" t="s">
        <v>794</v>
      </c>
      <c r="B316" s="115" t="s">
        <v>52</v>
      </c>
      <c r="C316" s="115" t="s">
        <v>241</v>
      </c>
      <c r="D316" s="116" t="s">
        <v>335</v>
      </c>
      <c r="E316" s="108"/>
      <c r="F316" s="117">
        <f>SUM(F317,F321)</f>
        <v>24513</v>
      </c>
      <c r="G316" s="117">
        <f aca="true" t="shared" si="134" ref="G316:N316">SUM(G317,G321)</f>
        <v>9474</v>
      </c>
      <c r="H316" s="117">
        <f t="shared" si="134"/>
        <v>15039</v>
      </c>
      <c r="I316" s="117">
        <f t="shared" si="134"/>
        <v>14445</v>
      </c>
      <c r="J316" s="117">
        <f t="shared" si="134"/>
        <v>0</v>
      </c>
      <c r="K316" s="117">
        <f t="shared" si="134"/>
        <v>14445</v>
      </c>
      <c r="L316" s="117">
        <f t="shared" si="134"/>
        <v>15008</v>
      </c>
      <c r="M316" s="117">
        <f t="shared" si="134"/>
        <v>0</v>
      </c>
      <c r="N316" s="117">
        <f t="shared" si="134"/>
        <v>15008</v>
      </c>
    </row>
    <row r="317" spans="1:14" ht="126">
      <c r="A317" s="118" t="s">
        <v>941</v>
      </c>
      <c r="B317" s="115" t="s">
        <v>52</v>
      </c>
      <c r="C317" s="115" t="s">
        <v>241</v>
      </c>
      <c r="D317" s="116" t="s">
        <v>934</v>
      </c>
      <c r="E317" s="108"/>
      <c r="F317" s="117">
        <f>F318</f>
        <v>10032</v>
      </c>
      <c r="G317" s="117">
        <f aca="true" t="shared" si="135" ref="G317:N317">G318</f>
        <v>9474</v>
      </c>
      <c r="H317" s="117">
        <f t="shared" si="135"/>
        <v>558</v>
      </c>
      <c r="I317" s="117">
        <f t="shared" si="135"/>
        <v>0</v>
      </c>
      <c r="J317" s="117">
        <f t="shared" si="135"/>
        <v>0</v>
      </c>
      <c r="K317" s="117">
        <f t="shared" si="135"/>
        <v>0</v>
      </c>
      <c r="L317" s="117">
        <f t="shared" si="135"/>
        <v>0</v>
      </c>
      <c r="M317" s="117">
        <f t="shared" si="135"/>
        <v>0</v>
      </c>
      <c r="N317" s="117">
        <f t="shared" si="135"/>
        <v>0</v>
      </c>
    </row>
    <row r="318" spans="1:14" ht="47.25">
      <c r="A318" s="118" t="s">
        <v>940</v>
      </c>
      <c r="B318" s="115" t="s">
        <v>52</v>
      </c>
      <c r="C318" s="115" t="s">
        <v>241</v>
      </c>
      <c r="D318" s="116" t="s">
        <v>935</v>
      </c>
      <c r="E318" s="108"/>
      <c r="F318" s="117">
        <f>SUM(F319:F320)</f>
        <v>10032</v>
      </c>
      <c r="G318" s="117">
        <f aca="true" t="shared" si="136" ref="G318:N318">SUM(G319:G320)</f>
        <v>9474</v>
      </c>
      <c r="H318" s="117">
        <f t="shared" si="136"/>
        <v>558</v>
      </c>
      <c r="I318" s="117">
        <f t="shared" si="136"/>
        <v>0</v>
      </c>
      <c r="J318" s="117">
        <f t="shared" si="136"/>
        <v>0</v>
      </c>
      <c r="K318" s="117">
        <f t="shared" si="136"/>
        <v>0</v>
      </c>
      <c r="L318" s="117">
        <f t="shared" si="136"/>
        <v>0</v>
      </c>
      <c r="M318" s="117">
        <f t="shared" si="136"/>
        <v>0</v>
      </c>
      <c r="N318" s="117">
        <f t="shared" si="136"/>
        <v>0</v>
      </c>
    </row>
    <row r="319" spans="1:14" ht="78.75">
      <c r="A319" s="118" t="s">
        <v>938</v>
      </c>
      <c r="B319" s="115" t="s">
        <v>52</v>
      </c>
      <c r="C319" s="115" t="s">
        <v>241</v>
      </c>
      <c r="D319" s="115" t="s">
        <v>937</v>
      </c>
      <c r="E319" s="108" t="s">
        <v>210</v>
      </c>
      <c r="F319" s="117">
        <f>SUM(G319:H319)</f>
        <v>558</v>
      </c>
      <c r="G319" s="117"/>
      <c r="H319" s="117">
        <v>558</v>
      </c>
      <c r="I319" s="117">
        <f>SUM(J319:K319)</f>
        <v>0</v>
      </c>
      <c r="J319" s="117"/>
      <c r="K319" s="117"/>
      <c r="L319" s="117">
        <f>SUM(M319:N319)</f>
        <v>0</v>
      </c>
      <c r="M319" s="117"/>
      <c r="N319" s="117"/>
    </row>
    <row r="320" spans="1:14" ht="94.5">
      <c r="A320" s="118" t="s">
        <v>939</v>
      </c>
      <c r="B320" s="115" t="s">
        <v>52</v>
      </c>
      <c r="C320" s="115" t="s">
        <v>241</v>
      </c>
      <c r="D320" s="115" t="s">
        <v>936</v>
      </c>
      <c r="E320" s="108" t="s">
        <v>210</v>
      </c>
      <c r="F320" s="117">
        <f>SUM(G320:H320)</f>
        <v>9474</v>
      </c>
      <c r="G320" s="117">
        <v>9474</v>
      </c>
      <c r="H320" s="117"/>
      <c r="I320" s="117">
        <f>SUM(J320:K320)</f>
        <v>0</v>
      </c>
      <c r="J320" s="117"/>
      <c r="K320" s="117"/>
      <c r="L320" s="117">
        <f>SUM(M320:N320)</f>
        <v>0</v>
      </c>
      <c r="M320" s="117"/>
      <c r="N320" s="117"/>
    </row>
    <row r="321" spans="1:14" ht="94.5">
      <c r="A321" s="118" t="s">
        <v>824</v>
      </c>
      <c r="B321" s="115" t="s">
        <v>52</v>
      </c>
      <c r="C321" s="115" t="s">
        <v>241</v>
      </c>
      <c r="D321" s="116" t="s">
        <v>294</v>
      </c>
      <c r="E321" s="108"/>
      <c r="F321" s="117">
        <f aca="true" t="shared" si="137" ref="F321:N321">SUM(F322,F324)</f>
        <v>14481</v>
      </c>
      <c r="G321" s="117">
        <f t="shared" si="137"/>
        <v>0</v>
      </c>
      <c r="H321" s="117">
        <f t="shared" si="137"/>
        <v>14481</v>
      </c>
      <c r="I321" s="117">
        <f t="shared" si="137"/>
        <v>14445</v>
      </c>
      <c r="J321" s="117">
        <f t="shared" si="137"/>
        <v>0</v>
      </c>
      <c r="K321" s="117">
        <f t="shared" si="137"/>
        <v>14445</v>
      </c>
      <c r="L321" s="117">
        <f t="shared" si="137"/>
        <v>15008</v>
      </c>
      <c r="M321" s="117">
        <f t="shared" si="137"/>
        <v>0</v>
      </c>
      <c r="N321" s="117">
        <f t="shared" si="137"/>
        <v>15008</v>
      </c>
    </row>
    <row r="322" spans="1:14" ht="47.25">
      <c r="A322" s="118" t="s">
        <v>619</v>
      </c>
      <c r="B322" s="115" t="s">
        <v>52</v>
      </c>
      <c r="C322" s="115" t="s">
        <v>241</v>
      </c>
      <c r="D322" s="116" t="s">
        <v>217</v>
      </c>
      <c r="E322" s="108"/>
      <c r="F322" s="117">
        <f aca="true" t="shared" si="138" ref="F322:N322">F323</f>
        <v>2323</v>
      </c>
      <c r="G322" s="117">
        <f t="shared" si="138"/>
        <v>0</v>
      </c>
      <c r="H322" s="117">
        <f t="shared" si="138"/>
        <v>2323</v>
      </c>
      <c r="I322" s="117">
        <f t="shared" si="138"/>
        <v>2420</v>
      </c>
      <c r="J322" s="117">
        <f t="shared" si="138"/>
        <v>0</v>
      </c>
      <c r="K322" s="117">
        <f t="shared" si="138"/>
        <v>2420</v>
      </c>
      <c r="L322" s="117">
        <f t="shared" si="138"/>
        <v>2514</v>
      </c>
      <c r="M322" s="117">
        <f t="shared" si="138"/>
        <v>0</v>
      </c>
      <c r="N322" s="117">
        <f t="shared" si="138"/>
        <v>2514</v>
      </c>
    </row>
    <row r="323" spans="1:14" ht="141.75">
      <c r="A323" s="114" t="s">
        <v>359</v>
      </c>
      <c r="B323" s="115" t="s">
        <v>52</v>
      </c>
      <c r="C323" s="115" t="s">
        <v>241</v>
      </c>
      <c r="D323" s="108" t="s">
        <v>554</v>
      </c>
      <c r="E323" s="108">
        <v>100</v>
      </c>
      <c r="F323" s="117">
        <f>SUM(G323:H323)</f>
        <v>2323</v>
      </c>
      <c r="G323" s="120"/>
      <c r="H323" s="120">
        <v>2323</v>
      </c>
      <c r="I323" s="117">
        <f>SUM(J323:K323)</f>
        <v>2420</v>
      </c>
      <c r="J323" s="120"/>
      <c r="K323" s="120">
        <v>2420</v>
      </c>
      <c r="L323" s="117">
        <f>SUM(M323:N323)</f>
        <v>2514</v>
      </c>
      <c r="M323" s="120"/>
      <c r="N323" s="120">
        <v>2514</v>
      </c>
    </row>
    <row r="324" spans="1:14" ht="78.75">
      <c r="A324" s="118" t="s">
        <v>304</v>
      </c>
      <c r="B324" s="115" t="s">
        <v>52</v>
      </c>
      <c r="C324" s="115" t="s">
        <v>241</v>
      </c>
      <c r="D324" s="116" t="s">
        <v>218</v>
      </c>
      <c r="E324" s="108"/>
      <c r="F324" s="117">
        <f aca="true" t="shared" si="139" ref="F324:N324">SUM(F325:F330)</f>
        <v>12158</v>
      </c>
      <c r="G324" s="117">
        <f t="shared" si="139"/>
        <v>0</v>
      </c>
      <c r="H324" s="117">
        <f t="shared" si="139"/>
        <v>12158</v>
      </c>
      <c r="I324" s="117">
        <f t="shared" si="139"/>
        <v>12025</v>
      </c>
      <c r="J324" s="117">
        <f t="shared" si="139"/>
        <v>0</v>
      </c>
      <c r="K324" s="117">
        <f t="shared" si="139"/>
        <v>12025</v>
      </c>
      <c r="L324" s="117">
        <f t="shared" si="139"/>
        <v>12494</v>
      </c>
      <c r="M324" s="117">
        <f t="shared" si="139"/>
        <v>0</v>
      </c>
      <c r="N324" s="117">
        <f t="shared" si="139"/>
        <v>12494</v>
      </c>
    </row>
    <row r="325" spans="1:14" ht="173.25">
      <c r="A325" s="119" t="s">
        <v>395</v>
      </c>
      <c r="B325" s="115" t="s">
        <v>52</v>
      </c>
      <c r="C325" s="115" t="s">
        <v>241</v>
      </c>
      <c r="D325" s="108" t="s">
        <v>555</v>
      </c>
      <c r="E325" s="108">
        <v>100</v>
      </c>
      <c r="F325" s="117">
        <f aca="true" t="shared" si="140" ref="F325:F330">SUM(G325:H325)</f>
        <v>8625.5</v>
      </c>
      <c r="G325" s="120"/>
      <c r="H325" s="120">
        <v>8625.5</v>
      </c>
      <c r="I325" s="117">
        <f aca="true" t="shared" si="141" ref="I325:I330">SUM(J325:K325)</f>
        <v>8995</v>
      </c>
      <c r="J325" s="120"/>
      <c r="K325" s="120">
        <v>8995</v>
      </c>
      <c r="L325" s="117">
        <f aca="true" t="shared" si="142" ref="L325:L330">SUM(M325:N325)</f>
        <v>9346</v>
      </c>
      <c r="M325" s="120"/>
      <c r="N325" s="120">
        <v>9346</v>
      </c>
    </row>
    <row r="326" spans="1:14" ht="94.5">
      <c r="A326" s="114" t="s">
        <v>396</v>
      </c>
      <c r="B326" s="115" t="s">
        <v>52</v>
      </c>
      <c r="C326" s="115" t="s">
        <v>241</v>
      </c>
      <c r="D326" s="108" t="s">
        <v>555</v>
      </c>
      <c r="E326" s="108">
        <v>200</v>
      </c>
      <c r="F326" s="117">
        <f t="shared" si="140"/>
        <v>601.4</v>
      </c>
      <c r="G326" s="120"/>
      <c r="H326" s="120">
        <v>601.4</v>
      </c>
      <c r="I326" s="117">
        <f t="shared" si="141"/>
        <v>0</v>
      </c>
      <c r="J326" s="120"/>
      <c r="K326" s="120"/>
      <c r="L326" s="117">
        <f t="shared" si="142"/>
        <v>0</v>
      </c>
      <c r="M326" s="120"/>
      <c r="N326" s="120"/>
    </row>
    <row r="327" spans="1:14" ht="94.5">
      <c r="A327" s="114" t="s">
        <v>254</v>
      </c>
      <c r="B327" s="115" t="s">
        <v>52</v>
      </c>
      <c r="C327" s="115" t="s">
        <v>241</v>
      </c>
      <c r="D327" s="108" t="s">
        <v>555</v>
      </c>
      <c r="E327" s="108" t="s">
        <v>645</v>
      </c>
      <c r="F327" s="117">
        <f t="shared" si="140"/>
        <v>0</v>
      </c>
      <c r="G327" s="120"/>
      <c r="H327" s="120"/>
      <c r="I327" s="117">
        <f t="shared" si="141"/>
        <v>0</v>
      </c>
      <c r="J327" s="120"/>
      <c r="K327" s="120"/>
      <c r="L327" s="117">
        <f t="shared" si="142"/>
        <v>0</v>
      </c>
      <c r="M327" s="120"/>
      <c r="N327" s="120"/>
    </row>
    <row r="328" spans="1:14" ht="78.75">
      <c r="A328" s="114" t="s">
        <v>397</v>
      </c>
      <c r="B328" s="115" t="s">
        <v>52</v>
      </c>
      <c r="C328" s="115" t="s">
        <v>241</v>
      </c>
      <c r="D328" s="108" t="s">
        <v>555</v>
      </c>
      <c r="E328" s="108">
        <v>800</v>
      </c>
      <c r="F328" s="117">
        <f t="shared" si="140"/>
        <v>24.1</v>
      </c>
      <c r="G328" s="120"/>
      <c r="H328" s="120">
        <v>24.1</v>
      </c>
      <c r="I328" s="117">
        <f t="shared" si="141"/>
        <v>0</v>
      </c>
      <c r="J328" s="120"/>
      <c r="K328" s="120"/>
      <c r="L328" s="117">
        <f t="shared" si="142"/>
        <v>0</v>
      </c>
      <c r="M328" s="120"/>
      <c r="N328" s="120"/>
    </row>
    <row r="329" spans="1:14" ht="173.25">
      <c r="A329" s="119" t="s">
        <v>626</v>
      </c>
      <c r="B329" s="115" t="s">
        <v>52</v>
      </c>
      <c r="C329" s="115" t="s">
        <v>241</v>
      </c>
      <c r="D329" s="108" t="s">
        <v>556</v>
      </c>
      <c r="E329" s="108">
        <v>100</v>
      </c>
      <c r="F329" s="117">
        <f t="shared" si="140"/>
        <v>2907</v>
      </c>
      <c r="G329" s="120"/>
      <c r="H329" s="120">
        <v>2907</v>
      </c>
      <c r="I329" s="117">
        <f t="shared" si="141"/>
        <v>3030</v>
      </c>
      <c r="J329" s="120"/>
      <c r="K329" s="120">
        <v>3030</v>
      </c>
      <c r="L329" s="117">
        <f t="shared" si="142"/>
        <v>3148</v>
      </c>
      <c r="M329" s="120"/>
      <c r="N329" s="120">
        <v>3148</v>
      </c>
    </row>
    <row r="330" spans="1:14" ht="110.25">
      <c r="A330" s="114" t="s">
        <v>46</v>
      </c>
      <c r="B330" s="115" t="s">
        <v>52</v>
      </c>
      <c r="C330" s="115" t="s">
        <v>241</v>
      </c>
      <c r="D330" s="108" t="s">
        <v>556</v>
      </c>
      <c r="E330" s="108">
        <v>200</v>
      </c>
      <c r="F330" s="117">
        <f t="shared" si="140"/>
        <v>0</v>
      </c>
      <c r="G330" s="120"/>
      <c r="H330" s="120">
        <v>0</v>
      </c>
      <c r="I330" s="117">
        <f t="shared" si="141"/>
        <v>0</v>
      </c>
      <c r="J330" s="120"/>
      <c r="K330" s="120">
        <v>0</v>
      </c>
      <c r="L330" s="117">
        <f t="shared" si="142"/>
        <v>0</v>
      </c>
      <c r="M330" s="120"/>
      <c r="N330" s="120">
        <v>0</v>
      </c>
    </row>
    <row r="331" spans="1:16" ht="15.75">
      <c r="A331" s="104" t="s">
        <v>642</v>
      </c>
      <c r="B331" s="113">
        <v>10</v>
      </c>
      <c r="C331" s="108"/>
      <c r="D331" s="108"/>
      <c r="E331" s="108"/>
      <c r="F331" s="111">
        <f aca="true" t="shared" si="143" ref="F331:N331">SUM(F332,F338,F348,F421,F447)</f>
        <v>155301.6</v>
      </c>
      <c r="G331" s="111">
        <f t="shared" si="143"/>
        <v>149405.6</v>
      </c>
      <c r="H331" s="111">
        <f t="shared" si="143"/>
        <v>5896</v>
      </c>
      <c r="I331" s="111">
        <f t="shared" si="143"/>
        <v>149678</v>
      </c>
      <c r="J331" s="111">
        <f t="shared" si="143"/>
        <v>144470</v>
      </c>
      <c r="K331" s="111">
        <f t="shared" si="143"/>
        <v>5208</v>
      </c>
      <c r="L331" s="111">
        <f t="shared" si="143"/>
        <v>154945.2</v>
      </c>
      <c r="M331" s="111">
        <f t="shared" si="143"/>
        <v>149746.2</v>
      </c>
      <c r="N331" s="111">
        <f t="shared" si="143"/>
        <v>5199</v>
      </c>
      <c r="P331" s="112">
        <v>145899.9</v>
      </c>
    </row>
    <row r="332" spans="1:14" ht="15.75">
      <c r="A332" s="104" t="s">
        <v>562</v>
      </c>
      <c r="B332" s="113">
        <v>10</v>
      </c>
      <c r="C332" s="107" t="s">
        <v>240</v>
      </c>
      <c r="D332" s="108"/>
      <c r="E332" s="108"/>
      <c r="F332" s="111">
        <f>F333</f>
        <v>3177</v>
      </c>
      <c r="G332" s="111">
        <f aca="true" t="shared" si="144" ref="G332:N334">G333</f>
        <v>0</v>
      </c>
      <c r="H332" s="111">
        <f t="shared" si="144"/>
        <v>3177</v>
      </c>
      <c r="I332" s="111">
        <f>I333</f>
        <v>3177</v>
      </c>
      <c r="J332" s="111">
        <f t="shared" si="144"/>
        <v>0</v>
      </c>
      <c r="K332" s="111">
        <f t="shared" si="144"/>
        <v>3177</v>
      </c>
      <c r="L332" s="111">
        <f>L333</f>
        <v>3177</v>
      </c>
      <c r="M332" s="111">
        <f t="shared" si="144"/>
        <v>0</v>
      </c>
      <c r="N332" s="111">
        <f t="shared" si="144"/>
        <v>3177</v>
      </c>
    </row>
    <row r="333" spans="1:14" ht="63">
      <c r="A333" s="118" t="s">
        <v>773</v>
      </c>
      <c r="B333" s="108">
        <v>10</v>
      </c>
      <c r="C333" s="115" t="s">
        <v>240</v>
      </c>
      <c r="D333" s="160" t="s">
        <v>200</v>
      </c>
      <c r="E333" s="108"/>
      <c r="F333" s="117">
        <f>F334</f>
        <v>3177</v>
      </c>
      <c r="G333" s="117">
        <f t="shared" si="144"/>
        <v>0</v>
      </c>
      <c r="H333" s="117">
        <f t="shared" si="144"/>
        <v>3177</v>
      </c>
      <c r="I333" s="117">
        <f>I334</f>
        <v>3177</v>
      </c>
      <c r="J333" s="117">
        <f t="shared" si="144"/>
        <v>0</v>
      </c>
      <c r="K333" s="117">
        <f t="shared" si="144"/>
        <v>3177</v>
      </c>
      <c r="L333" s="117">
        <f>L334</f>
        <v>3177</v>
      </c>
      <c r="M333" s="117">
        <f t="shared" si="144"/>
        <v>0</v>
      </c>
      <c r="N333" s="117">
        <f t="shared" si="144"/>
        <v>3177</v>
      </c>
    </row>
    <row r="334" spans="1:14" ht="94.5">
      <c r="A334" s="118" t="s">
        <v>796</v>
      </c>
      <c r="B334" s="108">
        <v>10</v>
      </c>
      <c r="C334" s="115" t="s">
        <v>240</v>
      </c>
      <c r="D334" s="161" t="s">
        <v>305</v>
      </c>
      <c r="E334" s="108"/>
      <c r="F334" s="117">
        <f>F335</f>
        <v>3177</v>
      </c>
      <c r="G334" s="117">
        <f t="shared" si="144"/>
        <v>0</v>
      </c>
      <c r="H334" s="117">
        <f t="shared" si="144"/>
        <v>3177</v>
      </c>
      <c r="I334" s="117">
        <f>I335</f>
        <v>3177</v>
      </c>
      <c r="J334" s="117">
        <f t="shared" si="144"/>
        <v>0</v>
      </c>
      <c r="K334" s="117">
        <f t="shared" si="144"/>
        <v>3177</v>
      </c>
      <c r="L334" s="117">
        <f>L335</f>
        <v>3177</v>
      </c>
      <c r="M334" s="117">
        <f t="shared" si="144"/>
        <v>0</v>
      </c>
      <c r="N334" s="117">
        <f t="shared" si="144"/>
        <v>3177</v>
      </c>
    </row>
    <row r="335" spans="1:14" ht="47.25">
      <c r="A335" s="124" t="s">
        <v>307</v>
      </c>
      <c r="B335" s="108">
        <v>10</v>
      </c>
      <c r="C335" s="115" t="s">
        <v>240</v>
      </c>
      <c r="D335" s="161" t="s">
        <v>306</v>
      </c>
      <c r="E335" s="108"/>
      <c r="F335" s="117">
        <f aca="true" t="shared" si="145" ref="F335:N335">SUM(F336:F337)</f>
        <v>3177</v>
      </c>
      <c r="G335" s="117">
        <f t="shared" si="145"/>
        <v>0</v>
      </c>
      <c r="H335" s="117">
        <f t="shared" si="145"/>
        <v>3177</v>
      </c>
      <c r="I335" s="117">
        <f t="shared" si="145"/>
        <v>3177</v>
      </c>
      <c r="J335" s="117">
        <f t="shared" si="145"/>
        <v>0</v>
      </c>
      <c r="K335" s="117">
        <f t="shared" si="145"/>
        <v>3177</v>
      </c>
      <c r="L335" s="117">
        <f t="shared" si="145"/>
        <v>3177</v>
      </c>
      <c r="M335" s="117">
        <f t="shared" si="145"/>
        <v>0</v>
      </c>
      <c r="N335" s="117">
        <f t="shared" si="145"/>
        <v>3177</v>
      </c>
    </row>
    <row r="336" spans="1:14" ht="47.25">
      <c r="A336" s="114" t="s">
        <v>54</v>
      </c>
      <c r="B336" s="108">
        <v>10</v>
      </c>
      <c r="C336" s="115" t="s">
        <v>240</v>
      </c>
      <c r="D336" s="162" t="s">
        <v>120</v>
      </c>
      <c r="E336" s="108" t="s">
        <v>210</v>
      </c>
      <c r="F336" s="117">
        <f>SUM(G336:H336)</f>
        <v>32</v>
      </c>
      <c r="G336" s="117"/>
      <c r="H336" s="117">
        <v>32</v>
      </c>
      <c r="I336" s="117">
        <f>SUM(J336:K336)</f>
        <v>32</v>
      </c>
      <c r="J336" s="117"/>
      <c r="K336" s="117">
        <v>32</v>
      </c>
      <c r="L336" s="117">
        <f>SUM(M336:N336)</f>
        <v>32</v>
      </c>
      <c r="M336" s="117"/>
      <c r="N336" s="117">
        <v>32</v>
      </c>
    </row>
    <row r="337" spans="1:14" ht="47.25">
      <c r="A337" s="118" t="s">
        <v>55</v>
      </c>
      <c r="B337" s="108" t="s">
        <v>647</v>
      </c>
      <c r="C337" s="115" t="s">
        <v>240</v>
      </c>
      <c r="D337" s="162" t="s">
        <v>120</v>
      </c>
      <c r="E337" s="108" t="s">
        <v>645</v>
      </c>
      <c r="F337" s="117">
        <f>SUM(G337:H337)</f>
        <v>3145</v>
      </c>
      <c r="G337" s="120"/>
      <c r="H337" s="120">
        <v>3145</v>
      </c>
      <c r="I337" s="117">
        <f>SUM(J337:K337)</f>
        <v>3145</v>
      </c>
      <c r="J337" s="120"/>
      <c r="K337" s="120">
        <v>3145</v>
      </c>
      <c r="L337" s="117">
        <f>SUM(M337:N337)</f>
        <v>3145</v>
      </c>
      <c r="M337" s="120"/>
      <c r="N337" s="120">
        <v>3145</v>
      </c>
    </row>
    <row r="338" spans="1:14" ht="31.5">
      <c r="A338" s="104" t="s">
        <v>563</v>
      </c>
      <c r="B338" s="113">
        <v>10</v>
      </c>
      <c r="C338" s="107" t="s">
        <v>249</v>
      </c>
      <c r="D338" s="108"/>
      <c r="E338" s="108"/>
      <c r="F338" s="111">
        <f>F339</f>
        <v>40970</v>
      </c>
      <c r="G338" s="111">
        <f aca="true" t="shared" si="146" ref="G338:N340">G339</f>
        <v>40810</v>
      </c>
      <c r="H338" s="111">
        <f t="shared" si="146"/>
        <v>160</v>
      </c>
      <c r="I338" s="111">
        <f>I339</f>
        <v>41593</v>
      </c>
      <c r="J338" s="111">
        <f t="shared" si="146"/>
        <v>41433</v>
      </c>
      <c r="K338" s="111">
        <f t="shared" si="146"/>
        <v>160</v>
      </c>
      <c r="L338" s="111">
        <f>L339</f>
        <v>43190</v>
      </c>
      <c r="M338" s="111">
        <f t="shared" si="146"/>
        <v>43030</v>
      </c>
      <c r="N338" s="111">
        <f t="shared" si="146"/>
        <v>160</v>
      </c>
    </row>
    <row r="339" spans="1:14" ht="63">
      <c r="A339" s="118" t="s">
        <v>773</v>
      </c>
      <c r="B339" s="108" t="s">
        <v>647</v>
      </c>
      <c r="C339" s="115" t="s">
        <v>249</v>
      </c>
      <c r="D339" s="122" t="s">
        <v>418</v>
      </c>
      <c r="E339" s="108"/>
      <c r="F339" s="117">
        <f>F340</f>
        <v>40970</v>
      </c>
      <c r="G339" s="117">
        <f t="shared" si="146"/>
        <v>40810</v>
      </c>
      <c r="H339" s="117">
        <f t="shared" si="146"/>
        <v>160</v>
      </c>
      <c r="I339" s="117">
        <f>I340</f>
        <v>41593</v>
      </c>
      <c r="J339" s="117">
        <f t="shared" si="146"/>
        <v>41433</v>
      </c>
      <c r="K339" s="117">
        <f t="shared" si="146"/>
        <v>160</v>
      </c>
      <c r="L339" s="117">
        <f>L340</f>
        <v>43190</v>
      </c>
      <c r="M339" s="117">
        <f t="shared" si="146"/>
        <v>43030</v>
      </c>
      <c r="N339" s="117">
        <f t="shared" si="146"/>
        <v>160</v>
      </c>
    </row>
    <row r="340" spans="1:14" ht="94.5">
      <c r="A340" s="118" t="s">
        <v>809</v>
      </c>
      <c r="B340" s="108" t="s">
        <v>647</v>
      </c>
      <c r="C340" s="115" t="s">
        <v>249</v>
      </c>
      <c r="D340" s="122" t="s">
        <v>56</v>
      </c>
      <c r="E340" s="108"/>
      <c r="F340" s="117">
        <f>F341</f>
        <v>40970</v>
      </c>
      <c r="G340" s="117">
        <f t="shared" si="146"/>
        <v>40810</v>
      </c>
      <c r="H340" s="117">
        <f t="shared" si="146"/>
        <v>160</v>
      </c>
      <c r="I340" s="117">
        <f>I341</f>
        <v>41593</v>
      </c>
      <c r="J340" s="117">
        <f t="shared" si="146"/>
        <v>41433</v>
      </c>
      <c r="K340" s="117">
        <f t="shared" si="146"/>
        <v>160</v>
      </c>
      <c r="L340" s="117">
        <f>L341</f>
        <v>43190</v>
      </c>
      <c r="M340" s="117">
        <f t="shared" si="146"/>
        <v>43030</v>
      </c>
      <c r="N340" s="117">
        <f t="shared" si="146"/>
        <v>160</v>
      </c>
    </row>
    <row r="341" spans="1:14" ht="63">
      <c r="A341" s="118" t="s">
        <v>507</v>
      </c>
      <c r="B341" s="108" t="s">
        <v>647</v>
      </c>
      <c r="C341" s="115" t="s">
        <v>249</v>
      </c>
      <c r="D341" s="122" t="s">
        <v>57</v>
      </c>
      <c r="E341" s="108"/>
      <c r="F341" s="117">
        <f aca="true" t="shared" si="147" ref="F341:N341">SUM(F342:F347)</f>
        <v>40970</v>
      </c>
      <c r="G341" s="117">
        <f t="shared" si="147"/>
        <v>40810</v>
      </c>
      <c r="H341" s="117">
        <f t="shared" si="147"/>
        <v>160</v>
      </c>
      <c r="I341" s="117">
        <f t="shared" si="147"/>
        <v>41593</v>
      </c>
      <c r="J341" s="117">
        <f t="shared" si="147"/>
        <v>41433</v>
      </c>
      <c r="K341" s="117">
        <f t="shared" si="147"/>
        <v>160</v>
      </c>
      <c r="L341" s="117">
        <f t="shared" si="147"/>
        <v>43190</v>
      </c>
      <c r="M341" s="117">
        <f t="shared" si="147"/>
        <v>43030</v>
      </c>
      <c r="N341" s="117">
        <f t="shared" si="147"/>
        <v>160</v>
      </c>
    </row>
    <row r="342" spans="1:14" ht="94.5">
      <c r="A342" s="114" t="s">
        <v>508</v>
      </c>
      <c r="B342" s="108" t="s">
        <v>647</v>
      </c>
      <c r="C342" s="115" t="s">
        <v>249</v>
      </c>
      <c r="D342" s="123" t="s">
        <v>121</v>
      </c>
      <c r="E342" s="108" t="s">
        <v>641</v>
      </c>
      <c r="F342" s="117">
        <f aca="true" t="shared" si="148" ref="F342:F347">SUM(G342:H342)</f>
        <v>160</v>
      </c>
      <c r="G342" s="120"/>
      <c r="H342" s="120">
        <v>160</v>
      </c>
      <c r="I342" s="117">
        <f aca="true" t="shared" si="149" ref="I342:I347">SUM(J342:K342)</f>
        <v>160</v>
      </c>
      <c r="J342" s="120"/>
      <c r="K342" s="120">
        <v>160</v>
      </c>
      <c r="L342" s="117">
        <f aca="true" t="shared" si="150" ref="L342:L347">SUM(M342:N342)</f>
        <v>160</v>
      </c>
      <c r="M342" s="120"/>
      <c r="N342" s="120">
        <v>160</v>
      </c>
    </row>
    <row r="343" spans="1:14" ht="141.75">
      <c r="A343" s="114" t="s">
        <v>266</v>
      </c>
      <c r="B343" s="108" t="s">
        <v>647</v>
      </c>
      <c r="C343" s="115" t="s">
        <v>249</v>
      </c>
      <c r="D343" s="123" t="s">
        <v>122</v>
      </c>
      <c r="E343" s="108" t="s">
        <v>208</v>
      </c>
      <c r="F343" s="117">
        <f t="shared" si="148"/>
        <v>2053</v>
      </c>
      <c r="G343" s="120">
        <v>2053</v>
      </c>
      <c r="H343" s="120"/>
      <c r="I343" s="117">
        <f t="shared" si="149"/>
        <v>2074</v>
      </c>
      <c r="J343" s="120">
        <v>2074</v>
      </c>
      <c r="K343" s="120"/>
      <c r="L343" s="117">
        <f t="shared" si="150"/>
        <v>2094</v>
      </c>
      <c r="M343" s="120">
        <v>2094</v>
      </c>
      <c r="N343" s="120"/>
    </row>
    <row r="344" spans="1:14" ht="78.75">
      <c r="A344" s="114" t="s">
        <v>221</v>
      </c>
      <c r="B344" s="108" t="s">
        <v>647</v>
      </c>
      <c r="C344" s="115" t="s">
        <v>249</v>
      </c>
      <c r="D344" s="123" t="s">
        <v>122</v>
      </c>
      <c r="E344" s="108" t="s">
        <v>210</v>
      </c>
      <c r="F344" s="117">
        <f t="shared" si="148"/>
        <v>786</v>
      </c>
      <c r="G344" s="120">
        <v>786</v>
      </c>
      <c r="H344" s="120"/>
      <c r="I344" s="117">
        <f t="shared" si="149"/>
        <v>648</v>
      </c>
      <c r="J344" s="120">
        <v>648</v>
      </c>
      <c r="K344" s="120"/>
      <c r="L344" s="117">
        <f t="shared" si="150"/>
        <v>659</v>
      </c>
      <c r="M344" s="120">
        <v>659</v>
      </c>
      <c r="N344" s="120"/>
    </row>
    <row r="345" spans="1:14" ht="63">
      <c r="A345" s="118" t="s">
        <v>222</v>
      </c>
      <c r="B345" s="108" t="s">
        <v>647</v>
      </c>
      <c r="C345" s="115" t="s">
        <v>249</v>
      </c>
      <c r="D345" s="123" t="s">
        <v>122</v>
      </c>
      <c r="E345" s="108" t="s">
        <v>645</v>
      </c>
      <c r="F345" s="117">
        <f t="shared" si="148"/>
        <v>0</v>
      </c>
      <c r="G345" s="117"/>
      <c r="H345" s="120"/>
      <c r="I345" s="117">
        <f t="shared" si="149"/>
        <v>0</v>
      </c>
      <c r="J345" s="117"/>
      <c r="K345" s="120"/>
      <c r="L345" s="117">
        <f t="shared" si="150"/>
        <v>0</v>
      </c>
      <c r="M345" s="117"/>
      <c r="N345" s="120"/>
    </row>
    <row r="346" spans="1:14" ht="94.5">
      <c r="A346" s="114" t="s">
        <v>351</v>
      </c>
      <c r="B346" s="108" t="s">
        <v>647</v>
      </c>
      <c r="C346" s="115" t="s">
        <v>249</v>
      </c>
      <c r="D346" s="123" t="s">
        <v>122</v>
      </c>
      <c r="E346" s="108" t="s">
        <v>641</v>
      </c>
      <c r="F346" s="117">
        <f t="shared" si="148"/>
        <v>37969</v>
      </c>
      <c r="G346" s="120">
        <v>37969</v>
      </c>
      <c r="H346" s="120"/>
      <c r="I346" s="117">
        <f t="shared" si="149"/>
        <v>38709</v>
      </c>
      <c r="J346" s="120">
        <v>38709</v>
      </c>
      <c r="K346" s="120"/>
      <c r="L346" s="117">
        <f t="shared" si="150"/>
        <v>40275</v>
      </c>
      <c r="M346" s="120">
        <v>40275</v>
      </c>
      <c r="N346" s="120"/>
    </row>
    <row r="347" spans="1:14" ht="47.25">
      <c r="A347" s="114" t="s">
        <v>223</v>
      </c>
      <c r="B347" s="108" t="s">
        <v>647</v>
      </c>
      <c r="C347" s="115" t="s">
        <v>249</v>
      </c>
      <c r="D347" s="123" t="s">
        <v>122</v>
      </c>
      <c r="E347" s="108" t="s">
        <v>629</v>
      </c>
      <c r="F347" s="117">
        <f t="shared" si="148"/>
        <v>2</v>
      </c>
      <c r="G347" s="120">
        <v>2</v>
      </c>
      <c r="H347" s="120"/>
      <c r="I347" s="117">
        <f t="shared" si="149"/>
        <v>2</v>
      </c>
      <c r="J347" s="120">
        <v>2</v>
      </c>
      <c r="K347" s="120"/>
      <c r="L347" s="117">
        <f t="shared" si="150"/>
        <v>2</v>
      </c>
      <c r="M347" s="120">
        <v>2</v>
      </c>
      <c r="N347" s="120"/>
    </row>
    <row r="348" spans="1:14" ht="31.5">
      <c r="A348" s="104" t="s">
        <v>643</v>
      </c>
      <c r="B348" s="113">
        <v>10</v>
      </c>
      <c r="C348" s="107" t="s">
        <v>50</v>
      </c>
      <c r="D348" s="108"/>
      <c r="E348" s="108"/>
      <c r="F348" s="111">
        <f aca="true" t="shared" si="151" ref="F348:N348">SUM(F349,F353,F410,F414,)</f>
        <v>75883.8</v>
      </c>
      <c r="G348" s="111">
        <f t="shared" si="151"/>
        <v>74910.8</v>
      </c>
      <c r="H348" s="111">
        <f t="shared" si="151"/>
        <v>973</v>
      </c>
      <c r="I348" s="111">
        <f t="shared" si="151"/>
        <v>75575.8</v>
      </c>
      <c r="J348" s="111">
        <f t="shared" si="151"/>
        <v>75152.8</v>
      </c>
      <c r="K348" s="111">
        <f t="shared" si="151"/>
        <v>423</v>
      </c>
      <c r="L348" s="111">
        <f t="shared" si="151"/>
        <v>77899.6</v>
      </c>
      <c r="M348" s="111">
        <f t="shared" si="151"/>
        <v>77531.6</v>
      </c>
      <c r="N348" s="111">
        <f t="shared" si="151"/>
        <v>368</v>
      </c>
    </row>
    <row r="349" spans="1:14" ht="63">
      <c r="A349" s="114" t="s">
        <v>789</v>
      </c>
      <c r="B349" s="108" t="s">
        <v>647</v>
      </c>
      <c r="C349" s="108" t="s">
        <v>50</v>
      </c>
      <c r="D349" s="116" t="s">
        <v>529</v>
      </c>
      <c r="E349" s="108"/>
      <c r="F349" s="117">
        <f>F350</f>
        <v>12588</v>
      </c>
      <c r="G349" s="117">
        <f aca="true" t="shared" si="152" ref="G349:H351">G350</f>
        <v>12588</v>
      </c>
      <c r="H349" s="117">
        <f t="shared" si="152"/>
        <v>0</v>
      </c>
      <c r="I349" s="117">
        <f>I350</f>
        <v>12975</v>
      </c>
      <c r="J349" s="117">
        <f aca="true" t="shared" si="153" ref="J349:K351">J350</f>
        <v>12975</v>
      </c>
      <c r="K349" s="117">
        <f t="shared" si="153"/>
        <v>0</v>
      </c>
      <c r="L349" s="117">
        <f>L350</f>
        <v>13374</v>
      </c>
      <c r="M349" s="117">
        <f aca="true" t="shared" si="154" ref="M349:N351">M350</f>
        <v>13374</v>
      </c>
      <c r="N349" s="117">
        <f t="shared" si="154"/>
        <v>0</v>
      </c>
    </row>
    <row r="350" spans="1:14" ht="94.5">
      <c r="A350" s="114" t="s">
        <v>825</v>
      </c>
      <c r="B350" s="108" t="s">
        <v>647</v>
      </c>
      <c r="C350" s="108" t="s">
        <v>50</v>
      </c>
      <c r="D350" s="116" t="s">
        <v>409</v>
      </c>
      <c r="E350" s="108"/>
      <c r="F350" s="117">
        <f>F351</f>
        <v>12588</v>
      </c>
      <c r="G350" s="117">
        <f t="shared" si="152"/>
        <v>12588</v>
      </c>
      <c r="H350" s="117">
        <f t="shared" si="152"/>
        <v>0</v>
      </c>
      <c r="I350" s="117">
        <f>I351</f>
        <v>12975</v>
      </c>
      <c r="J350" s="117">
        <f t="shared" si="153"/>
        <v>12975</v>
      </c>
      <c r="K350" s="117">
        <f t="shared" si="153"/>
        <v>0</v>
      </c>
      <c r="L350" s="117">
        <f>L351</f>
        <v>13374</v>
      </c>
      <c r="M350" s="117">
        <f t="shared" si="154"/>
        <v>13374</v>
      </c>
      <c r="N350" s="117">
        <f t="shared" si="154"/>
        <v>0</v>
      </c>
    </row>
    <row r="351" spans="1:14" ht="47.25">
      <c r="A351" s="114" t="s">
        <v>613</v>
      </c>
      <c r="B351" s="108" t="s">
        <v>647</v>
      </c>
      <c r="C351" s="108" t="s">
        <v>50</v>
      </c>
      <c r="D351" s="116" t="s">
        <v>410</v>
      </c>
      <c r="E351" s="108"/>
      <c r="F351" s="117">
        <f>F352</f>
        <v>12588</v>
      </c>
      <c r="G351" s="117">
        <f t="shared" si="152"/>
        <v>12588</v>
      </c>
      <c r="H351" s="117">
        <f t="shared" si="152"/>
        <v>0</v>
      </c>
      <c r="I351" s="117">
        <f>I352</f>
        <v>12975</v>
      </c>
      <c r="J351" s="117">
        <f t="shared" si="153"/>
        <v>12975</v>
      </c>
      <c r="K351" s="117">
        <f t="shared" si="153"/>
        <v>0</v>
      </c>
      <c r="L351" s="117">
        <f>L352</f>
        <v>13374</v>
      </c>
      <c r="M351" s="117">
        <f t="shared" si="154"/>
        <v>13374</v>
      </c>
      <c r="N351" s="117">
        <f t="shared" si="154"/>
        <v>0</v>
      </c>
    </row>
    <row r="352" spans="1:14" ht="173.25">
      <c r="A352" s="119" t="s">
        <v>408</v>
      </c>
      <c r="B352" s="108" t="s">
        <v>647</v>
      </c>
      <c r="C352" s="108" t="s">
        <v>50</v>
      </c>
      <c r="D352" s="108" t="s">
        <v>545</v>
      </c>
      <c r="E352" s="108" t="s">
        <v>645</v>
      </c>
      <c r="F352" s="117">
        <f>SUM(G352:H352)</f>
        <v>12588</v>
      </c>
      <c r="G352" s="117">
        <v>12588</v>
      </c>
      <c r="H352" s="117"/>
      <c r="I352" s="117">
        <f>SUM(J352:K352)</f>
        <v>12975</v>
      </c>
      <c r="J352" s="117">
        <v>12975</v>
      </c>
      <c r="K352" s="117"/>
      <c r="L352" s="117">
        <f>SUM(M352:N352)</f>
        <v>13374</v>
      </c>
      <c r="M352" s="117">
        <v>13374</v>
      </c>
      <c r="N352" s="117"/>
    </row>
    <row r="353" spans="1:14" ht="63">
      <c r="A353" s="118" t="s">
        <v>773</v>
      </c>
      <c r="B353" s="108">
        <v>10</v>
      </c>
      <c r="C353" s="115" t="s">
        <v>50</v>
      </c>
      <c r="D353" s="116" t="s">
        <v>418</v>
      </c>
      <c r="E353" s="108"/>
      <c r="F353" s="117">
        <f aca="true" t="shared" si="155" ref="F353:M353">SUM(F354,F399,F402)</f>
        <v>60060.3</v>
      </c>
      <c r="G353" s="117">
        <f t="shared" si="155"/>
        <v>59961.3</v>
      </c>
      <c r="H353" s="117">
        <f t="shared" si="155"/>
        <v>99</v>
      </c>
      <c r="I353" s="117">
        <f t="shared" si="155"/>
        <v>62144.8</v>
      </c>
      <c r="J353" s="117">
        <f t="shared" si="155"/>
        <v>62122.8</v>
      </c>
      <c r="K353" s="117">
        <f t="shared" si="155"/>
        <v>22</v>
      </c>
      <c r="L353" s="117">
        <f t="shared" si="155"/>
        <v>64102.6</v>
      </c>
      <c r="M353" s="117">
        <f t="shared" si="155"/>
        <v>64102.6</v>
      </c>
      <c r="N353" s="117">
        <f>SUM(N354,N402)</f>
        <v>0</v>
      </c>
    </row>
    <row r="354" spans="1:14" ht="94.5">
      <c r="A354" s="118" t="s">
        <v>796</v>
      </c>
      <c r="B354" s="108">
        <v>10</v>
      </c>
      <c r="C354" s="115" t="s">
        <v>50</v>
      </c>
      <c r="D354" s="116" t="s">
        <v>305</v>
      </c>
      <c r="E354" s="108"/>
      <c r="F354" s="117">
        <f aca="true" t="shared" si="156" ref="F354:N354">SUM(F355,F373)</f>
        <v>39157.3</v>
      </c>
      <c r="G354" s="117">
        <f t="shared" si="156"/>
        <v>39071.3</v>
      </c>
      <c r="H354" s="117">
        <f t="shared" si="156"/>
        <v>86</v>
      </c>
      <c r="I354" s="117">
        <f t="shared" si="156"/>
        <v>39819.8</v>
      </c>
      <c r="J354" s="117">
        <f t="shared" si="156"/>
        <v>39797.8</v>
      </c>
      <c r="K354" s="117">
        <f t="shared" si="156"/>
        <v>22</v>
      </c>
      <c r="L354" s="117">
        <f t="shared" si="156"/>
        <v>40723.6</v>
      </c>
      <c r="M354" s="117">
        <f t="shared" si="156"/>
        <v>40723.6</v>
      </c>
      <c r="N354" s="117">
        <f t="shared" si="156"/>
        <v>0</v>
      </c>
    </row>
    <row r="355" spans="1:14" ht="47.25">
      <c r="A355" s="118" t="s">
        <v>471</v>
      </c>
      <c r="B355" s="108">
        <v>10</v>
      </c>
      <c r="C355" s="115" t="s">
        <v>50</v>
      </c>
      <c r="D355" s="122" t="s">
        <v>470</v>
      </c>
      <c r="E355" s="108"/>
      <c r="F355" s="117">
        <f>SUM(F356:F372)</f>
        <v>29516</v>
      </c>
      <c r="G355" s="117">
        <f aca="true" t="shared" si="157" ref="G355:N355">SUM(G356:G372)</f>
        <v>29516</v>
      </c>
      <c r="H355" s="117">
        <f t="shared" si="157"/>
        <v>0</v>
      </c>
      <c r="I355" s="117">
        <f t="shared" si="157"/>
        <v>29744.1</v>
      </c>
      <c r="J355" s="117">
        <f t="shared" si="157"/>
        <v>29744.1</v>
      </c>
      <c r="K355" s="117">
        <f t="shared" si="157"/>
        <v>0</v>
      </c>
      <c r="L355" s="117">
        <f t="shared" si="157"/>
        <v>30246.1</v>
      </c>
      <c r="M355" s="117">
        <f t="shared" si="157"/>
        <v>30246.1</v>
      </c>
      <c r="N355" s="117">
        <f t="shared" si="157"/>
        <v>0</v>
      </c>
    </row>
    <row r="356" spans="1:14" ht="78.75">
      <c r="A356" s="114" t="s">
        <v>472</v>
      </c>
      <c r="B356" s="108">
        <v>10</v>
      </c>
      <c r="C356" s="115" t="s">
        <v>50</v>
      </c>
      <c r="D356" s="123" t="s">
        <v>593</v>
      </c>
      <c r="E356" s="108" t="s">
        <v>210</v>
      </c>
      <c r="F356" s="117">
        <f aca="true" t="shared" si="158" ref="F356:F371">SUM(G356:H356)</f>
        <v>226</v>
      </c>
      <c r="G356" s="117">
        <v>226</v>
      </c>
      <c r="H356" s="117"/>
      <c r="I356" s="117">
        <f aca="true" t="shared" si="159" ref="I356:I367">SUM(J356:K356)</f>
        <v>226</v>
      </c>
      <c r="J356" s="117">
        <v>226</v>
      </c>
      <c r="K356" s="117"/>
      <c r="L356" s="117">
        <f aca="true" t="shared" si="160" ref="L356:L367">SUM(M356:N356)</f>
        <v>226</v>
      </c>
      <c r="M356" s="117">
        <v>226</v>
      </c>
      <c r="N356" s="117"/>
    </row>
    <row r="357" spans="1:14" ht="63">
      <c r="A357" s="118" t="s">
        <v>473</v>
      </c>
      <c r="B357" s="108">
        <v>10</v>
      </c>
      <c r="C357" s="115" t="s">
        <v>50</v>
      </c>
      <c r="D357" s="123" t="s">
        <v>593</v>
      </c>
      <c r="E357" s="108" t="s">
        <v>645</v>
      </c>
      <c r="F357" s="117">
        <f t="shared" si="158"/>
        <v>18801</v>
      </c>
      <c r="G357" s="120">
        <v>18801</v>
      </c>
      <c r="H357" s="120"/>
      <c r="I357" s="117">
        <f t="shared" si="159"/>
        <v>18801.1</v>
      </c>
      <c r="J357" s="120">
        <v>18801.1</v>
      </c>
      <c r="K357" s="120"/>
      <c r="L357" s="117">
        <f t="shared" si="160"/>
        <v>18801.1</v>
      </c>
      <c r="M357" s="120">
        <v>18801.1</v>
      </c>
      <c r="N357" s="120"/>
    </row>
    <row r="358" spans="1:14" ht="94.5">
      <c r="A358" s="114" t="s">
        <v>474</v>
      </c>
      <c r="B358" s="108">
        <v>10</v>
      </c>
      <c r="C358" s="115" t="s">
        <v>50</v>
      </c>
      <c r="D358" s="123" t="s">
        <v>595</v>
      </c>
      <c r="E358" s="108" t="s">
        <v>210</v>
      </c>
      <c r="F358" s="117">
        <f t="shared" si="158"/>
        <v>35</v>
      </c>
      <c r="G358" s="117">
        <v>35</v>
      </c>
      <c r="H358" s="117"/>
      <c r="I358" s="117">
        <f t="shared" si="159"/>
        <v>34</v>
      </c>
      <c r="J358" s="117">
        <v>34</v>
      </c>
      <c r="K358" s="117"/>
      <c r="L358" s="117">
        <f t="shared" si="160"/>
        <v>36</v>
      </c>
      <c r="M358" s="117">
        <v>36</v>
      </c>
      <c r="N358" s="117"/>
    </row>
    <row r="359" spans="1:14" ht="78.75">
      <c r="A359" s="114" t="s">
        <v>475</v>
      </c>
      <c r="B359" s="108">
        <v>10</v>
      </c>
      <c r="C359" s="115" t="s">
        <v>50</v>
      </c>
      <c r="D359" s="123" t="s">
        <v>595</v>
      </c>
      <c r="E359" s="108" t="s">
        <v>645</v>
      </c>
      <c r="F359" s="117">
        <f t="shared" si="158"/>
        <v>2716</v>
      </c>
      <c r="G359" s="120">
        <v>2716</v>
      </c>
      <c r="H359" s="120"/>
      <c r="I359" s="117">
        <f t="shared" si="159"/>
        <v>2596</v>
      </c>
      <c r="J359" s="120">
        <v>2596</v>
      </c>
      <c r="K359" s="120"/>
      <c r="L359" s="117">
        <f t="shared" si="160"/>
        <v>2740</v>
      </c>
      <c r="M359" s="120">
        <v>2740</v>
      </c>
      <c r="N359" s="120"/>
    </row>
    <row r="360" spans="1:14" ht="94.5">
      <c r="A360" s="114" t="s">
        <v>43</v>
      </c>
      <c r="B360" s="108">
        <v>10</v>
      </c>
      <c r="C360" s="115" t="s">
        <v>50</v>
      </c>
      <c r="D360" s="123" t="s">
        <v>144</v>
      </c>
      <c r="E360" s="108" t="s">
        <v>210</v>
      </c>
      <c r="F360" s="117">
        <f t="shared" si="158"/>
        <v>50</v>
      </c>
      <c r="G360" s="117">
        <v>50</v>
      </c>
      <c r="H360" s="117"/>
      <c r="I360" s="117">
        <f t="shared" si="159"/>
        <v>50</v>
      </c>
      <c r="J360" s="117">
        <v>50</v>
      </c>
      <c r="K360" s="117"/>
      <c r="L360" s="117">
        <f t="shared" si="160"/>
        <v>50</v>
      </c>
      <c r="M360" s="117">
        <v>50</v>
      </c>
      <c r="N360" s="117"/>
    </row>
    <row r="361" spans="1:14" ht="94.5">
      <c r="A361" s="114" t="s">
        <v>44</v>
      </c>
      <c r="B361" s="108">
        <v>10</v>
      </c>
      <c r="C361" s="115" t="s">
        <v>50</v>
      </c>
      <c r="D361" s="123" t="s">
        <v>144</v>
      </c>
      <c r="E361" s="108" t="s">
        <v>645</v>
      </c>
      <c r="F361" s="117">
        <f t="shared" si="158"/>
        <v>3012</v>
      </c>
      <c r="G361" s="120">
        <v>3012</v>
      </c>
      <c r="H361" s="120"/>
      <c r="I361" s="117">
        <f t="shared" si="159"/>
        <v>3127</v>
      </c>
      <c r="J361" s="120">
        <v>3127</v>
      </c>
      <c r="K361" s="120"/>
      <c r="L361" s="117">
        <f t="shared" si="160"/>
        <v>3252</v>
      </c>
      <c r="M361" s="120">
        <v>3252</v>
      </c>
      <c r="N361" s="120"/>
    </row>
    <row r="362" spans="1:14" ht="141.75">
      <c r="A362" s="114" t="s">
        <v>41</v>
      </c>
      <c r="B362" s="108">
        <v>10</v>
      </c>
      <c r="C362" s="115" t="s">
        <v>50</v>
      </c>
      <c r="D362" s="123" t="s">
        <v>145</v>
      </c>
      <c r="E362" s="108" t="s">
        <v>210</v>
      </c>
      <c r="F362" s="117">
        <f t="shared" si="158"/>
        <v>3</v>
      </c>
      <c r="G362" s="117">
        <v>3</v>
      </c>
      <c r="H362" s="117"/>
      <c r="I362" s="117">
        <f t="shared" si="159"/>
        <v>3</v>
      </c>
      <c r="J362" s="117">
        <v>3</v>
      </c>
      <c r="K362" s="117"/>
      <c r="L362" s="117">
        <f t="shared" si="160"/>
        <v>3</v>
      </c>
      <c r="M362" s="117">
        <v>3</v>
      </c>
      <c r="N362" s="117"/>
    </row>
    <row r="363" spans="1:14" ht="126">
      <c r="A363" s="114" t="s">
        <v>60</v>
      </c>
      <c r="B363" s="108">
        <v>10</v>
      </c>
      <c r="C363" s="115" t="s">
        <v>50</v>
      </c>
      <c r="D363" s="123" t="s">
        <v>145</v>
      </c>
      <c r="E363" s="108" t="s">
        <v>645</v>
      </c>
      <c r="F363" s="117">
        <f t="shared" si="158"/>
        <v>148</v>
      </c>
      <c r="G363" s="120">
        <v>148</v>
      </c>
      <c r="H363" s="120"/>
      <c r="I363" s="117">
        <f t="shared" si="159"/>
        <v>154</v>
      </c>
      <c r="J363" s="120">
        <v>154</v>
      </c>
      <c r="K363" s="120"/>
      <c r="L363" s="117">
        <f t="shared" si="160"/>
        <v>160</v>
      </c>
      <c r="M363" s="120">
        <v>160</v>
      </c>
      <c r="N363" s="120"/>
    </row>
    <row r="364" spans="1:14" ht="110.25">
      <c r="A364" s="114" t="s">
        <v>61</v>
      </c>
      <c r="B364" s="108">
        <v>10</v>
      </c>
      <c r="C364" s="115" t="s">
        <v>50</v>
      </c>
      <c r="D364" s="123" t="s">
        <v>146</v>
      </c>
      <c r="E364" s="108" t="s">
        <v>210</v>
      </c>
      <c r="F364" s="117">
        <f t="shared" si="158"/>
        <v>56</v>
      </c>
      <c r="G364" s="117">
        <v>56</v>
      </c>
      <c r="H364" s="117"/>
      <c r="I364" s="117">
        <f t="shared" si="159"/>
        <v>58</v>
      </c>
      <c r="J364" s="117">
        <v>58</v>
      </c>
      <c r="K364" s="117"/>
      <c r="L364" s="117">
        <f t="shared" si="160"/>
        <v>62</v>
      </c>
      <c r="M364" s="117">
        <v>62</v>
      </c>
      <c r="N364" s="117"/>
    </row>
    <row r="365" spans="1:14" ht="94.5">
      <c r="A365" s="114" t="s">
        <v>62</v>
      </c>
      <c r="B365" s="108">
        <v>10</v>
      </c>
      <c r="C365" s="115" t="s">
        <v>50</v>
      </c>
      <c r="D365" s="123" t="s">
        <v>146</v>
      </c>
      <c r="E365" s="108" t="s">
        <v>645</v>
      </c>
      <c r="F365" s="117">
        <f t="shared" si="158"/>
        <v>3422</v>
      </c>
      <c r="G365" s="120">
        <v>3422</v>
      </c>
      <c r="H365" s="120"/>
      <c r="I365" s="117">
        <f t="shared" si="159"/>
        <v>3594</v>
      </c>
      <c r="J365" s="120">
        <v>3594</v>
      </c>
      <c r="K365" s="120"/>
      <c r="L365" s="117">
        <f t="shared" si="160"/>
        <v>3773</v>
      </c>
      <c r="M365" s="120">
        <v>3773</v>
      </c>
      <c r="N365" s="120"/>
    </row>
    <row r="366" spans="1:14" ht="110.25">
      <c r="A366" s="114" t="s">
        <v>509</v>
      </c>
      <c r="B366" s="108">
        <v>10</v>
      </c>
      <c r="C366" s="115" t="s">
        <v>50</v>
      </c>
      <c r="D366" s="123" t="s">
        <v>147</v>
      </c>
      <c r="E366" s="108" t="s">
        <v>210</v>
      </c>
      <c r="F366" s="117">
        <f t="shared" si="158"/>
        <v>17</v>
      </c>
      <c r="G366" s="117">
        <v>17</v>
      </c>
      <c r="H366" s="117"/>
      <c r="I366" s="117">
        <f t="shared" si="159"/>
        <v>19</v>
      </c>
      <c r="J366" s="117">
        <v>19</v>
      </c>
      <c r="K366" s="117"/>
      <c r="L366" s="117">
        <f t="shared" si="160"/>
        <v>19</v>
      </c>
      <c r="M366" s="117">
        <v>19</v>
      </c>
      <c r="N366" s="117"/>
    </row>
    <row r="367" spans="1:14" ht="94.5">
      <c r="A367" s="114" t="s">
        <v>477</v>
      </c>
      <c r="B367" s="108">
        <v>10</v>
      </c>
      <c r="C367" s="115" t="s">
        <v>50</v>
      </c>
      <c r="D367" s="123" t="s">
        <v>147</v>
      </c>
      <c r="E367" s="108" t="s">
        <v>645</v>
      </c>
      <c r="F367" s="117">
        <f t="shared" si="158"/>
        <v>989</v>
      </c>
      <c r="G367" s="120">
        <v>989</v>
      </c>
      <c r="H367" s="120"/>
      <c r="I367" s="117">
        <f t="shared" si="159"/>
        <v>1027</v>
      </c>
      <c r="J367" s="120">
        <v>1027</v>
      </c>
      <c r="K367" s="120"/>
      <c r="L367" s="117">
        <f t="shared" si="160"/>
        <v>1069</v>
      </c>
      <c r="M367" s="120">
        <v>1069</v>
      </c>
      <c r="N367" s="120"/>
    </row>
    <row r="368" spans="1:14" ht="141.75">
      <c r="A368" s="114" t="s">
        <v>345</v>
      </c>
      <c r="B368" s="108">
        <v>10</v>
      </c>
      <c r="C368" s="115" t="s">
        <v>50</v>
      </c>
      <c r="D368" s="123" t="s">
        <v>344</v>
      </c>
      <c r="E368" s="108" t="s">
        <v>210</v>
      </c>
      <c r="F368" s="163">
        <f t="shared" si="158"/>
        <v>0</v>
      </c>
      <c r="G368" s="164"/>
      <c r="H368" s="164"/>
      <c r="I368" s="117"/>
      <c r="J368" s="120"/>
      <c r="K368" s="120"/>
      <c r="L368" s="117"/>
      <c r="M368" s="120"/>
      <c r="N368" s="120"/>
    </row>
    <row r="369" spans="1:14" ht="126">
      <c r="A369" s="114" t="s">
        <v>346</v>
      </c>
      <c r="B369" s="108">
        <v>10</v>
      </c>
      <c r="C369" s="115" t="s">
        <v>50</v>
      </c>
      <c r="D369" s="123" t="s">
        <v>344</v>
      </c>
      <c r="E369" s="108" t="s">
        <v>645</v>
      </c>
      <c r="F369" s="163">
        <f t="shared" si="158"/>
        <v>0</v>
      </c>
      <c r="G369" s="164"/>
      <c r="H369" s="164"/>
      <c r="I369" s="117"/>
      <c r="J369" s="120"/>
      <c r="K369" s="120"/>
      <c r="L369" s="117"/>
      <c r="M369" s="120"/>
      <c r="N369" s="120"/>
    </row>
    <row r="370" spans="1:14" ht="141.75">
      <c r="A370" s="119" t="s">
        <v>411</v>
      </c>
      <c r="B370" s="108">
        <v>10</v>
      </c>
      <c r="C370" s="115" t="s">
        <v>50</v>
      </c>
      <c r="D370" s="123" t="s">
        <v>412</v>
      </c>
      <c r="E370" s="108" t="s">
        <v>210</v>
      </c>
      <c r="F370" s="93">
        <f t="shared" si="158"/>
        <v>1</v>
      </c>
      <c r="G370" s="92">
        <v>1</v>
      </c>
      <c r="H370" s="92"/>
      <c r="I370" s="93">
        <f>SUM(J370:K370)</f>
        <v>1</v>
      </c>
      <c r="J370" s="92">
        <v>1</v>
      </c>
      <c r="K370" s="92"/>
      <c r="L370" s="93">
        <f>SUM(M370:N370)</f>
        <v>1</v>
      </c>
      <c r="M370" s="92">
        <v>1</v>
      </c>
      <c r="N370" s="92"/>
    </row>
    <row r="371" spans="1:14" ht="141.75">
      <c r="A371" s="114" t="s">
        <v>413</v>
      </c>
      <c r="B371" s="108">
        <v>10</v>
      </c>
      <c r="C371" s="115" t="s">
        <v>50</v>
      </c>
      <c r="D371" s="123" t="s">
        <v>412</v>
      </c>
      <c r="E371" s="108" t="s">
        <v>645</v>
      </c>
      <c r="F371" s="93">
        <f t="shared" si="158"/>
        <v>18</v>
      </c>
      <c r="G371" s="92">
        <v>18</v>
      </c>
      <c r="H371" s="92"/>
      <c r="I371" s="93">
        <f>SUM(J371:K371)</f>
        <v>54</v>
      </c>
      <c r="J371" s="92">
        <v>54</v>
      </c>
      <c r="K371" s="92"/>
      <c r="L371" s="93">
        <f>SUM(M371:N371)</f>
        <v>54</v>
      </c>
      <c r="M371" s="92">
        <v>54</v>
      </c>
      <c r="N371" s="92"/>
    </row>
    <row r="372" spans="1:14" ht="110.25">
      <c r="A372" s="159" t="s">
        <v>1</v>
      </c>
      <c r="B372" s="108">
        <v>10</v>
      </c>
      <c r="C372" s="115" t="s">
        <v>50</v>
      </c>
      <c r="D372" s="165" t="s">
        <v>2</v>
      </c>
      <c r="E372" s="108" t="s">
        <v>645</v>
      </c>
      <c r="F372" s="93">
        <f>SUM(G372:H372)</f>
        <v>22</v>
      </c>
      <c r="G372" s="92">
        <v>22</v>
      </c>
      <c r="H372" s="92"/>
      <c r="I372" s="93">
        <f>SUM(J372:K372)</f>
        <v>0</v>
      </c>
      <c r="J372" s="92"/>
      <c r="K372" s="92"/>
      <c r="L372" s="93">
        <f>SUM(M372:N372)</f>
        <v>0</v>
      </c>
      <c r="M372" s="92"/>
      <c r="N372" s="92"/>
    </row>
    <row r="373" spans="1:14" ht="47.25">
      <c r="A373" s="124" t="s">
        <v>307</v>
      </c>
      <c r="B373" s="108">
        <v>10</v>
      </c>
      <c r="C373" s="115" t="s">
        <v>50</v>
      </c>
      <c r="D373" s="116" t="s">
        <v>306</v>
      </c>
      <c r="E373" s="108"/>
      <c r="F373" s="117">
        <f>SUM(F374:F398)</f>
        <v>9641.3</v>
      </c>
      <c r="G373" s="117">
        <f aca="true" t="shared" si="161" ref="G373:N373">SUM(G374:G398)</f>
        <v>9555.3</v>
      </c>
      <c r="H373" s="117">
        <f t="shared" si="161"/>
        <v>86</v>
      </c>
      <c r="I373" s="117">
        <f t="shared" si="161"/>
        <v>10075.7</v>
      </c>
      <c r="J373" s="117">
        <f t="shared" si="161"/>
        <v>10053.7</v>
      </c>
      <c r="K373" s="117">
        <f t="shared" si="161"/>
        <v>22</v>
      </c>
      <c r="L373" s="117">
        <f t="shared" si="161"/>
        <v>10477.5</v>
      </c>
      <c r="M373" s="117">
        <f t="shared" si="161"/>
        <v>10477.5</v>
      </c>
      <c r="N373" s="117">
        <f t="shared" si="161"/>
        <v>0</v>
      </c>
    </row>
    <row r="374" spans="1:14" ht="47.25">
      <c r="A374" s="114" t="s">
        <v>65</v>
      </c>
      <c r="B374" s="108">
        <v>10</v>
      </c>
      <c r="C374" s="115" t="s">
        <v>50</v>
      </c>
      <c r="D374" s="123" t="s">
        <v>64</v>
      </c>
      <c r="E374" s="108" t="s">
        <v>645</v>
      </c>
      <c r="F374" s="117">
        <f>SUM(G374:H374)</f>
        <v>64</v>
      </c>
      <c r="G374" s="117"/>
      <c r="H374" s="117">
        <v>64</v>
      </c>
      <c r="I374" s="117">
        <f>SUM(J374:K374)</f>
        <v>0</v>
      </c>
      <c r="J374" s="117"/>
      <c r="K374" s="117"/>
      <c r="L374" s="117">
        <f>SUM(M374:N374)</f>
        <v>0</v>
      </c>
      <c r="M374" s="117"/>
      <c r="N374" s="117"/>
    </row>
    <row r="375" spans="1:14" ht="94.5">
      <c r="A375" s="124" t="s">
        <v>308</v>
      </c>
      <c r="B375" s="108">
        <v>10</v>
      </c>
      <c r="C375" s="115" t="s">
        <v>50</v>
      </c>
      <c r="D375" s="123" t="s">
        <v>173</v>
      </c>
      <c r="E375" s="108" t="s">
        <v>645</v>
      </c>
      <c r="F375" s="117">
        <f aca="true" t="shared" si="162" ref="F375:F398">SUM(G375:H375)</f>
        <v>22</v>
      </c>
      <c r="G375" s="117">
        <v>0</v>
      </c>
      <c r="H375" s="117">
        <v>22</v>
      </c>
      <c r="I375" s="117">
        <f aca="true" t="shared" si="163" ref="I375:I398">SUM(J375:K375)</f>
        <v>22</v>
      </c>
      <c r="J375" s="117">
        <v>0</v>
      </c>
      <c r="K375" s="117">
        <v>22</v>
      </c>
      <c r="L375" s="117">
        <f aca="true" t="shared" si="164" ref="L375:L398">SUM(M375:N375)</f>
        <v>0</v>
      </c>
      <c r="M375" s="117">
        <v>0</v>
      </c>
      <c r="N375" s="117"/>
    </row>
    <row r="376" spans="1:14" ht="126">
      <c r="A376" s="114" t="s">
        <v>87</v>
      </c>
      <c r="B376" s="108">
        <v>10</v>
      </c>
      <c r="C376" s="115" t="s">
        <v>50</v>
      </c>
      <c r="D376" s="108" t="s">
        <v>591</v>
      </c>
      <c r="E376" s="108" t="s">
        <v>210</v>
      </c>
      <c r="F376" s="117">
        <f t="shared" si="162"/>
        <v>2</v>
      </c>
      <c r="G376" s="117">
        <v>2</v>
      </c>
      <c r="H376" s="117"/>
      <c r="I376" s="117">
        <f t="shared" si="163"/>
        <v>2</v>
      </c>
      <c r="J376" s="117">
        <v>2</v>
      </c>
      <c r="K376" s="117"/>
      <c r="L376" s="117">
        <f t="shared" si="164"/>
        <v>2</v>
      </c>
      <c r="M376" s="117">
        <v>2</v>
      </c>
      <c r="N376" s="117"/>
    </row>
    <row r="377" spans="1:14" ht="110.25">
      <c r="A377" s="118" t="s">
        <v>86</v>
      </c>
      <c r="B377" s="108">
        <v>10</v>
      </c>
      <c r="C377" s="115" t="s">
        <v>50</v>
      </c>
      <c r="D377" s="108" t="s">
        <v>591</v>
      </c>
      <c r="E377" s="108" t="s">
        <v>645</v>
      </c>
      <c r="F377" s="117">
        <f t="shared" si="162"/>
        <v>162</v>
      </c>
      <c r="G377" s="117">
        <v>162</v>
      </c>
      <c r="H377" s="117"/>
      <c r="I377" s="117">
        <f t="shared" si="163"/>
        <v>168</v>
      </c>
      <c r="J377" s="117">
        <v>168</v>
      </c>
      <c r="K377" s="117"/>
      <c r="L377" s="117">
        <f t="shared" si="164"/>
        <v>177</v>
      </c>
      <c r="M377" s="117">
        <v>177</v>
      </c>
      <c r="N377" s="117"/>
    </row>
    <row r="378" spans="1:14" ht="141.75">
      <c r="A378" s="114" t="s">
        <v>469</v>
      </c>
      <c r="B378" s="108">
        <v>10</v>
      </c>
      <c r="C378" s="115" t="s">
        <v>50</v>
      </c>
      <c r="D378" s="123" t="s">
        <v>592</v>
      </c>
      <c r="E378" s="108" t="s">
        <v>210</v>
      </c>
      <c r="F378" s="117">
        <f t="shared" si="162"/>
        <v>14</v>
      </c>
      <c r="G378" s="117">
        <v>14</v>
      </c>
      <c r="H378" s="117"/>
      <c r="I378" s="117">
        <f t="shared" si="163"/>
        <v>12</v>
      </c>
      <c r="J378" s="117">
        <v>12</v>
      </c>
      <c r="K378" s="117"/>
      <c r="L378" s="117">
        <f t="shared" si="164"/>
        <v>12.1</v>
      </c>
      <c r="M378" s="117">
        <v>12.1</v>
      </c>
      <c r="N378" s="117"/>
    </row>
    <row r="379" spans="1:14" ht="31.5">
      <c r="A379" s="118" t="s">
        <v>644</v>
      </c>
      <c r="B379" s="108">
        <v>10</v>
      </c>
      <c r="C379" s="115" t="s">
        <v>50</v>
      </c>
      <c r="D379" s="123" t="s">
        <v>592</v>
      </c>
      <c r="E379" s="108" t="s">
        <v>645</v>
      </c>
      <c r="F379" s="117">
        <f t="shared" si="162"/>
        <v>1375</v>
      </c>
      <c r="G379" s="120">
        <v>1375</v>
      </c>
      <c r="H379" s="120"/>
      <c r="I379" s="117">
        <f t="shared" si="163"/>
        <v>1432.4</v>
      </c>
      <c r="J379" s="120">
        <v>1432.4</v>
      </c>
      <c r="K379" s="120"/>
      <c r="L379" s="117">
        <f t="shared" si="164"/>
        <v>1490.1</v>
      </c>
      <c r="M379" s="120">
        <v>1490.1</v>
      </c>
      <c r="N379" s="120"/>
    </row>
    <row r="380" spans="1:14" ht="204.75">
      <c r="A380" s="119" t="s">
        <v>70</v>
      </c>
      <c r="B380" s="108">
        <v>10</v>
      </c>
      <c r="C380" s="115" t="s">
        <v>50</v>
      </c>
      <c r="D380" s="146" t="s">
        <v>594</v>
      </c>
      <c r="E380" s="108" t="s">
        <v>210</v>
      </c>
      <c r="F380" s="117">
        <f t="shared" si="162"/>
        <v>0.3</v>
      </c>
      <c r="G380" s="117">
        <v>0.3</v>
      </c>
      <c r="H380" s="117"/>
      <c r="I380" s="117">
        <f t="shared" si="163"/>
        <v>0.3</v>
      </c>
      <c r="J380" s="117">
        <v>0.3</v>
      </c>
      <c r="K380" s="117"/>
      <c r="L380" s="117">
        <f t="shared" si="164"/>
        <v>0.3</v>
      </c>
      <c r="M380" s="117">
        <v>0.3</v>
      </c>
      <c r="N380" s="117"/>
    </row>
    <row r="381" spans="1:14" ht="189">
      <c r="A381" s="118" t="s">
        <v>96</v>
      </c>
      <c r="B381" s="108" t="s">
        <v>647</v>
      </c>
      <c r="C381" s="115" t="s">
        <v>50</v>
      </c>
      <c r="D381" s="146" t="s">
        <v>594</v>
      </c>
      <c r="E381" s="108" t="s">
        <v>645</v>
      </c>
      <c r="F381" s="117">
        <f t="shared" si="162"/>
        <v>7</v>
      </c>
      <c r="G381" s="120">
        <v>7</v>
      </c>
      <c r="H381" s="120"/>
      <c r="I381" s="117">
        <f t="shared" si="163"/>
        <v>7</v>
      </c>
      <c r="J381" s="120">
        <v>7</v>
      </c>
      <c r="K381" s="120"/>
      <c r="L381" s="117">
        <f t="shared" si="164"/>
        <v>7</v>
      </c>
      <c r="M381" s="120">
        <v>7</v>
      </c>
      <c r="N381" s="120"/>
    </row>
    <row r="382" spans="1:14" ht="94.5">
      <c r="A382" s="114" t="s">
        <v>580</v>
      </c>
      <c r="B382" s="108" t="s">
        <v>647</v>
      </c>
      <c r="C382" s="115" t="s">
        <v>50</v>
      </c>
      <c r="D382" s="123" t="s">
        <v>596</v>
      </c>
      <c r="E382" s="108" t="s">
        <v>210</v>
      </c>
      <c r="F382" s="117">
        <f t="shared" si="162"/>
        <v>7</v>
      </c>
      <c r="G382" s="120">
        <v>7</v>
      </c>
      <c r="H382" s="120"/>
      <c r="I382" s="117">
        <f t="shared" si="163"/>
        <v>7</v>
      </c>
      <c r="J382" s="120">
        <v>7</v>
      </c>
      <c r="K382" s="120"/>
      <c r="L382" s="117">
        <f t="shared" si="164"/>
        <v>8</v>
      </c>
      <c r="M382" s="120">
        <v>8</v>
      </c>
      <c r="N382" s="120"/>
    </row>
    <row r="383" spans="1:14" ht="78.75">
      <c r="A383" s="114" t="s">
        <v>97</v>
      </c>
      <c r="B383" s="108" t="s">
        <v>647</v>
      </c>
      <c r="C383" s="115" t="s">
        <v>50</v>
      </c>
      <c r="D383" s="123" t="s">
        <v>596</v>
      </c>
      <c r="E383" s="108" t="s">
        <v>645</v>
      </c>
      <c r="F383" s="117">
        <f t="shared" si="162"/>
        <v>857</v>
      </c>
      <c r="G383" s="120">
        <v>857</v>
      </c>
      <c r="H383" s="120"/>
      <c r="I383" s="117">
        <f t="shared" si="163"/>
        <v>873</v>
      </c>
      <c r="J383" s="120">
        <v>873</v>
      </c>
      <c r="K383" s="120"/>
      <c r="L383" s="117">
        <f t="shared" si="164"/>
        <v>929</v>
      </c>
      <c r="M383" s="120">
        <v>929</v>
      </c>
      <c r="N383" s="120"/>
    </row>
    <row r="384" spans="1:14" ht="78.75">
      <c r="A384" s="114" t="s">
        <v>522</v>
      </c>
      <c r="B384" s="108">
        <v>10</v>
      </c>
      <c r="C384" s="115" t="s">
        <v>50</v>
      </c>
      <c r="D384" s="123" t="s">
        <v>597</v>
      </c>
      <c r="E384" s="108" t="s">
        <v>210</v>
      </c>
      <c r="F384" s="117">
        <f t="shared" si="162"/>
        <v>1</v>
      </c>
      <c r="G384" s="117">
        <v>1</v>
      </c>
      <c r="H384" s="117"/>
      <c r="I384" s="117">
        <f t="shared" si="163"/>
        <v>1</v>
      </c>
      <c r="J384" s="117">
        <v>1</v>
      </c>
      <c r="K384" s="117"/>
      <c r="L384" s="117">
        <f t="shared" si="164"/>
        <v>1</v>
      </c>
      <c r="M384" s="117">
        <v>1</v>
      </c>
      <c r="N384" s="117"/>
    </row>
    <row r="385" spans="1:14" ht="78.75">
      <c r="A385" s="114" t="s">
        <v>500</v>
      </c>
      <c r="B385" s="108" t="s">
        <v>647</v>
      </c>
      <c r="C385" s="115" t="s">
        <v>50</v>
      </c>
      <c r="D385" s="123" t="s">
        <v>597</v>
      </c>
      <c r="E385" s="108" t="s">
        <v>645</v>
      </c>
      <c r="F385" s="117">
        <f t="shared" si="162"/>
        <v>125</v>
      </c>
      <c r="G385" s="120">
        <v>125</v>
      </c>
      <c r="H385" s="120"/>
      <c r="I385" s="117">
        <f t="shared" si="163"/>
        <v>139</v>
      </c>
      <c r="J385" s="120">
        <v>139</v>
      </c>
      <c r="K385" s="120"/>
      <c r="L385" s="117">
        <f t="shared" si="164"/>
        <v>144</v>
      </c>
      <c r="M385" s="120">
        <v>144</v>
      </c>
      <c r="N385" s="120"/>
    </row>
    <row r="386" spans="1:14" ht="204.75">
      <c r="A386" s="119" t="s">
        <v>501</v>
      </c>
      <c r="B386" s="108">
        <v>10</v>
      </c>
      <c r="C386" s="115" t="s">
        <v>50</v>
      </c>
      <c r="D386" s="123" t="s">
        <v>598</v>
      </c>
      <c r="E386" s="108" t="s">
        <v>210</v>
      </c>
      <c r="F386" s="117">
        <f t="shared" si="162"/>
        <v>1</v>
      </c>
      <c r="G386" s="117">
        <v>1</v>
      </c>
      <c r="H386" s="117"/>
      <c r="I386" s="117">
        <f t="shared" si="163"/>
        <v>1</v>
      </c>
      <c r="J386" s="117">
        <v>1</v>
      </c>
      <c r="K386" s="117"/>
      <c r="L386" s="117">
        <f t="shared" si="164"/>
        <v>1</v>
      </c>
      <c r="M386" s="117">
        <v>1</v>
      </c>
      <c r="N386" s="117"/>
    </row>
    <row r="387" spans="1:14" ht="204.75">
      <c r="A387" s="119" t="s">
        <v>502</v>
      </c>
      <c r="B387" s="108">
        <v>10</v>
      </c>
      <c r="C387" s="115" t="s">
        <v>50</v>
      </c>
      <c r="D387" s="123" t="s">
        <v>598</v>
      </c>
      <c r="E387" s="108" t="s">
        <v>645</v>
      </c>
      <c r="F387" s="117">
        <f t="shared" si="162"/>
        <v>60</v>
      </c>
      <c r="G387" s="120">
        <v>60</v>
      </c>
      <c r="H387" s="120"/>
      <c r="I387" s="117">
        <f t="shared" si="163"/>
        <v>62</v>
      </c>
      <c r="J387" s="120">
        <v>62</v>
      </c>
      <c r="K387" s="120"/>
      <c r="L387" s="117">
        <f t="shared" si="164"/>
        <v>64</v>
      </c>
      <c r="M387" s="120">
        <v>64</v>
      </c>
      <c r="N387" s="120"/>
    </row>
    <row r="388" spans="1:14" ht="78.75">
      <c r="A388" s="114" t="s">
        <v>188</v>
      </c>
      <c r="B388" s="108" t="s">
        <v>647</v>
      </c>
      <c r="C388" s="115" t="s">
        <v>50</v>
      </c>
      <c r="D388" s="123" t="s">
        <v>599</v>
      </c>
      <c r="E388" s="108" t="s">
        <v>210</v>
      </c>
      <c r="F388" s="117">
        <f t="shared" si="162"/>
        <v>49</v>
      </c>
      <c r="G388" s="117">
        <v>49</v>
      </c>
      <c r="H388" s="117"/>
      <c r="I388" s="117">
        <f t="shared" si="163"/>
        <v>51</v>
      </c>
      <c r="J388" s="117">
        <v>51</v>
      </c>
      <c r="K388" s="117"/>
      <c r="L388" s="117">
        <f t="shared" si="164"/>
        <v>53</v>
      </c>
      <c r="M388" s="117">
        <v>53</v>
      </c>
      <c r="N388" s="117"/>
    </row>
    <row r="389" spans="1:14" ht="78.75">
      <c r="A389" s="114" t="s">
        <v>581</v>
      </c>
      <c r="B389" s="108" t="s">
        <v>647</v>
      </c>
      <c r="C389" s="115" t="s">
        <v>50</v>
      </c>
      <c r="D389" s="123" t="s">
        <v>599</v>
      </c>
      <c r="E389" s="108" t="s">
        <v>645</v>
      </c>
      <c r="F389" s="117">
        <f t="shared" si="162"/>
        <v>4748</v>
      </c>
      <c r="G389" s="120">
        <v>4748</v>
      </c>
      <c r="H389" s="120"/>
      <c r="I389" s="117">
        <f t="shared" si="163"/>
        <v>5106</v>
      </c>
      <c r="J389" s="120">
        <v>5106</v>
      </c>
      <c r="K389" s="120"/>
      <c r="L389" s="117">
        <f t="shared" si="164"/>
        <v>5310</v>
      </c>
      <c r="M389" s="120">
        <v>5310</v>
      </c>
      <c r="N389" s="120"/>
    </row>
    <row r="390" spans="1:14" ht="78.75">
      <c r="A390" s="114" t="s">
        <v>582</v>
      </c>
      <c r="B390" s="108">
        <v>10</v>
      </c>
      <c r="C390" s="115" t="s">
        <v>50</v>
      </c>
      <c r="D390" s="123" t="s">
        <v>140</v>
      </c>
      <c r="E390" s="108" t="s">
        <v>210</v>
      </c>
      <c r="F390" s="117">
        <f t="shared" si="162"/>
        <v>2</v>
      </c>
      <c r="G390" s="117">
        <v>2</v>
      </c>
      <c r="H390" s="117"/>
      <c r="I390" s="117">
        <f t="shared" si="163"/>
        <v>1</v>
      </c>
      <c r="J390" s="117">
        <v>1</v>
      </c>
      <c r="K390" s="117"/>
      <c r="L390" s="117">
        <f t="shared" si="164"/>
        <v>1</v>
      </c>
      <c r="M390" s="117">
        <v>1</v>
      </c>
      <c r="N390" s="117"/>
    </row>
    <row r="391" spans="1:14" ht="63">
      <c r="A391" s="114" t="s">
        <v>583</v>
      </c>
      <c r="B391" s="108">
        <v>10</v>
      </c>
      <c r="C391" s="115" t="s">
        <v>50</v>
      </c>
      <c r="D391" s="123" t="s">
        <v>140</v>
      </c>
      <c r="E391" s="108" t="s">
        <v>645</v>
      </c>
      <c r="F391" s="117">
        <f t="shared" si="162"/>
        <v>33</v>
      </c>
      <c r="G391" s="120">
        <v>33</v>
      </c>
      <c r="H391" s="120"/>
      <c r="I391" s="117">
        <f t="shared" si="163"/>
        <v>11</v>
      </c>
      <c r="J391" s="120">
        <v>11</v>
      </c>
      <c r="K391" s="120"/>
      <c r="L391" s="117">
        <f t="shared" si="164"/>
        <v>12</v>
      </c>
      <c r="M391" s="120">
        <v>12</v>
      </c>
      <c r="N391" s="120"/>
    </row>
    <row r="392" spans="1:14" ht="78.75">
      <c r="A392" s="114" t="s">
        <v>584</v>
      </c>
      <c r="B392" s="108">
        <v>10</v>
      </c>
      <c r="C392" s="115" t="s">
        <v>50</v>
      </c>
      <c r="D392" s="123" t="s">
        <v>142</v>
      </c>
      <c r="E392" s="108" t="s">
        <v>210</v>
      </c>
      <c r="F392" s="117">
        <f t="shared" si="162"/>
        <v>1</v>
      </c>
      <c r="G392" s="117">
        <v>1</v>
      </c>
      <c r="H392" s="117"/>
      <c r="I392" s="117">
        <f t="shared" si="163"/>
        <v>1</v>
      </c>
      <c r="J392" s="117">
        <v>1</v>
      </c>
      <c r="K392" s="117"/>
      <c r="L392" s="117">
        <f t="shared" si="164"/>
        <v>1</v>
      </c>
      <c r="M392" s="117">
        <v>1</v>
      </c>
      <c r="N392" s="117"/>
    </row>
    <row r="393" spans="1:14" ht="63">
      <c r="A393" s="114" t="s">
        <v>585</v>
      </c>
      <c r="B393" s="108">
        <v>10</v>
      </c>
      <c r="C393" s="115" t="s">
        <v>50</v>
      </c>
      <c r="D393" s="123" t="s">
        <v>142</v>
      </c>
      <c r="E393" s="108" t="s">
        <v>645</v>
      </c>
      <c r="F393" s="117">
        <f t="shared" si="162"/>
        <v>23</v>
      </c>
      <c r="G393" s="120">
        <v>23</v>
      </c>
      <c r="H393" s="120"/>
      <c r="I393" s="117">
        <f t="shared" si="163"/>
        <v>24</v>
      </c>
      <c r="J393" s="120">
        <v>24</v>
      </c>
      <c r="K393" s="120"/>
      <c r="L393" s="117">
        <f t="shared" si="164"/>
        <v>25</v>
      </c>
      <c r="M393" s="120">
        <v>25</v>
      </c>
      <c r="N393" s="120"/>
    </row>
    <row r="394" spans="1:14" ht="110.25">
      <c r="A394" s="114" t="s">
        <v>586</v>
      </c>
      <c r="B394" s="108">
        <v>10</v>
      </c>
      <c r="C394" s="115" t="s">
        <v>50</v>
      </c>
      <c r="D394" s="123" t="s">
        <v>143</v>
      </c>
      <c r="E394" s="108" t="s">
        <v>210</v>
      </c>
      <c r="F394" s="117">
        <f t="shared" si="162"/>
        <v>30</v>
      </c>
      <c r="G394" s="117">
        <v>30</v>
      </c>
      <c r="H394" s="117"/>
      <c r="I394" s="117">
        <f t="shared" si="163"/>
        <v>30</v>
      </c>
      <c r="J394" s="117">
        <v>30</v>
      </c>
      <c r="K394" s="117"/>
      <c r="L394" s="117">
        <f t="shared" si="164"/>
        <v>31</v>
      </c>
      <c r="M394" s="117">
        <v>31</v>
      </c>
      <c r="N394" s="117"/>
    </row>
    <row r="395" spans="1:14" ht="31.5">
      <c r="A395" s="114" t="s">
        <v>644</v>
      </c>
      <c r="B395" s="108">
        <v>10</v>
      </c>
      <c r="C395" s="115" t="s">
        <v>50</v>
      </c>
      <c r="D395" s="123" t="s">
        <v>143</v>
      </c>
      <c r="E395" s="108" t="s">
        <v>645</v>
      </c>
      <c r="F395" s="117">
        <f t="shared" si="162"/>
        <v>1956</v>
      </c>
      <c r="G395" s="117">
        <v>1956</v>
      </c>
      <c r="H395" s="120"/>
      <c r="I395" s="117">
        <f t="shared" si="163"/>
        <v>2032</v>
      </c>
      <c r="J395" s="117">
        <v>2032</v>
      </c>
      <c r="K395" s="120"/>
      <c r="L395" s="117">
        <f t="shared" si="164"/>
        <v>2113</v>
      </c>
      <c r="M395" s="117">
        <v>2113</v>
      </c>
      <c r="N395" s="120"/>
    </row>
    <row r="396" spans="1:14" ht="78.75">
      <c r="A396" s="114" t="s">
        <v>58</v>
      </c>
      <c r="B396" s="108">
        <v>10</v>
      </c>
      <c r="C396" s="115" t="s">
        <v>50</v>
      </c>
      <c r="D396" s="123" t="s">
        <v>148</v>
      </c>
      <c r="E396" s="108" t="s">
        <v>210</v>
      </c>
      <c r="F396" s="117">
        <f t="shared" si="162"/>
        <v>2</v>
      </c>
      <c r="G396" s="117">
        <v>2</v>
      </c>
      <c r="H396" s="117"/>
      <c r="I396" s="117">
        <f t="shared" si="163"/>
        <v>2</v>
      </c>
      <c r="J396" s="117">
        <v>2</v>
      </c>
      <c r="K396" s="117"/>
      <c r="L396" s="117">
        <f t="shared" si="164"/>
        <v>2</v>
      </c>
      <c r="M396" s="117">
        <v>2</v>
      </c>
      <c r="N396" s="117"/>
    </row>
    <row r="397" spans="1:14" ht="63">
      <c r="A397" s="114" t="s">
        <v>59</v>
      </c>
      <c r="B397" s="108" t="s">
        <v>647</v>
      </c>
      <c r="C397" s="115" t="s">
        <v>50</v>
      </c>
      <c r="D397" s="123" t="s">
        <v>148</v>
      </c>
      <c r="E397" s="108" t="s">
        <v>645</v>
      </c>
      <c r="F397" s="117">
        <f t="shared" si="162"/>
        <v>90</v>
      </c>
      <c r="G397" s="120">
        <v>90</v>
      </c>
      <c r="H397" s="120"/>
      <c r="I397" s="117">
        <f t="shared" si="163"/>
        <v>81</v>
      </c>
      <c r="J397" s="120">
        <v>81</v>
      </c>
      <c r="K397" s="120"/>
      <c r="L397" s="117">
        <f t="shared" si="164"/>
        <v>84</v>
      </c>
      <c r="M397" s="120">
        <v>84</v>
      </c>
      <c r="N397" s="120"/>
    </row>
    <row r="398" spans="1:14" ht="157.5">
      <c r="A398" s="124" t="s">
        <v>289</v>
      </c>
      <c r="B398" s="108">
        <v>10</v>
      </c>
      <c r="C398" s="115" t="s">
        <v>50</v>
      </c>
      <c r="D398" s="123" t="s">
        <v>174</v>
      </c>
      <c r="E398" s="108" t="s">
        <v>645</v>
      </c>
      <c r="F398" s="117">
        <f t="shared" si="162"/>
        <v>10</v>
      </c>
      <c r="G398" s="117">
        <v>10</v>
      </c>
      <c r="H398" s="117">
        <v>0</v>
      </c>
      <c r="I398" s="117">
        <f t="shared" si="163"/>
        <v>10</v>
      </c>
      <c r="J398" s="117">
        <v>10</v>
      </c>
      <c r="K398" s="117">
        <v>0</v>
      </c>
      <c r="L398" s="117">
        <f t="shared" si="164"/>
        <v>10</v>
      </c>
      <c r="M398" s="117">
        <v>10</v>
      </c>
      <c r="N398" s="117">
        <v>0</v>
      </c>
    </row>
    <row r="399" spans="1:14" ht="94.5">
      <c r="A399" s="118" t="s">
        <v>809</v>
      </c>
      <c r="B399" s="108">
        <v>10</v>
      </c>
      <c r="C399" s="115" t="s">
        <v>50</v>
      </c>
      <c r="D399" s="122" t="s">
        <v>56</v>
      </c>
      <c r="E399" s="108"/>
      <c r="F399" s="117">
        <f>F400</f>
        <v>338</v>
      </c>
      <c r="G399" s="117">
        <f aca="true" t="shared" si="165" ref="G399:M400">G400</f>
        <v>338</v>
      </c>
      <c r="H399" s="117">
        <f t="shared" si="165"/>
        <v>0</v>
      </c>
      <c r="I399" s="117">
        <f t="shared" si="165"/>
        <v>338</v>
      </c>
      <c r="J399" s="117">
        <f t="shared" si="165"/>
        <v>338</v>
      </c>
      <c r="K399" s="117">
        <f t="shared" si="165"/>
        <v>0</v>
      </c>
      <c r="L399" s="117">
        <f t="shared" si="165"/>
        <v>338</v>
      </c>
      <c r="M399" s="117">
        <f t="shared" si="165"/>
        <v>338</v>
      </c>
      <c r="N399" s="117"/>
    </row>
    <row r="400" spans="1:14" ht="63">
      <c r="A400" s="118" t="s">
        <v>507</v>
      </c>
      <c r="B400" s="108">
        <v>10</v>
      </c>
      <c r="C400" s="115" t="s">
        <v>50</v>
      </c>
      <c r="D400" s="122" t="s">
        <v>57</v>
      </c>
      <c r="E400" s="108"/>
      <c r="F400" s="117">
        <f>F401</f>
        <v>338</v>
      </c>
      <c r="G400" s="117">
        <f t="shared" si="165"/>
        <v>338</v>
      </c>
      <c r="H400" s="117">
        <f t="shared" si="165"/>
        <v>0</v>
      </c>
      <c r="I400" s="117">
        <f t="shared" si="165"/>
        <v>338</v>
      </c>
      <c r="J400" s="117">
        <f t="shared" si="165"/>
        <v>338</v>
      </c>
      <c r="K400" s="117">
        <f t="shared" si="165"/>
        <v>0</v>
      </c>
      <c r="L400" s="117">
        <f t="shared" si="165"/>
        <v>338</v>
      </c>
      <c r="M400" s="117">
        <f t="shared" si="165"/>
        <v>338</v>
      </c>
      <c r="N400" s="117"/>
    </row>
    <row r="401" spans="1:14" ht="126">
      <c r="A401" s="124" t="s">
        <v>435</v>
      </c>
      <c r="B401" s="108">
        <v>10</v>
      </c>
      <c r="C401" s="115" t="s">
        <v>50</v>
      </c>
      <c r="D401" s="123" t="s">
        <v>449</v>
      </c>
      <c r="E401" s="108" t="s">
        <v>645</v>
      </c>
      <c r="F401" s="117">
        <f>SUM(G401:H401)</f>
        <v>338</v>
      </c>
      <c r="G401" s="120">
        <v>338</v>
      </c>
      <c r="H401" s="120"/>
      <c r="I401" s="117">
        <f>SUM(J401:K401)</f>
        <v>338</v>
      </c>
      <c r="J401" s="120">
        <v>338</v>
      </c>
      <c r="K401" s="120"/>
      <c r="L401" s="117">
        <f>SUM(M401:N401)</f>
        <v>338</v>
      </c>
      <c r="M401" s="120">
        <v>338</v>
      </c>
      <c r="N401" s="120"/>
    </row>
    <row r="402" spans="1:14" ht="94.5">
      <c r="A402" s="118" t="s">
        <v>805</v>
      </c>
      <c r="B402" s="108">
        <v>10</v>
      </c>
      <c r="C402" s="115" t="s">
        <v>50</v>
      </c>
      <c r="D402" s="122" t="s">
        <v>620</v>
      </c>
      <c r="E402" s="108"/>
      <c r="F402" s="117">
        <f aca="true" t="shared" si="166" ref="F402:N402">F403</f>
        <v>20565</v>
      </c>
      <c r="G402" s="117">
        <f t="shared" si="166"/>
        <v>20552</v>
      </c>
      <c r="H402" s="117">
        <f t="shared" si="166"/>
        <v>13</v>
      </c>
      <c r="I402" s="117">
        <f t="shared" si="166"/>
        <v>21987</v>
      </c>
      <c r="J402" s="117">
        <f t="shared" si="166"/>
        <v>21987</v>
      </c>
      <c r="K402" s="117">
        <f t="shared" si="166"/>
        <v>0</v>
      </c>
      <c r="L402" s="117">
        <f t="shared" si="166"/>
        <v>23041</v>
      </c>
      <c r="M402" s="117">
        <f t="shared" si="166"/>
        <v>23041</v>
      </c>
      <c r="N402" s="117">
        <f t="shared" si="166"/>
        <v>0</v>
      </c>
    </row>
    <row r="403" spans="1:14" ht="47.25">
      <c r="A403" s="118" t="s">
        <v>202</v>
      </c>
      <c r="B403" s="108">
        <v>10</v>
      </c>
      <c r="C403" s="115" t="s">
        <v>50</v>
      </c>
      <c r="D403" s="122" t="s">
        <v>621</v>
      </c>
      <c r="E403" s="108"/>
      <c r="F403" s="117">
        <f>SUM(F404:F409)</f>
        <v>20565</v>
      </c>
      <c r="G403" s="117">
        <f aca="true" t="shared" si="167" ref="G403:N403">SUM(G404:G409)</f>
        <v>20552</v>
      </c>
      <c r="H403" s="117">
        <f t="shared" si="167"/>
        <v>13</v>
      </c>
      <c r="I403" s="117">
        <f t="shared" si="167"/>
        <v>21987</v>
      </c>
      <c r="J403" s="117">
        <f t="shared" si="167"/>
        <v>21987</v>
      </c>
      <c r="K403" s="117">
        <f t="shared" si="167"/>
        <v>0</v>
      </c>
      <c r="L403" s="117">
        <f t="shared" si="167"/>
        <v>23041</v>
      </c>
      <c r="M403" s="117">
        <f t="shared" si="167"/>
        <v>23041</v>
      </c>
      <c r="N403" s="117">
        <f t="shared" si="167"/>
        <v>0</v>
      </c>
    </row>
    <row r="404" spans="1:14" ht="47.25">
      <c r="A404" s="114" t="s">
        <v>65</v>
      </c>
      <c r="B404" s="108">
        <v>10</v>
      </c>
      <c r="C404" s="115" t="s">
        <v>50</v>
      </c>
      <c r="D404" s="123" t="s">
        <v>66</v>
      </c>
      <c r="E404" s="108" t="s">
        <v>645</v>
      </c>
      <c r="F404" s="117">
        <f aca="true" t="shared" si="168" ref="F404:F409">SUM(G404:H404)</f>
        <v>13</v>
      </c>
      <c r="G404" s="117"/>
      <c r="H404" s="117">
        <v>13</v>
      </c>
      <c r="I404" s="117">
        <f aca="true" t="shared" si="169" ref="I404:I409">SUM(J404:K404)</f>
        <v>0</v>
      </c>
      <c r="J404" s="117"/>
      <c r="K404" s="117"/>
      <c r="L404" s="117">
        <f aca="true" t="shared" si="170" ref="L404:L409">SUM(M404:N404)</f>
        <v>0</v>
      </c>
      <c r="M404" s="117"/>
      <c r="N404" s="117"/>
    </row>
    <row r="405" spans="1:14" ht="126">
      <c r="A405" s="118" t="s">
        <v>966</v>
      </c>
      <c r="B405" s="108">
        <v>10</v>
      </c>
      <c r="C405" s="115" t="s">
        <v>50</v>
      </c>
      <c r="D405" s="123" t="s">
        <v>965</v>
      </c>
      <c r="E405" s="108" t="s">
        <v>645</v>
      </c>
      <c r="F405" s="117">
        <f t="shared" si="168"/>
        <v>6987</v>
      </c>
      <c r="G405" s="120">
        <v>6987</v>
      </c>
      <c r="H405" s="120"/>
      <c r="I405" s="117">
        <f t="shared" si="169"/>
        <v>7203</v>
      </c>
      <c r="J405" s="120">
        <v>7203</v>
      </c>
      <c r="K405" s="120"/>
      <c r="L405" s="117">
        <f t="shared" si="170"/>
        <v>7540</v>
      </c>
      <c r="M405" s="120">
        <v>7540</v>
      </c>
      <c r="N405" s="120"/>
    </row>
    <row r="406" spans="1:14" ht="78.75">
      <c r="A406" s="114" t="s">
        <v>63</v>
      </c>
      <c r="B406" s="108" t="s">
        <v>647</v>
      </c>
      <c r="C406" s="115" t="s">
        <v>50</v>
      </c>
      <c r="D406" s="123" t="s">
        <v>564</v>
      </c>
      <c r="E406" s="108" t="s">
        <v>210</v>
      </c>
      <c r="F406" s="117">
        <f t="shared" si="168"/>
        <v>62</v>
      </c>
      <c r="G406" s="117">
        <v>62</v>
      </c>
      <c r="H406" s="117"/>
      <c r="I406" s="117">
        <f t="shared" si="169"/>
        <v>68</v>
      </c>
      <c r="J406" s="117">
        <v>68</v>
      </c>
      <c r="K406" s="117"/>
      <c r="L406" s="117">
        <f t="shared" si="170"/>
        <v>70</v>
      </c>
      <c r="M406" s="117">
        <v>70</v>
      </c>
      <c r="N406" s="117"/>
    </row>
    <row r="407" spans="1:14" ht="63">
      <c r="A407" s="114" t="s">
        <v>401</v>
      </c>
      <c r="B407" s="108" t="s">
        <v>647</v>
      </c>
      <c r="C407" s="115" t="s">
        <v>50</v>
      </c>
      <c r="D407" s="123" t="s">
        <v>564</v>
      </c>
      <c r="E407" s="108" t="s">
        <v>645</v>
      </c>
      <c r="F407" s="117">
        <f t="shared" si="168"/>
        <v>7645</v>
      </c>
      <c r="G407" s="120">
        <v>7645</v>
      </c>
      <c r="H407" s="120"/>
      <c r="I407" s="117">
        <f t="shared" si="169"/>
        <v>8502</v>
      </c>
      <c r="J407" s="120">
        <v>8502</v>
      </c>
      <c r="K407" s="120"/>
      <c r="L407" s="117">
        <f t="shared" si="170"/>
        <v>8848</v>
      </c>
      <c r="M407" s="120">
        <v>8848</v>
      </c>
      <c r="N407" s="120"/>
    </row>
    <row r="408" spans="1:14" ht="78.75">
      <c r="A408" s="114" t="s">
        <v>402</v>
      </c>
      <c r="B408" s="108">
        <v>10</v>
      </c>
      <c r="C408" s="115" t="s">
        <v>50</v>
      </c>
      <c r="D408" s="123" t="s">
        <v>548</v>
      </c>
      <c r="E408" s="108" t="s">
        <v>210</v>
      </c>
      <c r="F408" s="117">
        <f t="shared" si="168"/>
        <v>3</v>
      </c>
      <c r="G408" s="117">
        <v>3</v>
      </c>
      <c r="H408" s="117"/>
      <c r="I408" s="117">
        <f t="shared" si="169"/>
        <v>1</v>
      </c>
      <c r="J408" s="117">
        <v>1</v>
      </c>
      <c r="K408" s="117"/>
      <c r="L408" s="117">
        <f t="shared" si="170"/>
        <v>1</v>
      </c>
      <c r="M408" s="117">
        <v>1</v>
      </c>
      <c r="N408" s="117"/>
    </row>
    <row r="409" spans="1:14" ht="63">
      <c r="A409" s="114" t="s">
        <v>403</v>
      </c>
      <c r="B409" s="108">
        <v>10</v>
      </c>
      <c r="C409" s="115" t="s">
        <v>50</v>
      </c>
      <c r="D409" s="123" t="s">
        <v>548</v>
      </c>
      <c r="E409" s="108">
        <v>300</v>
      </c>
      <c r="F409" s="117">
        <f t="shared" si="168"/>
        <v>5855</v>
      </c>
      <c r="G409" s="117">
        <v>5855</v>
      </c>
      <c r="H409" s="120"/>
      <c r="I409" s="117">
        <f t="shared" si="169"/>
        <v>6213</v>
      </c>
      <c r="J409" s="117">
        <v>6213</v>
      </c>
      <c r="K409" s="120"/>
      <c r="L409" s="117">
        <f t="shared" si="170"/>
        <v>6582</v>
      </c>
      <c r="M409" s="117">
        <v>6582</v>
      </c>
      <c r="N409" s="120"/>
    </row>
    <row r="410" spans="1:14" ht="63">
      <c r="A410" s="119" t="s">
        <v>794</v>
      </c>
      <c r="B410" s="108">
        <v>10</v>
      </c>
      <c r="C410" s="115" t="s">
        <v>50</v>
      </c>
      <c r="D410" s="116" t="s">
        <v>445</v>
      </c>
      <c r="E410" s="108"/>
      <c r="F410" s="117">
        <f>F411</f>
        <v>279</v>
      </c>
      <c r="G410" s="117">
        <f aca="true" t="shared" si="171" ref="G410:N412">G411</f>
        <v>0</v>
      </c>
      <c r="H410" s="117">
        <f t="shared" si="171"/>
        <v>279</v>
      </c>
      <c r="I410" s="117">
        <f t="shared" si="171"/>
        <v>359</v>
      </c>
      <c r="J410" s="117">
        <f t="shared" si="171"/>
        <v>0</v>
      </c>
      <c r="K410" s="117">
        <f t="shared" si="171"/>
        <v>359</v>
      </c>
      <c r="L410" s="117">
        <f t="shared" si="171"/>
        <v>368</v>
      </c>
      <c r="M410" s="117">
        <f t="shared" si="171"/>
        <v>0</v>
      </c>
      <c r="N410" s="117">
        <f t="shared" si="171"/>
        <v>368</v>
      </c>
    </row>
    <row r="411" spans="1:14" ht="94.5">
      <c r="A411" s="119" t="s">
        <v>824</v>
      </c>
      <c r="B411" s="108">
        <v>10</v>
      </c>
      <c r="C411" s="115" t="s">
        <v>50</v>
      </c>
      <c r="D411" s="116" t="s">
        <v>446</v>
      </c>
      <c r="E411" s="108"/>
      <c r="F411" s="117">
        <f>F412</f>
        <v>279</v>
      </c>
      <c r="G411" s="117">
        <f t="shared" si="171"/>
        <v>0</v>
      </c>
      <c r="H411" s="117">
        <f t="shared" si="171"/>
        <v>279</v>
      </c>
      <c r="I411" s="117">
        <f t="shared" si="171"/>
        <v>359</v>
      </c>
      <c r="J411" s="117">
        <f t="shared" si="171"/>
        <v>0</v>
      </c>
      <c r="K411" s="117">
        <f t="shared" si="171"/>
        <v>359</v>
      </c>
      <c r="L411" s="117">
        <f t="shared" si="171"/>
        <v>368</v>
      </c>
      <c r="M411" s="117">
        <f t="shared" si="171"/>
        <v>0</v>
      </c>
      <c r="N411" s="117">
        <f t="shared" si="171"/>
        <v>368</v>
      </c>
    </row>
    <row r="412" spans="1:14" ht="78.75">
      <c r="A412" s="119" t="s">
        <v>220</v>
      </c>
      <c r="B412" s="108">
        <v>10</v>
      </c>
      <c r="C412" s="115" t="s">
        <v>50</v>
      </c>
      <c r="D412" s="116" t="s">
        <v>447</v>
      </c>
      <c r="E412" s="108"/>
      <c r="F412" s="117">
        <f>F413</f>
        <v>279</v>
      </c>
      <c r="G412" s="117">
        <f t="shared" si="171"/>
        <v>0</v>
      </c>
      <c r="H412" s="117">
        <f t="shared" si="171"/>
        <v>279</v>
      </c>
      <c r="I412" s="117">
        <f t="shared" si="171"/>
        <v>359</v>
      </c>
      <c r="J412" s="117">
        <f t="shared" si="171"/>
        <v>0</v>
      </c>
      <c r="K412" s="117">
        <f t="shared" si="171"/>
        <v>359</v>
      </c>
      <c r="L412" s="117">
        <f t="shared" si="171"/>
        <v>368</v>
      </c>
      <c r="M412" s="117">
        <f t="shared" si="171"/>
        <v>0</v>
      </c>
      <c r="N412" s="117">
        <f t="shared" si="171"/>
        <v>368</v>
      </c>
    </row>
    <row r="413" spans="1:14" ht="126">
      <c r="A413" s="119" t="s">
        <v>444</v>
      </c>
      <c r="B413" s="108">
        <v>10</v>
      </c>
      <c r="C413" s="115" t="s">
        <v>50</v>
      </c>
      <c r="D413" s="108" t="s">
        <v>448</v>
      </c>
      <c r="E413" s="108" t="s">
        <v>645</v>
      </c>
      <c r="F413" s="117">
        <f>SUM(G413:H413)</f>
        <v>279</v>
      </c>
      <c r="G413" s="117"/>
      <c r="H413" s="120">
        <v>279</v>
      </c>
      <c r="I413" s="117">
        <f>SUM(J413:K413)</f>
        <v>359</v>
      </c>
      <c r="J413" s="117"/>
      <c r="K413" s="120">
        <v>359</v>
      </c>
      <c r="L413" s="117">
        <f>SUM(M413:N413)</f>
        <v>368</v>
      </c>
      <c r="M413" s="117"/>
      <c r="N413" s="120">
        <v>368</v>
      </c>
    </row>
    <row r="414" spans="1:14" ht="94.5">
      <c r="A414" s="118" t="s">
        <v>785</v>
      </c>
      <c r="B414" s="108">
        <v>10</v>
      </c>
      <c r="C414" s="115" t="s">
        <v>50</v>
      </c>
      <c r="D414" s="142" t="s">
        <v>291</v>
      </c>
      <c r="E414" s="108"/>
      <c r="F414" s="117">
        <f aca="true" t="shared" si="172" ref="F414:N414">F415</f>
        <v>2956.5</v>
      </c>
      <c r="G414" s="117">
        <f t="shared" si="172"/>
        <v>2361.5</v>
      </c>
      <c r="H414" s="117">
        <f t="shared" si="172"/>
        <v>595</v>
      </c>
      <c r="I414" s="117">
        <f t="shared" si="172"/>
        <v>97</v>
      </c>
      <c r="J414" s="117">
        <f t="shared" si="172"/>
        <v>55</v>
      </c>
      <c r="K414" s="117">
        <f t="shared" si="172"/>
        <v>42</v>
      </c>
      <c r="L414" s="117">
        <f t="shared" si="172"/>
        <v>55</v>
      </c>
      <c r="M414" s="117">
        <f t="shared" si="172"/>
        <v>55</v>
      </c>
      <c r="N414" s="117">
        <f t="shared" si="172"/>
        <v>0</v>
      </c>
    </row>
    <row r="415" spans="1:14" ht="126">
      <c r="A415" s="118" t="s">
        <v>826</v>
      </c>
      <c r="B415" s="108">
        <v>10</v>
      </c>
      <c r="C415" s="115" t="s">
        <v>50</v>
      </c>
      <c r="D415" s="143" t="s">
        <v>292</v>
      </c>
      <c r="E415" s="108"/>
      <c r="F415" s="117">
        <f>SUM(F416,F419)</f>
        <v>2956.5</v>
      </c>
      <c r="G415" s="117">
        <f aca="true" t="shared" si="173" ref="G415:N415">SUM(G416,G419)</f>
        <v>2361.5</v>
      </c>
      <c r="H415" s="117">
        <f t="shared" si="173"/>
        <v>595</v>
      </c>
      <c r="I415" s="117">
        <f t="shared" si="173"/>
        <v>97</v>
      </c>
      <c r="J415" s="117">
        <f t="shared" si="173"/>
        <v>55</v>
      </c>
      <c r="K415" s="117">
        <f t="shared" si="173"/>
        <v>42</v>
      </c>
      <c r="L415" s="117">
        <f t="shared" si="173"/>
        <v>55</v>
      </c>
      <c r="M415" s="117">
        <f t="shared" si="173"/>
        <v>55</v>
      </c>
      <c r="N415" s="117">
        <f t="shared" si="173"/>
        <v>0</v>
      </c>
    </row>
    <row r="416" spans="1:14" ht="47.25">
      <c r="A416" s="118" t="s">
        <v>532</v>
      </c>
      <c r="B416" s="108">
        <v>10</v>
      </c>
      <c r="C416" s="115" t="s">
        <v>50</v>
      </c>
      <c r="D416" s="143" t="s">
        <v>293</v>
      </c>
      <c r="E416" s="108"/>
      <c r="F416" s="117">
        <f>SUM(F417:F418)</f>
        <v>1436.5</v>
      </c>
      <c r="G416" s="117">
        <f>SUM(G417:G418)</f>
        <v>841.5</v>
      </c>
      <c r="H416" s="117">
        <f aca="true" t="shared" si="174" ref="H416:N416">SUM(H417:H418)</f>
        <v>595</v>
      </c>
      <c r="I416" s="117">
        <f t="shared" si="174"/>
        <v>97</v>
      </c>
      <c r="J416" s="117">
        <f t="shared" si="174"/>
        <v>55</v>
      </c>
      <c r="K416" s="117">
        <f t="shared" si="174"/>
        <v>42</v>
      </c>
      <c r="L416" s="117">
        <f t="shared" si="174"/>
        <v>55</v>
      </c>
      <c r="M416" s="117">
        <f t="shared" si="174"/>
        <v>55</v>
      </c>
      <c r="N416" s="117">
        <f t="shared" si="174"/>
        <v>0</v>
      </c>
    </row>
    <row r="417" spans="1:14" ht="47.25">
      <c r="A417" s="124" t="s">
        <v>734</v>
      </c>
      <c r="B417" s="108">
        <v>10</v>
      </c>
      <c r="C417" s="115" t="s">
        <v>50</v>
      </c>
      <c r="D417" s="144" t="s">
        <v>735</v>
      </c>
      <c r="E417" s="108" t="s">
        <v>645</v>
      </c>
      <c r="F417" s="117">
        <f>SUM(G417:H417)</f>
        <v>595</v>
      </c>
      <c r="G417" s="117"/>
      <c r="H417" s="117">
        <v>595</v>
      </c>
      <c r="I417" s="117">
        <f>SUM(J417:K417)</f>
        <v>42</v>
      </c>
      <c r="J417" s="117"/>
      <c r="K417" s="117">
        <v>42</v>
      </c>
      <c r="L417" s="117">
        <f>SUM(M417:N417)</f>
        <v>0</v>
      </c>
      <c r="M417" s="117"/>
      <c r="N417" s="117"/>
    </row>
    <row r="418" spans="1:14" ht="126">
      <c r="A418" s="118" t="s">
        <v>440</v>
      </c>
      <c r="B418" s="108">
        <v>10</v>
      </c>
      <c r="C418" s="115" t="s">
        <v>50</v>
      </c>
      <c r="D418" s="144" t="s">
        <v>733</v>
      </c>
      <c r="E418" s="108" t="s">
        <v>645</v>
      </c>
      <c r="F418" s="117">
        <f>SUM(G418:H418)</f>
        <v>841.5</v>
      </c>
      <c r="G418" s="117">
        <v>841.5</v>
      </c>
      <c r="H418" s="117"/>
      <c r="I418" s="117">
        <f>SUM(J418:K418)</f>
        <v>55</v>
      </c>
      <c r="J418" s="117">
        <v>55</v>
      </c>
      <c r="K418" s="117"/>
      <c r="L418" s="117">
        <f>SUM(M418:N418)</f>
        <v>55</v>
      </c>
      <c r="M418" s="117">
        <v>55</v>
      </c>
      <c r="N418" s="117"/>
    </row>
    <row r="419" spans="1:14" ht="47.25">
      <c r="A419" s="124" t="s">
        <v>436</v>
      </c>
      <c r="B419" s="108">
        <v>10</v>
      </c>
      <c r="C419" s="115" t="s">
        <v>50</v>
      </c>
      <c r="D419" s="143" t="s">
        <v>438</v>
      </c>
      <c r="E419" s="108"/>
      <c r="F419" s="117">
        <f aca="true" t="shared" si="175" ref="F419:N419">F420</f>
        <v>1520</v>
      </c>
      <c r="G419" s="117">
        <f t="shared" si="175"/>
        <v>1520</v>
      </c>
      <c r="H419" s="117">
        <f t="shared" si="175"/>
        <v>0</v>
      </c>
      <c r="I419" s="117">
        <f t="shared" si="175"/>
        <v>0</v>
      </c>
      <c r="J419" s="117">
        <f t="shared" si="175"/>
        <v>0</v>
      </c>
      <c r="K419" s="117">
        <f t="shared" si="175"/>
        <v>0</v>
      </c>
      <c r="L419" s="117">
        <f t="shared" si="175"/>
        <v>0</v>
      </c>
      <c r="M419" s="117">
        <f t="shared" si="175"/>
        <v>0</v>
      </c>
      <c r="N419" s="117">
        <f t="shared" si="175"/>
        <v>0</v>
      </c>
    </row>
    <row r="420" spans="1:14" ht="189">
      <c r="A420" s="124" t="s">
        <v>437</v>
      </c>
      <c r="B420" s="108">
        <v>10</v>
      </c>
      <c r="C420" s="115" t="s">
        <v>50</v>
      </c>
      <c r="D420" s="144" t="s">
        <v>439</v>
      </c>
      <c r="E420" s="108" t="s">
        <v>645</v>
      </c>
      <c r="F420" s="117">
        <f>SUM(G420:H420)</f>
        <v>1520</v>
      </c>
      <c r="G420" s="117">
        <v>1520</v>
      </c>
      <c r="H420" s="117"/>
      <c r="I420" s="117">
        <f>SUM(J420:K420)</f>
        <v>0</v>
      </c>
      <c r="J420" s="117">
        <v>0</v>
      </c>
      <c r="K420" s="117"/>
      <c r="L420" s="117">
        <f>SUM(M420:N420)</f>
        <v>0</v>
      </c>
      <c r="M420" s="117">
        <v>0</v>
      </c>
      <c r="N420" s="117"/>
    </row>
    <row r="421" spans="1:14" ht="15.75">
      <c r="A421" s="104" t="s">
        <v>646</v>
      </c>
      <c r="B421" s="113">
        <v>10</v>
      </c>
      <c r="C421" s="107" t="s">
        <v>241</v>
      </c>
      <c r="D421" s="108"/>
      <c r="E421" s="108"/>
      <c r="F421" s="111">
        <f aca="true" t="shared" si="176" ref="F421:N421">SUM(F422,F426,F443)</f>
        <v>25508.9</v>
      </c>
      <c r="G421" s="111">
        <f t="shared" si="176"/>
        <v>25508.9</v>
      </c>
      <c r="H421" s="111">
        <f t="shared" si="176"/>
        <v>0</v>
      </c>
      <c r="I421" s="111">
        <f t="shared" si="176"/>
        <v>19376.3</v>
      </c>
      <c r="J421" s="111">
        <f t="shared" si="176"/>
        <v>19376.3</v>
      </c>
      <c r="K421" s="111">
        <f t="shared" si="176"/>
        <v>0</v>
      </c>
      <c r="L421" s="111">
        <f t="shared" si="176"/>
        <v>20356.7</v>
      </c>
      <c r="M421" s="111">
        <f t="shared" si="176"/>
        <v>20356.7</v>
      </c>
      <c r="N421" s="111">
        <f t="shared" si="176"/>
        <v>0</v>
      </c>
    </row>
    <row r="422" spans="1:14" ht="63">
      <c r="A422" s="118" t="s">
        <v>789</v>
      </c>
      <c r="B422" s="108">
        <v>10</v>
      </c>
      <c r="C422" s="115" t="s">
        <v>241</v>
      </c>
      <c r="D422" s="122" t="s">
        <v>529</v>
      </c>
      <c r="E422" s="108"/>
      <c r="F422" s="117">
        <f>F423</f>
        <v>3995</v>
      </c>
      <c r="G422" s="117">
        <f aca="true" t="shared" si="177" ref="G422:N424">G423</f>
        <v>3995</v>
      </c>
      <c r="H422" s="117">
        <f t="shared" si="177"/>
        <v>0</v>
      </c>
      <c r="I422" s="117">
        <f>I423</f>
        <v>3995</v>
      </c>
      <c r="J422" s="117">
        <f t="shared" si="177"/>
        <v>3995</v>
      </c>
      <c r="K422" s="117">
        <f t="shared" si="177"/>
        <v>0</v>
      </c>
      <c r="L422" s="117">
        <f>L423</f>
        <v>3995</v>
      </c>
      <c r="M422" s="117">
        <f t="shared" si="177"/>
        <v>3995</v>
      </c>
      <c r="N422" s="117">
        <f t="shared" si="177"/>
        <v>0</v>
      </c>
    </row>
    <row r="423" spans="1:14" ht="94.5">
      <c r="A423" s="118" t="s">
        <v>827</v>
      </c>
      <c r="B423" s="108">
        <v>10</v>
      </c>
      <c r="C423" s="115" t="s">
        <v>241</v>
      </c>
      <c r="D423" s="122" t="s">
        <v>530</v>
      </c>
      <c r="E423" s="108"/>
      <c r="F423" s="117">
        <f>F424</f>
        <v>3995</v>
      </c>
      <c r="G423" s="117">
        <f t="shared" si="177"/>
        <v>3995</v>
      </c>
      <c r="H423" s="117">
        <f t="shared" si="177"/>
        <v>0</v>
      </c>
      <c r="I423" s="117">
        <f>I424</f>
        <v>3995</v>
      </c>
      <c r="J423" s="117">
        <f t="shared" si="177"/>
        <v>3995</v>
      </c>
      <c r="K423" s="117">
        <f t="shared" si="177"/>
        <v>0</v>
      </c>
      <c r="L423" s="117">
        <f>L424</f>
        <v>3995</v>
      </c>
      <c r="M423" s="117">
        <f t="shared" si="177"/>
        <v>3995</v>
      </c>
      <c r="N423" s="117">
        <f t="shared" si="177"/>
        <v>0</v>
      </c>
    </row>
    <row r="424" spans="1:14" ht="63">
      <c r="A424" s="124" t="s">
        <v>334</v>
      </c>
      <c r="B424" s="108">
        <v>10</v>
      </c>
      <c r="C424" s="115" t="s">
        <v>241</v>
      </c>
      <c r="D424" s="122" t="s">
        <v>203</v>
      </c>
      <c r="E424" s="108"/>
      <c r="F424" s="117">
        <f>F425</f>
        <v>3995</v>
      </c>
      <c r="G424" s="117">
        <f t="shared" si="177"/>
        <v>3995</v>
      </c>
      <c r="H424" s="117">
        <f t="shared" si="177"/>
        <v>0</v>
      </c>
      <c r="I424" s="117">
        <f>I425</f>
        <v>3995</v>
      </c>
      <c r="J424" s="117">
        <f t="shared" si="177"/>
        <v>3995</v>
      </c>
      <c r="K424" s="117">
        <f t="shared" si="177"/>
        <v>0</v>
      </c>
      <c r="L424" s="117">
        <f>L425</f>
        <v>3995</v>
      </c>
      <c r="M424" s="117">
        <f t="shared" si="177"/>
        <v>3995</v>
      </c>
      <c r="N424" s="117">
        <f t="shared" si="177"/>
        <v>0</v>
      </c>
    </row>
    <row r="425" spans="1:14" ht="141.75">
      <c r="A425" s="124" t="s">
        <v>333</v>
      </c>
      <c r="B425" s="108">
        <v>10</v>
      </c>
      <c r="C425" s="115" t="s">
        <v>241</v>
      </c>
      <c r="D425" s="123" t="s">
        <v>549</v>
      </c>
      <c r="E425" s="108" t="s">
        <v>645</v>
      </c>
      <c r="F425" s="117">
        <f>SUM(G425:H425)</f>
        <v>3995</v>
      </c>
      <c r="G425" s="117">
        <v>3995</v>
      </c>
      <c r="H425" s="117"/>
      <c r="I425" s="117">
        <f>SUM(J425:K425)</f>
        <v>3995</v>
      </c>
      <c r="J425" s="117">
        <v>3995</v>
      </c>
      <c r="K425" s="117">
        <v>0</v>
      </c>
      <c r="L425" s="117">
        <f>SUM(M425:N425)</f>
        <v>3995</v>
      </c>
      <c r="M425" s="117">
        <v>3995</v>
      </c>
      <c r="N425" s="117">
        <v>0</v>
      </c>
    </row>
    <row r="426" spans="1:14" ht="63">
      <c r="A426" s="118" t="s">
        <v>773</v>
      </c>
      <c r="B426" s="108" t="s">
        <v>647</v>
      </c>
      <c r="C426" s="115" t="s">
        <v>241</v>
      </c>
      <c r="D426" s="122" t="s">
        <v>418</v>
      </c>
      <c r="E426" s="108"/>
      <c r="F426" s="117">
        <f aca="true" t="shared" si="178" ref="F426:N426">F427</f>
        <v>17533.9</v>
      </c>
      <c r="G426" s="117">
        <f t="shared" si="178"/>
        <v>17533.9</v>
      </c>
      <c r="H426" s="117">
        <f t="shared" si="178"/>
        <v>0</v>
      </c>
      <c r="I426" s="117">
        <f t="shared" si="178"/>
        <v>10074.3</v>
      </c>
      <c r="J426" s="117">
        <f t="shared" si="178"/>
        <v>10074.3</v>
      </c>
      <c r="K426" s="117">
        <f t="shared" si="178"/>
        <v>0</v>
      </c>
      <c r="L426" s="117">
        <f t="shared" si="178"/>
        <v>11054.7</v>
      </c>
      <c r="M426" s="117">
        <f t="shared" si="178"/>
        <v>11054.7</v>
      </c>
      <c r="N426" s="117">
        <f t="shared" si="178"/>
        <v>0</v>
      </c>
    </row>
    <row r="427" spans="1:14" ht="94.5">
      <c r="A427" s="118" t="s">
        <v>805</v>
      </c>
      <c r="B427" s="108" t="s">
        <v>647</v>
      </c>
      <c r="C427" s="115" t="s">
        <v>241</v>
      </c>
      <c r="D427" s="122" t="s">
        <v>620</v>
      </c>
      <c r="E427" s="108"/>
      <c r="F427" s="117">
        <f aca="true" t="shared" si="179" ref="F427:N427">SUM(F428,F431,F433)</f>
        <v>17533.9</v>
      </c>
      <c r="G427" s="117">
        <f t="shared" si="179"/>
        <v>17533.9</v>
      </c>
      <c r="H427" s="117">
        <f t="shared" si="179"/>
        <v>0</v>
      </c>
      <c r="I427" s="117">
        <f t="shared" si="179"/>
        <v>10074.3</v>
      </c>
      <c r="J427" s="117">
        <f t="shared" si="179"/>
        <v>10074.3</v>
      </c>
      <c r="K427" s="117">
        <f t="shared" si="179"/>
        <v>0</v>
      </c>
      <c r="L427" s="117">
        <f t="shared" si="179"/>
        <v>11054.7</v>
      </c>
      <c r="M427" s="117">
        <f t="shared" si="179"/>
        <v>11054.7</v>
      </c>
      <c r="N427" s="117">
        <f t="shared" si="179"/>
        <v>0</v>
      </c>
    </row>
    <row r="428" spans="1:14" ht="31.5">
      <c r="A428" s="118" t="s">
        <v>888</v>
      </c>
      <c r="B428" s="108" t="s">
        <v>647</v>
      </c>
      <c r="C428" s="115" t="s">
        <v>241</v>
      </c>
      <c r="D428" s="122" t="s">
        <v>887</v>
      </c>
      <c r="E428" s="108"/>
      <c r="F428" s="117">
        <f>SUM(G428:H428)</f>
        <v>11923</v>
      </c>
      <c r="G428" s="117">
        <f>SUM(G429:G430)</f>
        <v>11923</v>
      </c>
      <c r="H428" s="117">
        <f>SUM(H429:H430)</f>
        <v>0</v>
      </c>
      <c r="I428" s="117">
        <f>SUM(J428:K428)</f>
        <v>2749</v>
      </c>
      <c r="J428" s="117">
        <f>SUM(J429:J430)</f>
        <v>2749</v>
      </c>
      <c r="K428" s="117">
        <f>SUM(K429:K430)</f>
        <v>0</v>
      </c>
      <c r="L428" s="117">
        <f>SUM(M428:N428)</f>
        <v>2859</v>
      </c>
      <c r="M428" s="117">
        <f>SUM(M429:M430)</f>
        <v>2859</v>
      </c>
      <c r="N428" s="117">
        <f>SUM(N429:N430)</f>
        <v>0</v>
      </c>
    </row>
    <row r="429" spans="1:14" ht="126">
      <c r="A429" s="114" t="s">
        <v>499</v>
      </c>
      <c r="B429" s="108" t="s">
        <v>647</v>
      </c>
      <c r="C429" s="115" t="s">
        <v>241</v>
      </c>
      <c r="D429" s="123" t="s">
        <v>968</v>
      </c>
      <c r="E429" s="108" t="s">
        <v>210</v>
      </c>
      <c r="F429" s="117">
        <f>SUM(G429:H429)</f>
        <v>176</v>
      </c>
      <c r="G429" s="117">
        <v>176</v>
      </c>
      <c r="H429" s="117"/>
      <c r="I429" s="117">
        <f>SUM(J429:K429)</f>
        <v>183</v>
      </c>
      <c r="J429" s="117">
        <v>183</v>
      </c>
      <c r="K429" s="117"/>
      <c r="L429" s="117">
        <f>SUM(M429:N429)</f>
        <v>191</v>
      </c>
      <c r="M429" s="117">
        <v>191</v>
      </c>
      <c r="N429" s="117"/>
    </row>
    <row r="430" spans="1:14" ht="110.25">
      <c r="A430" s="114" t="s">
        <v>404</v>
      </c>
      <c r="B430" s="108" t="s">
        <v>647</v>
      </c>
      <c r="C430" s="115" t="s">
        <v>241</v>
      </c>
      <c r="D430" s="123" t="s">
        <v>968</v>
      </c>
      <c r="E430" s="108" t="s">
        <v>645</v>
      </c>
      <c r="F430" s="117">
        <f>SUM(G430:H430)</f>
        <v>11747</v>
      </c>
      <c r="G430" s="120">
        <v>11747</v>
      </c>
      <c r="H430" s="120"/>
      <c r="I430" s="117">
        <f>SUM(J430:K430)</f>
        <v>2566</v>
      </c>
      <c r="J430" s="120">
        <v>2566</v>
      </c>
      <c r="K430" s="120"/>
      <c r="L430" s="117">
        <f>SUM(M430:N430)</f>
        <v>2668</v>
      </c>
      <c r="M430" s="120">
        <v>2668</v>
      </c>
      <c r="N430" s="120"/>
    </row>
    <row r="431" spans="1:14" ht="47.25">
      <c r="A431" s="118" t="s">
        <v>202</v>
      </c>
      <c r="B431" s="108" t="s">
        <v>647</v>
      </c>
      <c r="C431" s="115" t="s">
        <v>241</v>
      </c>
      <c r="D431" s="122" t="s">
        <v>621</v>
      </c>
      <c r="E431" s="108"/>
      <c r="F431" s="117">
        <f aca="true" t="shared" si="180" ref="F431:N431">SUM(F432:F432)</f>
        <v>91</v>
      </c>
      <c r="G431" s="117">
        <f t="shared" si="180"/>
        <v>91</v>
      </c>
      <c r="H431" s="117">
        <f t="shared" si="180"/>
        <v>0</v>
      </c>
      <c r="I431" s="117">
        <f t="shared" si="180"/>
        <v>0</v>
      </c>
      <c r="J431" s="117">
        <f t="shared" si="180"/>
        <v>0</v>
      </c>
      <c r="K431" s="117">
        <f t="shared" si="180"/>
        <v>0</v>
      </c>
      <c r="L431" s="117">
        <f t="shared" si="180"/>
        <v>0</v>
      </c>
      <c r="M431" s="117">
        <f t="shared" si="180"/>
        <v>0</v>
      </c>
      <c r="N431" s="117">
        <f t="shared" si="180"/>
        <v>0</v>
      </c>
    </row>
    <row r="432" spans="1:14" ht="110.25">
      <c r="A432" s="118" t="s">
        <v>260</v>
      </c>
      <c r="B432" s="108" t="s">
        <v>647</v>
      </c>
      <c r="C432" s="115" t="s">
        <v>241</v>
      </c>
      <c r="D432" s="153" t="s">
        <v>259</v>
      </c>
      <c r="E432" s="108" t="s">
        <v>645</v>
      </c>
      <c r="F432" s="117">
        <f>SUM(G432:H432)</f>
        <v>91</v>
      </c>
      <c r="G432" s="117">
        <v>91</v>
      </c>
      <c r="H432" s="117"/>
      <c r="I432" s="117">
        <f>SUM(J432:K432)</f>
        <v>0</v>
      </c>
      <c r="J432" s="117"/>
      <c r="K432" s="117"/>
      <c r="L432" s="117">
        <f>SUM(M432:N432)</f>
        <v>0</v>
      </c>
      <c r="M432" s="117"/>
      <c r="N432" s="117"/>
    </row>
    <row r="433" spans="1:14" ht="78.75">
      <c r="A433" s="118" t="s">
        <v>377</v>
      </c>
      <c r="B433" s="108" t="s">
        <v>647</v>
      </c>
      <c r="C433" s="115" t="s">
        <v>241</v>
      </c>
      <c r="D433" s="122" t="s">
        <v>376</v>
      </c>
      <c r="E433" s="108"/>
      <c r="F433" s="117">
        <f aca="true" t="shared" si="181" ref="F433:N433">SUM(F434:F442)</f>
        <v>5519.9</v>
      </c>
      <c r="G433" s="117">
        <f t="shared" si="181"/>
        <v>5519.9</v>
      </c>
      <c r="H433" s="117">
        <f t="shared" si="181"/>
        <v>0</v>
      </c>
      <c r="I433" s="117">
        <f t="shared" si="181"/>
        <v>7325.3</v>
      </c>
      <c r="J433" s="117">
        <f t="shared" si="181"/>
        <v>7325.3</v>
      </c>
      <c r="K433" s="117">
        <f t="shared" si="181"/>
        <v>0</v>
      </c>
      <c r="L433" s="117">
        <f t="shared" si="181"/>
        <v>8195.7</v>
      </c>
      <c r="M433" s="117">
        <f t="shared" si="181"/>
        <v>8195.7</v>
      </c>
      <c r="N433" s="117">
        <f t="shared" si="181"/>
        <v>0</v>
      </c>
    </row>
    <row r="434" spans="1:14" ht="94.5">
      <c r="A434" s="114" t="s">
        <v>405</v>
      </c>
      <c r="B434" s="108" t="s">
        <v>647</v>
      </c>
      <c r="C434" s="115" t="s">
        <v>241</v>
      </c>
      <c r="D434" s="123" t="s">
        <v>565</v>
      </c>
      <c r="E434" s="108" t="s">
        <v>645</v>
      </c>
      <c r="F434" s="117">
        <f aca="true" t="shared" si="182" ref="F434:F442">SUM(G434:H434)</f>
        <v>67.9</v>
      </c>
      <c r="G434" s="120">
        <v>67.9</v>
      </c>
      <c r="H434" s="120"/>
      <c r="I434" s="117">
        <f aca="true" t="shared" si="183" ref="I434:I442">SUM(J434:K434)</f>
        <v>36.3</v>
      </c>
      <c r="J434" s="120">
        <v>36.3</v>
      </c>
      <c r="K434" s="120"/>
      <c r="L434" s="117">
        <f aca="true" t="shared" si="184" ref="L434:L442">SUM(M434:N434)</f>
        <v>37.7</v>
      </c>
      <c r="M434" s="120">
        <v>37.7</v>
      </c>
      <c r="N434" s="120"/>
    </row>
    <row r="435" spans="1:14" ht="126">
      <c r="A435" s="114" t="s">
        <v>406</v>
      </c>
      <c r="B435" s="108" t="s">
        <v>647</v>
      </c>
      <c r="C435" s="115" t="s">
        <v>241</v>
      </c>
      <c r="D435" s="123" t="s">
        <v>566</v>
      </c>
      <c r="E435" s="108" t="s">
        <v>645</v>
      </c>
      <c r="F435" s="117">
        <f t="shared" si="182"/>
        <v>30</v>
      </c>
      <c r="G435" s="120">
        <v>30</v>
      </c>
      <c r="H435" s="120"/>
      <c r="I435" s="117">
        <f t="shared" si="183"/>
        <v>36</v>
      </c>
      <c r="J435" s="120">
        <v>36</v>
      </c>
      <c r="K435" s="120"/>
      <c r="L435" s="117">
        <f t="shared" si="184"/>
        <v>42</v>
      </c>
      <c r="M435" s="120">
        <v>42</v>
      </c>
      <c r="N435" s="120"/>
    </row>
    <row r="436" spans="1:14" ht="78.75">
      <c r="A436" s="114" t="s">
        <v>231</v>
      </c>
      <c r="B436" s="108" t="s">
        <v>647</v>
      </c>
      <c r="C436" s="115" t="s">
        <v>241</v>
      </c>
      <c r="D436" s="123" t="s">
        <v>567</v>
      </c>
      <c r="E436" s="108" t="s">
        <v>210</v>
      </c>
      <c r="F436" s="117">
        <f t="shared" si="182"/>
        <v>12</v>
      </c>
      <c r="G436" s="120">
        <v>12</v>
      </c>
      <c r="H436" s="120"/>
      <c r="I436" s="117">
        <f t="shared" si="183"/>
        <v>18</v>
      </c>
      <c r="J436" s="120">
        <v>18</v>
      </c>
      <c r="K436" s="120"/>
      <c r="L436" s="117">
        <f t="shared" si="184"/>
        <v>19</v>
      </c>
      <c r="M436" s="120">
        <v>19</v>
      </c>
      <c r="N436" s="120"/>
    </row>
    <row r="437" spans="1:14" ht="78.75">
      <c r="A437" s="114" t="s">
        <v>407</v>
      </c>
      <c r="B437" s="108" t="s">
        <v>149</v>
      </c>
      <c r="C437" s="115" t="s">
        <v>241</v>
      </c>
      <c r="D437" s="123" t="s">
        <v>567</v>
      </c>
      <c r="E437" s="108" t="s">
        <v>645</v>
      </c>
      <c r="F437" s="117">
        <f t="shared" si="182"/>
        <v>1475</v>
      </c>
      <c r="G437" s="120">
        <v>1475</v>
      </c>
      <c r="H437" s="120"/>
      <c r="I437" s="117">
        <f t="shared" si="183"/>
        <v>2120</v>
      </c>
      <c r="J437" s="120">
        <v>2120</v>
      </c>
      <c r="K437" s="120"/>
      <c r="L437" s="117">
        <f t="shared" si="184"/>
        <v>2204</v>
      </c>
      <c r="M437" s="120">
        <v>2204</v>
      </c>
      <c r="N437" s="120"/>
    </row>
    <row r="438" spans="1:14" ht="110.25">
      <c r="A438" s="114" t="s">
        <v>678</v>
      </c>
      <c r="B438" s="108" t="s">
        <v>149</v>
      </c>
      <c r="C438" s="115" t="s">
        <v>241</v>
      </c>
      <c r="D438" s="108" t="s">
        <v>568</v>
      </c>
      <c r="E438" s="108" t="s">
        <v>210</v>
      </c>
      <c r="F438" s="117">
        <f t="shared" si="182"/>
        <v>17</v>
      </c>
      <c r="G438" s="120">
        <v>17</v>
      </c>
      <c r="H438" s="120"/>
      <c r="I438" s="117">
        <f t="shared" si="183"/>
        <v>18</v>
      </c>
      <c r="J438" s="120">
        <v>18</v>
      </c>
      <c r="K438" s="120"/>
      <c r="L438" s="117">
        <f t="shared" si="184"/>
        <v>20</v>
      </c>
      <c r="M438" s="120">
        <v>20</v>
      </c>
      <c r="N438" s="120"/>
    </row>
    <row r="439" spans="1:14" ht="94.5">
      <c r="A439" s="114" t="s">
        <v>375</v>
      </c>
      <c r="B439" s="108" t="s">
        <v>647</v>
      </c>
      <c r="C439" s="115" t="s">
        <v>241</v>
      </c>
      <c r="D439" s="108" t="s">
        <v>568</v>
      </c>
      <c r="E439" s="108" t="s">
        <v>645</v>
      </c>
      <c r="F439" s="117">
        <f t="shared" si="182"/>
        <v>2131</v>
      </c>
      <c r="G439" s="120">
        <v>2131</v>
      </c>
      <c r="H439" s="120"/>
      <c r="I439" s="117">
        <f t="shared" si="183"/>
        <v>2440</v>
      </c>
      <c r="J439" s="120">
        <v>2440</v>
      </c>
      <c r="K439" s="120"/>
      <c r="L439" s="117">
        <f t="shared" si="184"/>
        <v>2768</v>
      </c>
      <c r="M439" s="120">
        <v>2768</v>
      </c>
      <c r="N439" s="120"/>
    </row>
    <row r="440" spans="1:14" ht="63">
      <c r="A440" s="114" t="s">
        <v>742</v>
      </c>
      <c r="B440" s="108" t="s">
        <v>647</v>
      </c>
      <c r="C440" s="115" t="s">
        <v>241</v>
      </c>
      <c r="D440" s="108" t="s">
        <v>743</v>
      </c>
      <c r="E440" s="108" t="s">
        <v>645</v>
      </c>
      <c r="F440" s="117">
        <f>SUM(G440:H440)</f>
        <v>1281</v>
      </c>
      <c r="G440" s="120">
        <v>1281</v>
      </c>
      <c r="H440" s="120"/>
      <c r="I440" s="117">
        <f t="shared" si="183"/>
        <v>970</v>
      </c>
      <c r="J440" s="120">
        <v>970</v>
      </c>
      <c r="K440" s="120"/>
      <c r="L440" s="117">
        <f t="shared" si="184"/>
        <v>1137</v>
      </c>
      <c r="M440" s="120">
        <v>1137</v>
      </c>
      <c r="N440" s="120"/>
    </row>
    <row r="441" spans="1:14" ht="126">
      <c r="A441" s="114" t="s">
        <v>433</v>
      </c>
      <c r="B441" s="108" t="s">
        <v>647</v>
      </c>
      <c r="C441" s="115" t="s">
        <v>241</v>
      </c>
      <c r="D441" s="108" t="s">
        <v>569</v>
      </c>
      <c r="E441" s="108" t="s">
        <v>210</v>
      </c>
      <c r="F441" s="117">
        <f>SUM(G441:H441)</f>
        <v>5</v>
      </c>
      <c r="G441" s="120">
        <v>5</v>
      </c>
      <c r="H441" s="120"/>
      <c r="I441" s="117">
        <f>SUM(J441:K441)</f>
        <v>14</v>
      </c>
      <c r="J441" s="120">
        <v>14</v>
      </c>
      <c r="K441" s="120"/>
      <c r="L441" s="117">
        <f>SUM(M441:N441)</f>
        <v>16</v>
      </c>
      <c r="M441" s="120">
        <v>16</v>
      </c>
      <c r="N441" s="120"/>
    </row>
    <row r="442" spans="1:14" ht="110.25">
      <c r="A442" s="114" t="s">
        <v>309</v>
      </c>
      <c r="B442" s="108" t="s">
        <v>647</v>
      </c>
      <c r="C442" s="115" t="s">
        <v>241</v>
      </c>
      <c r="D442" s="108" t="s">
        <v>569</v>
      </c>
      <c r="E442" s="108" t="s">
        <v>645</v>
      </c>
      <c r="F442" s="117">
        <f t="shared" si="182"/>
        <v>501</v>
      </c>
      <c r="G442" s="120">
        <v>501</v>
      </c>
      <c r="H442" s="120"/>
      <c r="I442" s="117">
        <f t="shared" si="183"/>
        <v>1673</v>
      </c>
      <c r="J442" s="120">
        <v>1673</v>
      </c>
      <c r="K442" s="120"/>
      <c r="L442" s="117">
        <f t="shared" si="184"/>
        <v>1952</v>
      </c>
      <c r="M442" s="120">
        <v>1952</v>
      </c>
      <c r="N442" s="120"/>
    </row>
    <row r="443" spans="1:14" ht="94.5">
      <c r="A443" s="118" t="s">
        <v>785</v>
      </c>
      <c r="B443" s="108">
        <v>10</v>
      </c>
      <c r="C443" s="115" t="s">
        <v>241</v>
      </c>
      <c r="D443" s="122" t="s">
        <v>301</v>
      </c>
      <c r="E443" s="153"/>
      <c r="F443" s="152">
        <f>F444</f>
        <v>3980</v>
      </c>
      <c r="G443" s="152">
        <f aca="true" t="shared" si="185" ref="G443:N445">G444</f>
        <v>3980</v>
      </c>
      <c r="H443" s="152">
        <f t="shared" si="185"/>
        <v>0</v>
      </c>
      <c r="I443" s="152">
        <f>I444</f>
        <v>5307</v>
      </c>
      <c r="J443" s="152">
        <f t="shared" si="185"/>
        <v>5307</v>
      </c>
      <c r="K443" s="152">
        <f t="shared" si="185"/>
        <v>0</v>
      </c>
      <c r="L443" s="152">
        <f>L444</f>
        <v>5307</v>
      </c>
      <c r="M443" s="152">
        <f t="shared" si="185"/>
        <v>5307</v>
      </c>
      <c r="N443" s="152">
        <f t="shared" si="185"/>
        <v>0</v>
      </c>
    </row>
    <row r="444" spans="1:14" ht="126">
      <c r="A444" s="118" t="s">
        <v>784</v>
      </c>
      <c r="B444" s="108">
        <v>10</v>
      </c>
      <c r="C444" s="115" t="s">
        <v>241</v>
      </c>
      <c r="D444" s="122" t="s">
        <v>292</v>
      </c>
      <c r="E444" s="153"/>
      <c r="F444" s="152">
        <f>F445</f>
        <v>3980</v>
      </c>
      <c r="G444" s="152">
        <f t="shared" si="185"/>
        <v>3980</v>
      </c>
      <c r="H444" s="152">
        <f t="shared" si="185"/>
        <v>0</v>
      </c>
      <c r="I444" s="152">
        <f>I445</f>
        <v>5307</v>
      </c>
      <c r="J444" s="152">
        <f t="shared" si="185"/>
        <v>5307</v>
      </c>
      <c r="K444" s="152">
        <f t="shared" si="185"/>
        <v>0</v>
      </c>
      <c r="L444" s="152">
        <f>L445</f>
        <v>5307</v>
      </c>
      <c r="M444" s="152">
        <f t="shared" si="185"/>
        <v>5307</v>
      </c>
      <c r="N444" s="152">
        <f t="shared" si="185"/>
        <v>0</v>
      </c>
    </row>
    <row r="445" spans="1:14" ht="63">
      <c r="A445" s="124" t="s">
        <v>348</v>
      </c>
      <c r="B445" s="108">
        <v>10</v>
      </c>
      <c r="C445" s="115" t="s">
        <v>241</v>
      </c>
      <c r="D445" s="122" t="s">
        <v>533</v>
      </c>
      <c r="E445" s="153"/>
      <c r="F445" s="152">
        <f>F446</f>
        <v>3980</v>
      </c>
      <c r="G445" s="152">
        <f t="shared" si="185"/>
        <v>3980</v>
      </c>
      <c r="H445" s="152">
        <f t="shared" si="185"/>
        <v>0</v>
      </c>
      <c r="I445" s="152">
        <f>I446</f>
        <v>5307</v>
      </c>
      <c r="J445" s="152">
        <f t="shared" si="185"/>
        <v>5307</v>
      </c>
      <c r="K445" s="152">
        <f t="shared" si="185"/>
        <v>0</v>
      </c>
      <c r="L445" s="152">
        <f>L446</f>
        <v>5307</v>
      </c>
      <c r="M445" s="152">
        <f t="shared" si="185"/>
        <v>5307</v>
      </c>
      <c r="N445" s="152">
        <f t="shared" si="185"/>
        <v>0</v>
      </c>
    </row>
    <row r="446" spans="1:14" ht="110.25">
      <c r="A446" s="124" t="s">
        <v>434</v>
      </c>
      <c r="B446" s="108">
        <v>10</v>
      </c>
      <c r="C446" s="115" t="s">
        <v>241</v>
      </c>
      <c r="D446" s="123" t="s">
        <v>414</v>
      </c>
      <c r="E446" s="108" t="s">
        <v>671</v>
      </c>
      <c r="F446" s="117">
        <f>SUM(G446:H446)</f>
        <v>3980</v>
      </c>
      <c r="G446" s="117">
        <v>3980</v>
      </c>
      <c r="H446" s="117">
        <v>0</v>
      </c>
      <c r="I446" s="117">
        <f>SUM(J446:K446)</f>
        <v>5307</v>
      </c>
      <c r="J446" s="117">
        <v>5307</v>
      </c>
      <c r="K446" s="117">
        <v>0</v>
      </c>
      <c r="L446" s="117">
        <f>SUM(M446:N446)</f>
        <v>5307</v>
      </c>
      <c r="M446" s="117">
        <v>5307</v>
      </c>
      <c r="N446" s="117">
        <v>0</v>
      </c>
    </row>
    <row r="447" spans="1:14" ht="31.5">
      <c r="A447" s="104" t="s">
        <v>150</v>
      </c>
      <c r="B447" s="113">
        <v>10</v>
      </c>
      <c r="C447" s="107" t="s">
        <v>53</v>
      </c>
      <c r="D447" s="108"/>
      <c r="E447" s="108"/>
      <c r="F447" s="111">
        <f aca="true" t="shared" si="186" ref="F447:N447">F448</f>
        <v>9761.9</v>
      </c>
      <c r="G447" s="111">
        <f t="shared" si="186"/>
        <v>8175.9</v>
      </c>
      <c r="H447" s="111">
        <f t="shared" si="186"/>
        <v>1586</v>
      </c>
      <c r="I447" s="111">
        <f t="shared" si="186"/>
        <v>9955.9</v>
      </c>
      <c r="J447" s="111">
        <f t="shared" si="186"/>
        <v>8507.9</v>
      </c>
      <c r="K447" s="111">
        <f t="shared" si="186"/>
        <v>1448</v>
      </c>
      <c r="L447" s="111">
        <f t="shared" si="186"/>
        <v>10321.9</v>
      </c>
      <c r="M447" s="111">
        <f t="shared" si="186"/>
        <v>8827.9</v>
      </c>
      <c r="N447" s="111">
        <f t="shared" si="186"/>
        <v>1494</v>
      </c>
    </row>
    <row r="448" spans="1:14" ht="63">
      <c r="A448" s="118" t="s">
        <v>773</v>
      </c>
      <c r="B448" s="108">
        <v>10</v>
      </c>
      <c r="C448" s="115" t="s">
        <v>53</v>
      </c>
      <c r="D448" s="116" t="s">
        <v>418</v>
      </c>
      <c r="E448" s="108"/>
      <c r="F448" s="117">
        <f>SUM(F449,F452)</f>
        <v>9761.9</v>
      </c>
      <c r="G448" s="117">
        <f aca="true" t="shared" si="187" ref="G448:N448">SUM(G449,G452)</f>
        <v>8175.9</v>
      </c>
      <c r="H448" s="117">
        <f t="shared" si="187"/>
        <v>1586</v>
      </c>
      <c r="I448" s="117">
        <f t="shared" si="187"/>
        <v>9955.9</v>
      </c>
      <c r="J448" s="117">
        <f t="shared" si="187"/>
        <v>8507.9</v>
      </c>
      <c r="K448" s="117">
        <f t="shared" si="187"/>
        <v>1448</v>
      </c>
      <c r="L448" s="117">
        <f t="shared" si="187"/>
        <v>10321.9</v>
      </c>
      <c r="M448" s="117">
        <f t="shared" si="187"/>
        <v>8827.9</v>
      </c>
      <c r="N448" s="117">
        <f t="shared" si="187"/>
        <v>1494</v>
      </c>
    </row>
    <row r="449" spans="1:14" ht="126">
      <c r="A449" s="118" t="s">
        <v>810</v>
      </c>
      <c r="B449" s="108">
        <v>10</v>
      </c>
      <c r="C449" s="115" t="s">
        <v>53</v>
      </c>
      <c r="D449" s="116" t="s">
        <v>283</v>
      </c>
      <c r="E449" s="108"/>
      <c r="F449" s="117">
        <f aca="true" t="shared" si="188" ref="F449:N450">F450</f>
        <v>1089</v>
      </c>
      <c r="G449" s="117">
        <f t="shared" si="188"/>
        <v>0</v>
      </c>
      <c r="H449" s="117">
        <f t="shared" si="188"/>
        <v>1089</v>
      </c>
      <c r="I449" s="117">
        <f t="shared" si="188"/>
        <v>930</v>
      </c>
      <c r="J449" s="117">
        <f t="shared" si="188"/>
        <v>0</v>
      </c>
      <c r="K449" s="117">
        <f t="shared" si="188"/>
        <v>930</v>
      </c>
      <c r="L449" s="117">
        <f t="shared" si="188"/>
        <v>956</v>
      </c>
      <c r="M449" s="117">
        <f t="shared" si="188"/>
        <v>0</v>
      </c>
      <c r="N449" s="117">
        <f t="shared" si="188"/>
        <v>956</v>
      </c>
    </row>
    <row r="450" spans="1:14" ht="47.25">
      <c r="A450" s="118" t="s">
        <v>285</v>
      </c>
      <c r="B450" s="108">
        <v>10</v>
      </c>
      <c r="C450" s="115" t="s">
        <v>53</v>
      </c>
      <c r="D450" s="116" t="s">
        <v>284</v>
      </c>
      <c r="E450" s="108"/>
      <c r="F450" s="117">
        <f t="shared" si="188"/>
        <v>1089</v>
      </c>
      <c r="G450" s="117">
        <f t="shared" si="188"/>
        <v>0</v>
      </c>
      <c r="H450" s="117">
        <f t="shared" si="188"/>
        <v>1089</v>
      </c>
      <c r="I450" s="117">
        <f t="shared" si="188"/>
        <v>930</v>
      </c>
      <c r="J450" s="117">
        <f t="shared" si="188"/>
        <v>0</v>
      </c>
      <c r="K450" s="117">
        <f t="shared" si="188"/>
        <v>930</v>
      </c>
      <c r="L450" s="117">
        <f t="shared" si="188"/>
        <v>956</v>
      </c>
      <c r="M450" s="117">
        <f t="shared" si="188"/>
        <v>0</v>
      </c>
      <c r="N450" s="117">
        <f t="shared" si="188"/>
        <v>956</v>
      </c>
    </row>
    <row r="451" spans="1:14" ht="94.5">
      <c r="A451" s="114" t="s">
        <v>371</v>
      </c>
      <c r="B451" s="108" t="s">
        <v>647</v>
      </c>
      <c r="C451" s="115" t="s">
        <v>53</v>
      </c>
      <c r="D451" s="108" t="s">
        <v>571</v>
      </c>
      <c r="E451" s="108">
        <v>600</v>
      </c>
      <c r="F451" s="117">
        <f>SUM(G451:H451)</f>
        <v>1089</v>
      </c>
      <c r="G451" s="120"/>
      <c r="H451" s="120">
        <v>1089</v>
      </c>
      <c r="I451" s="117">
        <f>SUM(J451:K451)</f>
        <v>930</v>
      </c>
      <c r="J451" s="120"/>
      <c r="K451" s="120">
        <v>930</v>
      </c>
      <c r="L451" s="117">
        <f>SUM(M451:N451)</f>
        <v>956</v>
      </c>
      <c r="M451" s="120"/>
      <c r="N451" s="120">
        <v>956</v>
      </c>
    </row>
    <row r="452" spans="1:14" ht="94.5">
      <c r="A452" s="118" t="s">
        <v>828</v>
      </c>
      <c r="B452" s="108">
        <v>10</v>
      </c>
      <c r="C452" s="115" t="s">
        <v>53</v>
      </c>
      <c r="D452" s="116" t="s">
        <v>228</v>
      </c>
      <c r="E452" s="108"/>
      <c r="F452" s="117">
        <f aca="true" t="shared" si="189" ref="F452:N452">SUM(F453,F457,F461,F464,F467)</f>
        <v>8672.9</v>
      </c>
      <c r="G452" s="117">
        <f t="shared" si="189"/>
        <v>8175.9</v>
      </c>
      <c r="H452" s="117">
        <f t="shared" si="189"/>
        <v>497</v>
      </c>
      <c r="I452" s="117">
        <f t="shared" si="189"/>
        <v>9025.9</v>
      </c>
      <c r="J452" s="117">
        <f t="shared" si="189"/>
        <v>8507.9</v>
      </c>
      <c r="K452" s="117">
        <f t="shared" si="189"/>
        <v>518</v>
      </c>
      <c r="L452" s="117">
        <f t="shared" si="189"/>
        <v>9365.9</v>
      </c>
      <c r="M452" s="117">
        <f t="shared" si="189"/>
        <v>8827.9</v>
      </c>
      <c r="N452" s="117">
        <f t="shared" si="189"/>
        <v>538</v>
      </c>
    </row>
    <row r="453" spans="1:14" ht="47.25">
      <c r="A453" s="118" t="s">
        <v>619</v>
      </c>
      <c r="B453" s="108">
        <v>10</v>
      </c>
      <c r="C453" s="115" t="s">
        <v>53</v>
      </c>
      <c r="D453" s="122" t="s">
        <v>372</v>
      </c>
      <c r="E453" s="108"/>
      <c r="F453" s="117">
        <f>SUM(F454:F456)</f>
        <v>6201</v>
      </c>
      <c r="G453" s="117">
        <f aca="true" t="shared" si="190" ref="G453:N453">SUM(G454:G456)</f>
        <v>6201</v>
      </c>
      <c r="H453" s="117">
        <f t="shared" si="190"/>
        <v>0</v>
      </c>
      <c r="I453" s="117">
        <f t="shared" si="190"/>
        <v>6458</v>
      </c>
      <c r="J453" s="117">
        <f t="shared" si="190"/>
        <v>6458</v>
      </c>
      <c r="K453" s="117">
        <f t="shared" si="190"/>
        <v>0</v>
      </c>
      <c r="L453" s="117">
        <f t="shared" si="190"/>
        <v>6705</v>
      </c>
      <c r="M453" s="117">
        <f t="shared" si="190"/>
        <v>6705</v>
      </c>
      <c r="N453" s="117">
        <f t="shared" si="190"/>
        <v>0</v>
      </c>
    </row>
    <row r="454" spans="1:14" ht="157.5">
      <c r="A454" s="119" t="s">
        <v>352</v>
      </c>
      <c r="B454" s="108">
        <v>10</v>
      </c>
      <c r="C454" s="115" t="s">
        <v>53</v>
      </c>
      <c r="D454" s="123" t="s">
        <v>574</v>
      </c>
      <c r="E454" s="108" t="s">
        <v>208</v>
      </c>
      <c r="F454" s="117">
        <f>SUM(G454:H454)</f>
        <v>6091</v>
      </c>
      <c r="G454" s="120">
        <v>6091</v>
      </c>
      <c r="H454" s="120"/>
      <c r="I454" s="117">
        <f>SUM(J454:K454)</f>
        <v>6298</v>
      </c>
      <c r="J454" s="120">
        <v>6298</v>
      </c>
      <c r="K454" s="120"/>
      <c r="L454" s="117">
        <f>SUM(M454:N454)</f>
        <v>6550</v>
      </c>
      <c r="M454" s="120">
        <v>6550</v>
      </c>
      <c r="N454" s="120"/>
    </row>
    <row r="455" spans="1:14" ht="78.75">
      <c r="A455" s="114" t="s">
        <v>526</v>
      </c>
      <c r="B455" s="108">
        <v>10</v>
      </c>
      <c r="C455" s="115" t="s">
        <v>53</v>
      </c>
      <c r="D455" s="123" t="s">
        <v>574</v>
      </c>
      <c r="E455" s="108" t="s">
        <v>210</v>
      </c>
      <c r="F455" s="117">
        <f>SUM(G455:H455)</f>
        <v>107</v>
      </c>
      <c r="G455" s="120">
        <v>107</v>
      </c>
      <c r="H455" s="120"/>
      <c r="I455" s="117">
        <f>SUM(J455:K455)</f>
        <v>160</v>
      </c>
      <c r="J455" s="120">
        <v>160</v>
      </c>
      <c r="K455" s="120"/>
      <c r="L455" s="117">
        <f>SUM(M455:N455)</f>
        <v>155</v>
      </c>
      <c r="M455" s="120">
        <v>155</v>
      </c>
      <c r="N455" s="120"/>
    </row>
    <row r="456" spans="1:14" ht="63">
      <c r="A456" s="114" t="s">
        <v>999</v>
      </c>
      <c r="B456" s="108">
        <v>10</v>
      </c>
      <c r="C456" s="115" t="s">
        <v>53</v>
      </c>
      <c r="D456" s="123" t="s">
        <v>574</v>
      </c>
      <c r="E456" s="108" t="s">
        <v>645</v>
      </c>
      <c r="F456" s="117">
        <f>SUM(G456:H456)</f>
        <v>3</v>
      </c>
      <c r="G456" s="120">
        <v>3</v>
      </c>
      <c r="H456" s="120"/>
      <c r="I456" s="117">
        <f>SUM(J456:K456)</f>
        <v>0</v>
      </c>
      <c r="J456" s="120"/>
      <c r="K456" s="120"/>
      <c r="L456" s="117">
        <f>SUM(M456:N456)</f>
        <v>0</v>
      </c>
      <c r="M456" s="120"/>
      <c r="N456" s="120"/>
    </row>
    <row r="457" spans="1:14" ht="94.5">
      <c r="A457" s="124" t="s">
        <v>282</v>
      </c>
      <c r="B457" s="108">
        <v>10</v>
      </c>
      <c r="C457" s="115" t="s">
        <v>53</v>
      </c>
      <c r="D457" s="116" t="s">
        <v>229</v>
      </c>
      <c r="E457" s="108"/>
      <c r="F457" s="117">
        <f aca="true" t="shared" si="191" ref="F457:N457">SUM(F458,F459,F460)</f>
        <v>843</v>
      </c>
      <c r="G457" s="117">
        <f t="shared" si="191"/>
        <v>346</v>
      </c>
      <c r="H457" s="117">
        <f t="shared" si="191"/>
        <v>497</v>
      </c>
      <c r="I457" s="117">
        <f t="shared" si="191"/>
        <v>878</v>
      </c>
      <c r="J457" s="117">
        <f t="shared" si="191"/>
        <v>360</v>
      </c>
      <c r="K457" s="117">
        <f t="shared" si="191"/>
        <v>518</v>
      </c>
      <c r="L457" s="117">
        <f t="shared" si="191"/>
        <v>912</v>
      </c>
      <c r="M457" s="117">
        <f t="shared" si="191"/>
        <v>374</v>
      </c>
      <c r="N457" s="117">
        <f t="shared" si="191"/>
        <v>538</v>
      </c>
    </row>
    <row r="458" spans="1:14" ht="141.75">
      <c r="A458" s="114" t="s">
        <v>359</v>
      </c>
      <c r="B458" s="108">
        <v>10</v>
      </c>
      <c r="C458" s="115" t="s">
        <v>53</v>
      </c>
      <c r="D458" s="108" t="s">
        <v>570</v>
      </c>
      <c r="E458" s="108">
        <v>100</v>
      </c>
      <c r="F458" s="117">
        <f aca="true" t="shared" si="192" ref="F458:F463">SUM(G458:H458)</f>
        <v>497</v>
      </c>
      <c r="G458" s="120"/>
      <c r="H458" s="120">
        <v>497</v>
      </c>
      <c r="I458" s="117">
        <f aca="true" t="shared" si="193" ref="I458:I463">SUM(J458:K458)</f>
        <v>518</v>
      </c>
      <c r="J458" s="120"/>
      <c r="K458" s="120">
        <v>518</v>
      </c>
      <c r="L458" s="117">
        <f aca="true" t="shared" si="194" ref="L458:L463">SUM(M458:N458)</f>
        <v>538</v>
      </c>
      <c r="M458" s="120"/>
      <c r="N458" s="120">
        <v>538</v>
      </c>
    </row>
    <row r="459" spans="1:14" ht="189">
      <c r="A459" s="119" t="s">
        <v>527</v>
      </c>
      <c r="B459" s="108">
        <v>10</v>
      </c>
      <c r="C459" s="115" t="s">
        <v>53</v>
      </c>
      <c r="D459" s="123" t="s">
        <v>575</v>
      </c>
      <c r="E459" s="108" t="s">
        <v>208</v>
      </c>
      <c r="F459" s="117">
        <f t="shared" si="192"/>
        <v>340</v>
      </c>
      <c r="G459" s="120">
        <v>340</v>
      </c>
      <c r="H459" s="120"/>
      <c r="I459" s="117">
        <f t="shared" si="193"/>
        <v>342</v>
      </c>
      <c r="J459" s="120">
        <v>342</v>
      </c>
      <c r="K459" s="120"/>
      <c r="L459" s="117">
        <f t="shared" si="194"/>
        <v>344</v>
      </c>
      <c r="M459" s="120">
        <v>344</v>
      </c>
      <c r="N459" s="120"/>
    </row>
    <row r="460" spans="1:14" ht="126">
      <c r="A460" s="114" t="s">
        <v>191</v>
      </c>
      <c r="B460" s="108">
        <v>10</v>
      </c>
      <c r="C460" s="115" t="s">
        <v>53</v>
      </c>
      <c r="D460" s="123" t="s">
        <v>575</v>
      </c>
      <c r="E460" s="108" t="s">
        <v>210</v>
      </c>
      <c r="F460" s="117">
        <f t="shared" si="192"/>
        <v>6</v>
      </c>
      <c r="G460" s="120">
        <v>6</v>
      </c>
      <c r="H460" s="120"/>
      <c r="I460" s="117">
        <f t="shared" si="193"/>
        <v>18</v>
      </c>
      <c r="J460" s="120">
        <v>18</v>
      </c>
      <c r="K460" s="120"/>
      <c r="L460" s="117">
        <f t="shared" si="194"/>
        <v>30</v>
      </c>
      <c r="M460" s="120">
        <v>30</v>
      </c>
      <c r="N460" s="120"/>
    </row>
    <row r="461" spans="1:14" ht="63">
      <c r="A461" s="124" t="s">
        <v>193</v>
      </c>
      <c r="B461" s="108">
        <v>10</v>
      </c>
      <c r="C461" s="115" t="s">
        <v>53</v>
      </c>
      <c r="D461" s="122" t="s">
        <v>192</v>
      </c>
      <c r="E461" s="108"/>
      <c r="F461" s="117">
        <f t="shared" si="192"/>
        <v>500</v>
      </c>
      <c r="G461" s="117">
        <f>SUM(G462:G463)</f>
        <v>500</v>
      </c>
      <c r="H461" s="117">
        <f>SUM(H462:H463)</f>
        <v>0</v>
      </c>
      <c r="I461" s="117">
        <f t="shared" si="193"/>
        <v>518</v>
      </c>
      <c r="J461" s="117">
        <f>SUM(J462:J463)</f>
        <v>518</v>
      </c>
      <c r="K461" s="117">
        <f>SUM(K462:K463)</f>
        <v>0</v>
      </c>
      <c r="L461" s="117">
        <f t="shared" si="194"/>
        <v>536</v>
      </c>
      <c r="M461" s="117">
        <f>SUM(M462:M463)</f>
        <v>536</v>
      </c>
      <c r="N461" s="117">
        <f>SUM(N462:N463)</f>
        <v>0</v>
      </c>
    </row>
    <row r="462" spans="1:14" ht="157.5">
      <c r="A462" s="119" t="s">
        <v>194</v>
      </c>
      <c r="B462" s="108">
        <v>10</v>
      </c>
      <c r="C462" s="115" t="s">
        <v>53</v>
      </c>
      <c r="D462" s="123" t="s">
        <v>576</v>
      </c>
      <c r="E462" s="108" t="s">
        <v>208</v>
      </c>
      <c r="F462" s="117">
        <f t="shared" si="192"/>
        <v>438</v>
      </c>
      <c r="G462" s="120">
        <v>438</v>
      </c>
      <c r="H462" s="120"/>
      <c r="I462" s="117">
        <f t="shared" si="193"/>
        <v>440</v>
      </c>
      <c r="J462" s="120">
        <v>440</v>
      </c>
      <c r="K462" s="120"/>
      <c r="L462" s="117">
        <f t="shared" si="194"/>
        <v>442</v>
      </c>
      <c r="M462" s="120">
        <v>442</v>
      </c>
      <c r="N462" s="120"/>
    </row>
    <row r="463" spans="1:14" ht="94.5">
      <c r="A463" s="114" t="s">
        <v>195</v>
      </c>
      <c r="B463" s="108">
        <v>10</v>
      </c>
      <c r="C463" s="115" t="s">
        <v>53</v>
      </c>
      <c r="D463" s="123" t="s">
        <v>576</v>
      </c>
      <c r="E463" s="108" t="s">
        <v>210</v>
      </c>
      <c r="F463" s="117">
        <f t="shared" si="192"/>
        <v>62</v>
      </c>
      <c r="G463" s="120">
        <v>62</v>
      </c>
      <c r="H463" s="120"/>
      <c r="I463" s="117">
        <f t="shared" si="193"/>
        <v>78</v>
      </c>
      <c r="J463" s="120">
        <v>78</v>
      </c>
      <c r="K463" s="120"/>
      <c r="L463" s="117">
        <f t="shared" si="194"/>
        <v>94</v>
      </c>
      <c r="M463" s="120">
        <v>94</v>
      </c>
      <c r="N463" s="120"/>
    </row>
    <row r="464" spans="1:14" ht="78.75">
      <c r="A464" s="124" t="s">
        <v>674</v>
      </c>
      <c r="B464" s="108">
        <v>10</v>
      </c>
      <c r="C464" s="115" t="s">
        <v>53</v>
      </c>
      <c r="D464" s="122" t="s">
        <v>196</v>
      </c>
      <c r="E464" s="108"/>
      <c r="F464" s="117">
        <f aca="true" t="shared" si="195" ref="F464:N464">SUM(F465:F466)</f>
        <v>1128</v>
      </c>
      <c r="G464" s="117">
        <f t="shared" si="195"/>
        <v>1128</v>
      </c>
      <c r="H464" s="117">
        <f t="shared" si="195"/>
        <v>0</v>
      </c>
      <c r="I464" s="117">
        <f t="shared" si="195"/>
        <v>1171</v>
      </c>
      <c r="J464" s="117">
        <f t="shared" si="195"/>
        <v>1171</v>
      </c>
      <c r="K464" s="117">
        <f t="shared" si="195"/>
        <v>0</v>
      </c>
      <c r="L464" s="117">
        <f t="shared" si="195"/>
        <v>1212</v>
      </c>
      <c r="M464" s="117">
        <f t="shared" si="195"/>
        <v>1212</v>
      </c>
      <c r="N464" s="117">
        <f t="shared" si="195"/>
        <v>0</v>
      </c>
    </row>
    <row r="465" spans="1:14" ht="173.25">
      <c r="A465" s="119" t="s">
        <v>672</v>
      </c>
      <c r="B465" s="108">
        <v>10</v>
      </c>
      <c r="C465" s="115" t="s">
        <v>53</v>
      </c>
      <c r="D465" s="123" t="s">
        <v>577</v>
      </c>
      <c r="E465" s="108" t="s">
        <v>208</v>
      </c>
      <c r="F465" s="117">
        <f>SUM(G465:H465)</f>
        <v>1027</v>
      </c>
      <c r="G465" s="120">
        <v>1027</v>
      </c>
      <c r="H465" s="120"/>
      <c r="I465" s="117">
        <f>SUM(J465:K465)</f>
        <v>1038</v>
      </c>
      <c r="J465" s="120">
        <v>1038</v>
      </c>
      <c r="K465" s="120"/>
      <c r="L465" s="117">
        <f>SUM(M465:N465)</f>
        <v>1048</v>
      </c>
      <c r="M465" s="120">
        <v>1048</v>
      </c>
      <c r="N465" s="120"/>
    </row>
    <row r="466" spans="1:14" ht="110.25">
      <c r="A466" s="114" t="s">
        <v>673</v>
      </c>
      <c r="B466" s="108">
        <v>10</v>
      </c>
      <c r="C466" s="115" t="s">
        <v>53</v>
      </c>
      <c r="D466" s="123" t="s">
        <v>577</v>
      </c>
      <c r="E466" s="108" t="s">
        <v>210</v>
      </c>
      <c r="F466" s="117">
        <f>SUM(G466:H466)</f>
        <v>101</v>
      </c>
      <c r="G466" s="120">
        <v>101</v>
      </c>
      <c r="H466" s="120"/>
      <c r="I466" s="117">
        <f>SUM(J466:K466)</f>
        <v>133</v>
      </c>
      <c r="J466" s="120">
        <v>133</v>
      </c>
      <c r="K466" s="120"/>
      <c r="L466" s="117">
        <f>SUM(M466:N466)</f>
        <v>164</v>
      </c>
      <c r="M466" s="120">
        <v>164</v>
      </c>
      <c r="N466" s="120"/>
    </row>
    <row r="467" spans="1:14" ht="47.25">
      <c r="A467" s="124" t="s">
        <v>676</v>
      </c>
      <c r="B467" s="108">
        <v>10</v>
      </c>
      <c r="C467" s="115" t="s">
        <v>53</v>
      </c>
      <c r="D467" s="122" t="s">
        <v>675</v>
      </c>
      <c r="E467" s="108"/>
      <c r="F467" s="117">
        <f aca="true" t="shared" si="196" ref="F467:N467">F468</f>
        <v>0.9</v>
      </c>
      <c r="G467" s="117">
        <f t="shared" si="196"/>
        <v>0.9</v>
      </c>
      <c r="H467" s="117">
        <f t="shared" si="196"/>
        <v>0</v>
      </c>
      <c r="I467" s="117">
        <f t="shared" si="196"/>
        <v>0.9</v>
      </c>
      <c r="J467" s="117">
        <f t="shared" si="196"/>
        <v>0.9</v>
      </c>
      <c r="K467" s="117">
        <f t="shared" si="196"/>
        <v>0</v>
      </c>
      <c r="L467" s="117">
        <f t="shared" si="196"/>
        <v>0.9</v>
      </c>
      <c r="M467" s="117">
        <f t="shared" si="196"/>
        <v>0.9</v>
      </c>
      <c r="N467" s="117">
        <f t="shared" si="196"/>
        <v>0</v>
      </c>
    </row>
    <row r="468" spans="1:14" ht="78.75">
      <c r="A468" s="114" t="s">
        <v>365</v>
      </c>
      <c r="B468" s="108">
        <v>10</v>
      </c>
      <c r="C468" s="115" t="s">
        <v>53</v>
      </c>
      <c r="D468" s="123" t="s">
        <v>578</v>
      </c>
      <c r="E468" s="108" t="s">
        <v>210</v>
      </c>
      <c r="F468" s="117">
        <f>SUM(G468:H468)</f>
        <v>0.9</v>
      </c>
      <c r="G468" s="120">
        <v>0.9</v>
      </c>
      <c r="H468" s="120"/>
      <c r="I468" s="117">
        <f>SUM(J468:K468)</f>
        <v>0.9</v>
      </c>
      <c r="J468" s="120">
        <v>0.9</v>
      </c>
      <c r="K468" s="120"/>
      <c r="L468" s="117">
        <f>SUM(M468:N468)</f>
        <v>0.9</v>
      </c>
      <c r="M468" s="120">
        <v>0.9</v>
      </c>
      <c r="N468" s="120"/>
    </row>
    <row r="469" spans="1:14" ht="15.75">
      <c r="A469" s="104" t="s">
        <v>648</v>
      </c>
      <c r="B469" s="113">
        <v>11</v>
      </c>
      <c r="C469" s="108"/>
      <c r="D469" s="108"/>
      <c r="E469" s="108"/>
      <c r="F469" s="111">
        <f>SUM(F470,F477)</f>
        <v>33550</v>
      </c>
      <c r="G469" s="111">
        <f aca="true" t="shared" si="197" ref="G469:N469">SUM(G470,G477)</f>
        <v>0</v>
      </c>
      <c r="H469" s="111">
        <f t="shared" si="197"/>
        <v>33550</v>
      </c>
      <c r="I469" s="111">
        <f t="shared" si="197"/>
        <v>65647</v>
      </c>
      <c r="J469" s="111">
        <f t="shared" si="197"/>
        <v>31500</v>
      </c>
      <c r="K469" s="111">
        <f t="shared" si="197"/>
        <v>34147</v>
      </c>
      <c r="L469" s="111">
        <f t="shared" si="197"/>
        <v>31567</v>
      </c>
      <c r="M469" s="111">
        <f t="shared" si="197"/>
        <v>0</v>
      </c>
      <c r="N469" s="111">
        <f t="shared" si="197"/>
        <v>31567</v>
      </c>
    </row>
    <row r="470" spans="1:14" ht="15.75">
      <c r="A470" s="104" t="s">
        <v>649</v>
      </c>
      <c r="B470" s="113">
        <v>11</v>
      </c>
      <c r="C470" s="107" t="s">
        <v>240</v>
      </c>
      <c r="D470" s="108"/>
      <c r="E470" s="108"/>
      <c r="F470" s="111">
        <f aca="true" t="shared" si="198" ref="F470:N472">F471</f>
        <v>33550</v>
      </c>
      <c r="G470" s="111">
        <f t="shared" si="198"/>
        <v>0</v>
      </c>
      <c r="H470" s="111">
        <f t="shared" si="198"/>
        <v>33550</v>
      </c>
      <c r="I470" s="111">
        <f t="shared" si="198"/>
        <v>30647</v>
      </c>
      <c r="J470" s="111">
        <f t="shared" si="198"/>
        <v>0</v>
      </c>
      <c r="K470" s="111">
        <f t="shared" si="198"/>
        <v>30647</v>
      </c>
      <c r="L470" s="111">
        <f t="shared" si="198"/>
        <v>31567</v>
      </c>
      <c r="M470" s="111">
        <f t="shared" si="198"/>
        <v>0</v>
      </c>
      <c r="N470" s="111">
        <f t="shared" si="198"/>
        <v>31567</v>
      </c>
    </row>
    <row r="471" spans="1:14" ht="78.75">
      <c r="A471" s="118" t="s">
        <v>820</v>
      </c>
      <c r="B471" s="108" t="s">
        <v>650</v>
      </c>
      <c r="C471" s="115" t="s">
        <v>240</v>
      </c>
      <c r="D471" s="116" t="s">
        <v>661</v>
      </c>
      <c r="E471" s="108"/>
      <c r="F471" s="117">
        <f>F472</f>
        <v>33550</v>
      </c>
      <c r="G471" s="117">
        <f t="shared" si="198"/>
        <v>0</v>
      </c>
      <c r="H471" s="117">
        <f t="shared" si="198"/>
        <v>33550</v>
      </c>
      <c r="I471" s="117">
        <f>I472</f>
        <v>30647</v>
      </c>
      <c r="J471" s="117">
        <f t="shared" si="198"/>
        <v>0</v>
      </c>
      <c r="K471" s="117">
        <f t="shared" si="198"/>
        <v>30647</v>
      </c>
      <c r="L471" s="117">
        <f>L472</f>
        <v>31567</v>
      </c>
      <c r="M471" s="117">
        <f t="shared" si="198"/>
        <v>0</v>
      </c>
      <c r="N471" s="117">
        <f t="shared" si="198"/>
        <v>31567</v>
      </c>
    </row>
    <row r="472" spans="1:14" ht="110.25">
      <c r="A472" s="118" t="s">
        <v>799</v>
      </c>
      <c r="B472" s="108" t="s">
        <v>650</v>
      </c>
      <c r="C472" s="115" t="s">
        <v>240</v>
      </c>
      <c r="D472" s="116" t="s">
        <v>663</v>
      </c>
      <c r="E472" s="108"/>
      <c r="F472" s="117">
        <f>F473</f>
        <v>33550</v>
      </c>
      <c r="G472" s="117">
        <f t="shared" si="198"/>
        <v>0</v>
      </c>
      <c r="H472" s="117">
        <f t="shared" si="198"/>
        <v>33550</v>
      </c>
      <c r="I472" s="117">
        <f>I473</f>
        <v>30647</v>
      </c>
      <c r="J472" s="117">
        <f t="shared" si="198"/>
        <v>0</v>
      </c>
      <c r="K472" s="117">
        <f t="shared" si="198"/>
        <v>30647</v>
      </c>
      <c r="L472" s="117">
        <f>L473</f>
        <v>31567</v>
      </c>
      <c r="M472" s="117">
        <f t="shared" si="198"/>
        <v>0</v>
      </c>
      <c r="N472" s="117">
        <f t="shared" si="198"/>
        <v>31567</v>
      </c>
    </row>
    <row r="473" spans="1:14" ht="78.75">
      <c r="A473" s="118" t="s">
        <v>304</v>
      </c>
      <c r="B473" s="108" t="s">
        <v>650</v>
      </c>
      <c r="C473" s="115" t="s">
        <v>240</v>
      </c>
      <c r="D473" s="116" t="s">
        <v>662</v>
      </c>
      <c r="E473" s="108"/>
      <c r="F473" s="117">
        <f>SUM(F474:F476)</f>
        <v>33550</v>
      </c>
      <c r="G473" s="117">
        <f aca="true" t="shared" si="199" ref="G473:N473">SUM(G474:G476)</f>
        <v>0</v>
      </c>
      <c r="H473" s="117">
        <f t="shared" si="199"/>
        <v>33550</v>
      </c>
      <c r="I473" s="117">
        <f t="shared" si="199"/>
        <v>30647</v>
      </c>
      <c r="J473" s="117">
        <f t="shared" si="199"/>
        <v>0</v>
      </c>
      <c r="K473" s="117">
        <f t="shared" si="199"/>
        <v>30647</v>
      </c>
      <c r="L473" s="117">
        <f t="shared" si="199"/>
        <v>31567</v>
      </c>
      <c r="M473" s="117">
        <f t="shared" si="199"/>
        <v>0</v>
      </c>
      <c r="N473" s="117">
        <f t="shared" si="199"/>
        <v>31567</v>
      </c>
    </row>
    <row r="474" spans="1:14" ht="110.25">
      <c r="A474" s="124" t="s">
        <v>331</v>
      </c>
      <c r="B474" s="108" t="s">
        <v>650</v>
      </c>
      <c r="C474" s="115" t="s">
        <v>240</v>
      </c>
      <c r="D474" s="108" t="s">
        <v>175</v>
      </c>
      <c r="E474" s="108" t="s">
        <v>641</v>
      </c>
      <c r="F474" s="117">
        <f>SUM(G474:H474)</f>
        <v>33550</v>
      </c>
      <c r="G474" s="117">
        <v>0</v>
      </c>
      <c r="H474" s="117">
        <v>33550</v>
      </c>
      <c r="I474" s="117">
        <f>SUM(J474:K474)</f>
        <v>30647</v>
      </c>
      <c r="J474" s="117">
        <v>0</v>
      </c>
      <c r="K474" s="117">
        <v>30647</v>
      </c>
      <c r="L474" s="117">
        <f>SUM(M474:N474)</f>
        <v>31567</v>
      </c>
      <c r="M474" s="117">
        <v>0</v>
      </c>
      <c r="N474" s="117">
        <v>31567</v>
      </c>
    </row>
    <row r="475" spans="1:14" ht="110.25">
      <c r="A475" s="166" t="s">
        <v>757</v>
      </c>
      <c r="B475" s="108" t="s">
        <v>650</v>
      </c>
      <c r="C475" s="115" t="s">
        <v>240</v>
      </c>
      <c r="D475" s="108" t="s">
        <v>175</v>
      </c>
      <c r="E475" s="108" t="s">
        <v>210</v>
      </c>
      <c r="F475" s="117">
        <f>SUM(G475:H475)</f>
        <v>0</v>
      </c>
      <c r="G475" s="117"/>
      <c r="H475" s="117"/>
      <c r="I475" s="117">
        <f>SUM(J475:K475)</f>
        <v>0</v>
      </c>
      <c r="J475" s="117"/>
      <c r="K475" s="117"/>
      <c r="L475" s="117">
        <f>SUM(M475:N475)</f>
        <v>0</v>
      </c>
      <c r="M475" s="117"/>
      <c r="N475" s="117"/>
    </row>
    <row r="476" spans="1:14" ht="110.25">
      <c r="A476" s="166" t="s">
        <v>757</v>
      </c>
      <c r="B476" s="108" t="s">
        <v>650</v>
      </c>
      <c r="C476" s="115" t="s">
        <v>240</v>
      </c>
      <c r="D476" s="108" t="s">
        <v>175</v>
      </c>
      <c r="E476" s="108" t="s">
        <v>671</v>
      </c>
      <c r="F476" s="117">
        <f>SUM(G476:H476)</f>
        <v>0</v>
      </c>
      <c r="G476" s="117"/>
      <c r="H476" s="117"/>
      <c r="I476" s="117">
        <f>SUM(J476:K476)</f>
        <v>0</v>
      </c>
      <c r="J476" s="117"/>
      <c r="K476" s="117"/>
      <c r="L476" s="117">
        <f>SUM(M476:N476)</f>
        <v>0</v>
      </c>
      <c r="M476" s="117"/>
      <c r="N476" s="117"/>
    </row>
    <row r="477" spans="1:14" ht="31.5">
      <c r="A477" s="167" t="s">
        <v>880</v>
      </c>
      <c r="B477" s="113" t="s">
        <v>650</v>
      </c>
      <c r="C477" s="107" t="s">
        <v>248</v>
      </c>
      <c r="D477" s="113"/>
      <c r="E477" s="113"/>
      <c r="F477" s="111">
        <f>F478</f>
        <v>0</v>
      </c>
      <c r="G477" s="111">
        <f aca="true" t="shared" si="200" ref="G477:N479">G478</f>
        <v>0</v>
      </c>
      <c r="H477" s="111">
        <f t="shared" si="200"/>
        <v>0</v>
      </c>
      <c r="I477" s="111">
        <f t="shared" si="200"/>
        <v>35000</v>
      </c>
      <c r="J477" s="111">
        <f t="shared" si="200"/>
        <v>31500</v>
      </c>
      <c r="K477" s="111">
        <f t="shared" si="200"/>
        <v>3500</v>
      </c>
      <c r="L477" s="111">
        <f t="shared" si="200"/>
        <v>0</v>
      </c>
      <c r="M477" s="111">
        <f t="shared" si="200"/>
        <v>0</v>
      </c>
      <c r="N477" s="111">
        <f t="shared" si="200"/>
        <v>0</v>
      </c>
    </row>
    <row r="478" spans="1:14" ht="78.75">
      <c r="A478" s="118" t="s">
        <v>791</v>
      </c>
      <c r="B478" s="108" t="s">
        <v>650</v>
      </c>
      <c r="C478" s="115" t="s">
        <v>248</v>
      </c>
      <c r="D478" s="116" t="s">
        <v>878</v>
      </c>
      <c r="E478" s="108"/>
      <c r="F478" s="117">
        <f>F479</f>
        <v>0</v>
      </c>
      <c r="G478" s="117">
        <f t="shared" si="200"/>
        <v>0</v>
      </c>
      <c r="H478" s="117">
        <f t="shared" si="200"/>
        <v>0</v>
      </c>
      <c r="I478" s="117">
        <f t="shared" si="200"/>
        <v>35000</v>
      </c>
      <c r="J478" s="117">
        <f t="shared" si="200"/>
        <v>31500</v>
      </c>
      <c r="K478" s="117">
        <f t="shared" si="200"/>
        <v>3500</v>
      </c>
      <c r="L478" s="117">
        <f t="shared" si="200"/>
        <v>0</v>
      </c>
      <c r="M478" s="117">
        <f t="shared" si="200"/>
        <v>0</v>
      </c>
      <c r="N478" s="117">
        <f t="shared" si="200"/>
        <v>0</v>
      </c>
    </row>
    <row r="479" spans="1:14" ht="110.25">
      <c r="A479" s="118" t="s">
        <v>799</v>
      </c>
      <c r="B479" s="108" t="s">
        <v>650</v>
      </c>
      <c r="C479" s="115" t="s">
        <v>248</v>
      </c>
      <c r="D479" s="116" t="s">
        <v>877</v>
      </c>
      <c r="E479" s="108"/>
      <c r="F479" s="117">
        <f>F480</f>
        <v>0</v>
      </c>
      <c r="G479" s="117">
        <f t="shared" si="200"/>
        <v>0</v>
      </c>
      <c r="H479" s="117">
        <f t="shared" si="200"/>
        <v>0</v>
      </c>
      <c r="I479" s="117">
        <f t="shared" si="200"/>
        <v>35000</v>
      </c>
      <c r="J479" s="117">
        <f t="shared" si="200"/>
        <v>31500</v>
      </c>
      <c r="K479" s="117">
        <f t="shared" si="200"/>
        <v>3500</v>
      </c>
      <c r="L479" s="117">
        <f t="shared" si="200"/>
        <v>0</v>
      </c>
      <c r="M479" s="117">
        <f t="shared" si="200"/>
        <v>0</v>
      </c>
      <c r="N479" s="117">
        <f t="shared" si="200"/>
        <v>0</v>
      </c>
    </row>
    <row r="480" spans="1:14" ht="47.25">
      <c r="A480" s="166" t="s">
        <v>879</v>
      </c>
      <c r="B480" s="108" t="s">
        <v>650</v>
      </c>
      <c r="C480" s="115" t="s">
        <v>248</v>
      </c>
      <c r="D480" s="116" t="s">
        <v>876</v>
      </c>
      <c r="E480" s="108"/>
      <c r="F480" s="117">
        <f>SUM(F481:F482)</f>
        <v>0</v>
      </c>
      <c r="G480" s="117">
        <f aca="true" t="shared" si="201" ref="G480:N480">SUM(G481:G482)</f>
        <v>0</v>
      </c>
      <c r="H480" s="117">
        <f t="shared" si="201"/>
        <v>0</v>
      </c>
      <c r="I480" s="117">
        <f t="shared" si="201"/>
        <v>35000</v>
      </c>
      <c r="J480" s="117">
        <f t="shared" si="201"/>
        <v>31500</v>
      </c>
      <c r="K480" s="117">
        <f t="shared" si="201"/>
        <v>3500</v>
      </c>
      <c r="L480" s="117">
        <f t="shared" si="201"/>
        <v>0</v>
      </c>
      <c r="M480" s="117">
        <f t="shared" si="201"/>
        <v>0</v>
      </c>
      <c r="N480" s="117">
        <f t="shared" si="201"/>
        <v>0</v>
      </c>
    </row>
    <row r="481" spans="1:14" ht="78.75">
      <c r="A481" s="166" t="s">
        <v>882</v>
      </c>
      <c r="B481" s="108" t="s">
        <v>650</v>
      </c>
      <c r="C481" s="115" t="s">
        <v>248</v>
      </c>
      <c r="D481" s="108" t="s">
        <v>875</v>
      </c>
      <c r="E481" s="108" t="s">
        <v>210</v>
      </c>
      <c r="F481" s="152">
        <f>SUM(G481:H481)</f>
        <v>0</v>
      </c>
      <c r="G481" s="168"/>
      <c r="H481" s="120"/>
      <c r="I481" s="152">
        <f>SUM(J481:K481)</f>
        <v>31500</v>
      </c>
      <c r="J481" s="120">
        <v>31500</v>
      </c>
      <c r="K481" s="120"/>
      <c r="L481" s="152">
        <f>SUM(M481:N481)</f>
        <v>0</v>
      </c>
      <c r="M481" s="168"/>
      <c r="N481" s="120"/>
    </row>
    <row r="482" spans="1:14" ht="78.75">
      <c r="A482" s="166" t="s">
        <v>236</v>
      </c>
      <c r="B482" s="108" t="s">
        <v>650</v>
      </c>
      <c r="C482" s="115" t="s">
        <v>248</v>
      </c>
      <c r="D482" s="108" t="s">
        <v>874</v>
      </c>
      <c r="E482" s="108" t="s">
        <v>210</v>
      </c>
      <c r="F482" s="152">
        <f>SUM(G482:H482)</f>
        <v>0</v>
      </c>
      <c r="G482" s="168"/>
      <c r="H482" s="120"/>
      <c r="I482" s="152">
        <f>SUM(J482:K482)</f>
        <v>3500</v>
      </c>
      <c r="J482" s="168"/>
      <c r="K482" s="120">
        <v>3500</v>
      </c>
      <c r="L482" s="152">
        <f>SUM(M482:N482)</f>
        <v>0</v>
      </c>
      <c r="M482" s="168"/>
      <c r="N482" s="120"/>
    </row>
    <row r="483" spans="1:14" ht="15.75">
      <c r="A483" s="169" t="s">
        <v>656</v>
      </c>
      <c r="B483" s="170" t="s">
        <v>667</v>
      </c>
      <c r="C483" s="170"/>
      <c r="D483" s="170"/>
      <c r="E483" s="170"/>
      <c r="F483" s="171">
        <f>F484</f>
        <v>494</v>
      </c>
      <c r="G483" s="171">
        <f aca="true" t="shared" si="202" ref="G483:N486">G484</f>
        <v>0</v>
      </c>
      <c r="H483" s="171">
        <f t="shared" si="202"/>
        <v>494</v>
      </c>
      <c r="I483" s="171">
        <f>I484</f>
        <v>494</v>
      </c>
      <c r="J483" s="171">
        <f t="shared" si="202"/>
        <v>0</v>
      </c>
      <c r="K483" s="171">
        <f t="shared" si="202"/>
        <v>494</v>
      </c>
      <c r="L483" s="171">
        <f>L484</f>
        <v>0</v>
      </c>
      <c r="M483" s="171">
        <f t="shared" si="202"/>
        <v>0</v>
      </c>
      <c r="N483" s="171">
        <f t="shared" si="202"/>
        <v>0</v>
      </c>
    </row>
    <row r="484" spans="1:14" ht="31.5">
      <c r="A484" s="169" t="s">
        <v>45</v>
      </c>
      <c r="B484" s="170" t="s">
        <v>667</v>
      </c>
      <c r="C484" s="172" t="s">
        <v>249</v>
      </c>
      <c r="D484" s="170"/>
      <c r="E484" s="170"/>
      <c r="F484" s="171">
        <f>F485</f>
        <v>494</v>
      </c>
      <c r="G484" s="171">
        <f t="shared" si="202"/>
        <v>0</v>
      </c>
      <c r="H484" s="171">
        <f t="shared" si="202"/>
        <v>494</v>
      </c>
      <c r="I484" s="171">
        <f>I485</f>
        <v>494</v>
      </c>
      <c r="J484" s="171">
        <f t="shared" si="202"/>
        <v>0</v>
      </c>
      <c r="K484" s="171">
        <f t="shared" si="202"/>
        <v>494</v>
      </c>
      <c r="L484" s="171">
        <f>L485</f>
        <v>0</v>
      </c>
      <c r="M484" s="171">
        <f t="shared" si="202"/>
        <v>0</v>
      </c>
      <c r="N484" s="171">
        <f t="shared" si="202"/>
        <v>0</v>
      </c>
    </row>
    <row r="485" spans="1:14" ht="31.5">
      <c r="A485" s="114" t="s">
        <v>685</v>
      </c>
      <c r="B485" s="153" t="s">
        <v>667</v>
      </c>
      <c r="C485" s="173" t="s">
        <v>249</v>
      </c>
      <c r="D485" s="116" t="s">
        <v>683</v>
      </c>
      <c r="E485" s="153"/>
      <c r="F485" s="152">
        <f>F486</f>
        <v>494</v>
      </c>
      <c r="G485" s="152">
        <f t="shared" si="202"/>
        <v>0</v>
      </c>
      <c r="H485" s="152">
        <f t="shared" si="202"/>
        <v>494</v>
      </c>
      <c r="I485" s="152">
        <f>I486</f>
        <v>494</v>
      </c>
      <c r="J485" s="152">
        <f t="shared" si="202"/>
        <v>0</v>
      </c>
      <c r="K485" s="152">
        <f t="shared" si="202"/>
        <v>494</v>
      </c>
      <c r="L485" s="152">
        <f>L486</f>
        <v>0</v>
      </c>
      <c r="M485" s="152">
        <f t="shared" si="202"/>
        <v>0</v>
      </c>
      <c r="N485" s="152">
        <f t="shared" si="202"/>
        <v>0</v>
      </c>
    </row>
    <row r="486" spans="1:14" ht="15.75">
      <c r="A486" s="114" t="s">
        <v>686</v>
      </c>
      <c r="B486" s="153" t="s">
        <v>667</v>
      </c>
      <c r="C486" s="173" t="s">
        <v>249</v>
      </c>
      <c r="D486" s="116" t="s">
        <v>684</v>
      </c>
      <c r="E486" s="153"/>
      <c r="F486" s="152">
        <f>F487</f>
        <v>494</v>
      </c>
      <c r="G486" s="152">
        <f t="shared" si="202"/>
        <v>0</v>
      </c>
      <c r="H486" s="152">
        <f t="shared" si="202"/>
        <v>494</v>
      </c>
      <c r="I486" s="152">
        <f>I487</f>
        <v>494</v>
      </c>
      <c r="J486" s="152">
        <f t="shared" si="202"/>
        <v>0</v>
      </c>
      <c r="K486" s="152">
        <f t="shared" si="202"/>
        <v>494</v>
      </c>
      <c r="L486" s="152">
        <f>L487</f>
        <v>0</v>
      </c>
      <c r="M486" s="152">
        <f t="shared" si="202"/>
        <v>0</v>
      </c>
      <c r="N486" s="152">
        <f t="shared" si="202"/>
        <v>0</v>
      </c>
    </row>
    <row r="487" spans="1:14" ht="47.25">
      <c r="A487" s="147" t="s">
        <v>468</v>
      </c>
      <c r="B487" s="153" t="s">
        <v>667</v>
      </c>
      <c r="C487" s="173" t="s">
        <v>249</v>
      </c>
      <c r="D487" s="174" t="s">
        <v>654</v>
      </c>
      <c r="E487" s="153" t="s">
        <v>655</v>
      </c>
      <c r="F487" s="152">
        <f>SUM(G487:H487)</f>
        <v>494</v>
      </c>
      <c r="G487" s="168"/>
      <c r="H487" s="120">
        <v>494</v>
      </c>
      <c r="I487" s="152">
        <f>SUM(J487:K487)</f>
        <v>494</v>
      </c>
      <c r="J487" s="168"/>
      <c r="K487" s="120">
        <v>494</v>
      </c>
      <c r="L487" s="152">
        <f>SUM(M487:N487)</f>
        <v>0</v>
      </c>
      <c r="M487" s="168"/>
      <c r="N487" s="120"/>
    </row>
    <row r="488" spans="1:14" ht="63">
      <c r="A488" s="104" t="s">
        <v>216</v>
      </c>
      <c r="B488" s="113">
        <v>14</v>
      </c>
      <c r="C488" s="108"/>
      <c r="D488" s="108"/>
      <c r="E488" s="108"/>
      <c r="F488" s="111">
        <f aca="true" t="shared" si="203" ref="F488:N488">F489</f>
        <v>33542</v>
      </c>
      <c r="G488" s="111">
        <f t="shared" si="203"/>
        <v>17286</v>
      </c>
      <c r="H488" s="111">
        <f t="shared" si="203"/>
        <v>16256</v>
      </c>
      <c r="I488" s="111">
        <f t="shared" si="203"/>
        <v>22372</v>
      </c>
      <c r="J488" s="111">
        <f t="shared" si="203"/>
        <v>17286</v>
      </c>
      <c r="K488" s="111">
        <f t="shared" si="203"/>
        <v>5086</v>
      </c>
      <c r="L488" s="111">
        <f t="shared" si="203"/>
        <v>23169</v>
      </c>
      <c r="M488" s="111">
        <f t="shared" si="203"/>
        <v>17286</v>
      </c>
      <c r="N488" s="111">
        <f t="shared" si="203"/>
        <v>5883</v>
      </c>
    </row>
    <row r="489" spans="1:14" ht="63">
      <c r="A489" s="104" t="s">
        <v>124</v>
      </c>
      <c r="B489" s="113">
        <v>14</v>
      </c>
      <c r="C489" s="107" t="s">
        <v>240</v>
      </c>
      <c r="D489" s="108"/>
      <c r="E489" s="108"/>
      <c r="F489" s="111">
        <f aca="true" t="shared" si="204" ref="F489:N489">SUM(F492,F493)</f>
        <v>33542</v>
      </c>
      <c r="G489" s="111">
        <f t="shared" si="204"/>
        <v>17286</v>
      </c>
      <c r="H489" s="111">
        <f t="shared" si="204"/>
        <v>16256</v>
      </c>
      <c r="I489" s="111">
        <f t="shared" si="204"/>
        <v>22372</v>
      </c>
      <c r="J489" s="111">
        <f t="shared" si="204"/>
        <v>17286</v>
      </c>
      <c r="K489" s="111">
        <f t="shared" si="204"/>
        <v>5086</v>
      </c>
      <c r="L489" s="111">
        <f t="shared" si="204"/>
        <v>23169</v>
      </c>
      <c r="M489" s="111">
        <f t="shared" si="204"/>
        <v>17286</v>
      </c>
      <c r="N489" s="111">
        <f t="shared" si="204"/>
        <v>5883</v>
      </c>
    </row>
    <row r="490" spans="1:14" ht="31.5">
      <c r="A490" s="114" t="s">
        <v>685</v>
      </c>
      <c r="B490" s="108">
        <v>14</v>
      </c>
      <c r="C490" s="115" t="s">
        <v>240</v>
      </c>
      <c r="D490" s="122" t="s">
        <v>683</v>
      </c>
      <c r="E490" s="108"/>
      <c r="F490" s="117">
        <f aca="true" t="shared" si="205" ref="F490:N490">F491</f>
        <v>33542</v>
      </c>
      <c r="G490" s="117">
        <f t="shared" si="205"/>
        <v>17286</v>
      </c>
      <c r="H490" s="117">
        <f t="shared" si="205"/>
        <v>16256</v>
      </c>
      <c r="I490" s="117">
        <f t="shared" si="205"/>
        <v>22372</v>
      </c>
      <c r="J490" s="117">
        <f t="shared" si="205"/>
        <v>17286</v>
      </c>
      <c r="K490" s="117">
        <f t="shared" si="205"/>
        <v>5086</v>
      </c>
      <c r="L490" s="117">
        <f t="shared" si="205"/>
        <v>23169</v>
      </c>
      <c r="M490" s="117">
        <f t="shared" si="205"/>
        <v>17286</v>
      </c>
      <c r="N490" s="117">
        <f t="shared" si="205"/>
        <v>5883</v>
      </c>
    </row>
    <row r="491" spans="1:14" ht="20.25" customHeight="1">
      <c r="A491" s="114" t="s">
        <v>686</v>
      </c>
      <c r="B491" s="108">
        <v>14</v>
      </c>
      <c r="C491" s="115" t="s">
        <v>240</v>
      </c>
      <c r="D491" s="122" t="s">
        <v>684</v>
      </c>
      <c r="E491" s="108"/>
      <c r="F491" s="117">
        <f aca="true" t="shared" si="206" ref="F491:N491">SUM(F492:F493)</f>
        <v>33542</v>
      </c>
      <c r="G491" s="117">
        <f t="shared" si="206"/>
        <v>17286</v>
      </c>
      <c r="H491" s="117">
        <f t="shared" si="206"/>
        <v>16256</v>
      </c>
      <c r="I491" s="117">
        <f t="shared" si="206"/>
        <v>22372</v>
      </c>
      <c r="J491" s="117">
        <f t="shared" si="206"/>
        <v>17286</v>
      </c>
      <c r="K491" s="117">
        <f t="shared" si="206"/>
        <v>5086</v>
      </c>
      <c r="L491" s="117">
        <f t="shared" si="206"/>
        <v>23169</v>
      </c>
      <c r="M491" s="117">
        <f t="shared" si="206"/>
        <v>17286</v>
      </c>
      <c r="N491" s="117">
        <f t="shared" si="206"/>
        <v>5883</v>
      </c>
    </row>
    <row r="492" spans="1:14" ht="94.5">
      <c r="A492" s="124" t="s">
        <v>89</v>
      </c>
      <c r="B492" s="108">
        <v>14</v>
      </c>
      <c r="C492" s="115" t="s">
        <v>240</v>
      </c>
      <c r="D492" s="123" t="s">
        <v>681</v>
      </c>
      <c r="E492" s="108" t="s">
        <v>665</v>
      </c>
      <c r="F492" s="117">
        <f>SUM(G492:H492)</f>
        <v>17286</v>
      </c>
      <c r="G492" s="117">
        <v>17286</v>
      </c>
      <c r="H492" s="117"/>
      <c r="I492" s="117">
        <f>SUM(J492:K492)</f>
        <v>17286</v>
      </c>
      <c r="J492" s="117">
        <v>17286</v>
      </c>
      <c r="K492" s="117">
        <v>0</v>
      </c>
      <c r="L492" s="117">
        <f>SUM(M492:N492)</f>
        <v>17286</v>
      </c>
      <c r="M492" s="117">
        <v>17286</v>
      </c>
      <c r="N492" s="117">
        <v>0</v>
      </c>
    </row>
    <row r="493" spans="1:14" ht="63">
      <c r="A493" s="118" t="s">
        <v>518</v>
      </c>
      <c r="B493" s="108" t="s">
        <v>126</v>
      </c>
      <c r="C493" s="115" t="s">
        <v>240</v>
      </c>
      <c r="D493" s="123" t="s">
        <v>682</v>
      </c>
      <c r="E493" s="108" t="s">
        <v>665</v>
      </c>
      <c r="F493" s="117">
        <f>SUM(G493:H493)</f>
        <v>16256</v>
      </c>
      <c r="G493" s="117"/>
      <c r="H493" s="117">
        <v>16256</v>
      </c>
      <c r="I493" s="117">
        <f>SUM(J493:K493)</f>
        <v>5086</v>
      </c>
      <c r="J493" s="117"/>
      <c r="K493" s="117">
        <v>5086</v>
      </c>
      <c r="L493" s="117">
        <f>SUM(M493:N493)</f>
        <v>5883</v>
      </c>
      <c r="M493" s="117"/>
      <c r="N493" s="117">
        <v>5883</v>
      </c>
    </row>
    <row r="494" spans="1:14" ht="15.75">
      <c r="A494" s="169" t="s">
        <v>187</v>
      </c>
      <c r="B494" s="170"/>
      <c r="C494" s="170"/>
      <c r="D494" s="170"/>
      <c r="E494" s="170"/>
      <c r="F494" s="171">
        <f aca="true" t="shared" si="207" ref="F494:K494">SUM(F10,F69,F74,F95,F142,F178,F194,F275,F331,F469,F483,F488)</f>
        <v>801626.1</v>
      </c>
      <c r="G494" s="171">
        <f t="shared" si="207"/>
        <v>409191.1</v>
      </c>
      <c r="H494" s="171">
        <f t="shared" si="207"/>
        <v>392435</v>
      </c>
      <c r="I494" s="171">
        <f t="shared" si="207"/>
        <v>852078.1000000001</v>
      </c>
      <c r="J494" s="171">
        <f t="shared" si="207"/>
        <v>497919.1</v>
      </c>
      <c r="K494" s="171">
        <f t="shared" si="207"/>
        <v>354159</v>
      </c>
      <c r="L494" s="111">
        <f>SUM(M494:N494)</f>
        <v>806616.3</v>
      </c>
      <c r="M494" s="171">
        <f>SUM(M10,M69,M74,M95,M142,M178,M194,M275,M331,M469,M483,M488)</f>
        <v>462797.3</v>
      </c>
      <c r="N494" s="171">
        <f>SUM(N10,N69,N74,N95,N142,N178,N194,N275,N331,N469,N483,N488)</f>
        <v>343819</v>
      </c>
    </row>
    <row r="495" spans="1:14" ht="15.75">
      <c r="A495" s="175"/>
      <c r="B495" s="176"/>
      <c r="C495" s="176"/>
      <c r="D495" s="176"/>
      <c r="E495" s="176"/>
      <c r="F495" s="177">
        <v>796626.1</v>
      </c>
      <c r="G495" s="177"/>
      <c r="H495" s="177"/>
      <c r="I495" s="177">
        <v>852078.1</v>
      </c>
      <c r="J495" s="177"/>
      <c r="K495" s="177"/>
      <c r="L495" s="177">
        <v>806616.3</v>
      </c>
      <c r="M495" s="177"/>
      <c r="N495" s="177"/>
    </row>
  </sheetData>
  <sheetProtection/>
  <mergeCells count="19">
    <mergeCell ref="D8:D9"/>
    <mergeCell ref="E8:E9"/>
    <mergeCell ref="F8:F9"/>
    <mergeCell ref="A4:M4"/>
    <mergeCell ref="A1:L1"/>
    <mergeCell ref="A2:L2"/>
    <mergeCell ref="A3:L3"/>
    <mergeCell ref="A6:L6"/>
    <mergeCell ref="G8:G9"/>
    <mergeCell ref="H8:H9"/>
    <mergeCell ref="A8:A9"/>
    <mergeCell ref="B8:B9"/>
    <mergeCell ref="C8:C9"/>
    <mergeCell ref="M8:M9"/>
    <mergeCell ref="N8:N9"/>
    <mergeCell ref="I8:I9"/>
    <mergeCell ref="J8:J9"/>
    <mergeCell ref="K8:K9"/>
    <mergeCell ref="L8:L9"/>
  </mergeCells>
  <printOptions/>
  <pageMargins left="0.5905511811023623" right="0" top="0.3937007874015748" bottom="0.1968503937007874" header="0" footer="0"/>
  <pageSetup firstPageNumber="81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8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8.375" style="178" customWidth="1"/>
    <col min="2" max="2" width="15.625" style="179" customWidth="1"/>
    <col min="3" max="3" width="5.00390625" style="179" customWidth="1"/>
    <col min="4" max="4" width="4.75390625" style="179" customWidth="1"/>
    <col min="5" max="5" width="4.875" style="179" customWidth="1"/>
    <col min="6" max="6" width="10.75390625" style="180" customWidth="1"/>
    <col min="7" max="7" width="11.75390625" style="101" hidden="1" customWidth="1"/>
    <col min="8" max="8" width="10.75390625" style="101" hidden="1" customWidth="1"/>
    <col min="9" max="9" width="10.75390625" style="180" customWidth="1"/>
    <col min="10" max="10" width="11.875" style="101" hidden="1" customWidth="1"/>
    <col min="11" max="11" width="10.75390625" style="101" hidden="1" customWidth="1"/>
    <col min="12" max="12" width="10.75390625" style="180" customWidth="1"/>
    <col min="13" max="13" width="11.125" style="101" hidden="1" customWidth="1"/>
    <col min="14" max="14" width="10.75390625" style="101" hidden="1" customWidth="1"/>
    <col min="15" max="16384" width="9.125" style="112" customWidth="1"/>
  </cols>
  <sheetData>
    <row r="1" spans="1:14" s="95" customFormat="1" ht="18.75">
      <c r="A1" s="241" t="s">
        <v>725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94"/>
      <c r="N1" s="94"/>
    </row>
    <row r="2" spans="1:14" s="95" customFormat="1" ht="18.75">
      <c r="A2" s="241" t="s">
        <v>178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94"/>
      <c r="N2" s="94"/>
    </row>
    <row r="3" spans="1:14" s="95" customFormat="1" ht="18.75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94"/>
      <c r="N3" s="94"/>
    </row>
    <row r="4" spans="1:14" s="95" customFormat="1" ht="18.75">
      <c r="A4" s="241" t="s">
        <v>1001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94"/>
    </row>
    <row r="5" spans="1:14" s="95" customFormat="1" ht="18.75">
      <c r="A5" s="181"/>
      <c r="B5" s="97"/>
      <c r="C5" s="97"/>
      <c r="D5" s="97"/>
      <c r="E5" s="97"/>
      <c r="F5" s="98"/>
      <c r="G5" s="94"/>
      <c r="H5" s="94"/>
      <c r="I5" s="98"/>
      <c r="J5" s="94"/>
      <c r="K5" s="94"/>
      <c r="L5" s="98"/>
      <c r="M5" s="94"/>
      <c r="N5" s="94"/>
    </row>
    <row r="6" spans="1:14" s="95" customFormat="1" ht="95.25" customHeight="1">
      <c r="A6" s="249" t="s">
        <v>765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94"/>
      <c r="N6" s="94"/>
    </row>
    <row r="7" spans="1:14" s="95" customFormat="1" ht="18.75">
      <c r="A7" s="100"/>
      <c r="B7" s="99"/>
      <c r="C7" s="99"/>
      <c r="D7" s="99"/>
      <c r="E7" s="99"/>
      <c r="G7" s="182"/>
      <c r="H7" s="182"/>
      <c r="I7" s="182"/>
      <c r="J7" s="182"/>
      <c r="K7" s="182"/>
      <c r="L7" s="103" t="s">
        <v>181</v>
      </c>
      <c r="M7" s="183"/>
      <c r="N7" s="94"/>
    </row>
    <row r="8" spans="1:14" s="106" customFormat="1" ht="23.25" customHeight="1">
      <c r="A8" s="247" t="s">
        <v>182</v>
      </c>
      <c r="B8" s="247" t="s">
        <v>184</v>
      </c>
      <c r="C8" s="240" t="s">
        <v>385</v>
      </c>
      <c r="D8" s="240" t="s">
        <v>183</v>
      </c>
      <c r="E8" s="240" t="s">
        <v>274</v>
      </c>
      <c r="F8" s="246" t="s">
        <v>373</v>
      </c>
      <c r="G8" s="248" t="s">
        <v>185</v>
      </c>
      <c r="H8" s="248" t="s">
        <v>186</v>
      </c>
      <c r="I8" s="246" t="s">
        <v>374</v>
      </c>
      <c r="J8" s="248" t="s">
        <v>185</v>
      </c>
      <c r="K8" s="248" t="s">
        <v>186</v>
      </c>
      <c r="L8" s="246" t="s">
        <v>704</v>
      </c>
      <c r="M8" s="245" t="s">
        <v>185</v>
      </c>
      <c r="N8" s="237" t="s">
        <v>186</v>
      </c>
    </row>
    <row r="9" spans="1:14" s="106" customFormat="1" ht="29.25" customHeight="1">
      <c r="A9" s="247"/>
      <c r="B9" s="247"/>
      <c r="C9" s="240"/>
      <c r="D9" s="240"/>
      <c r="E9" s="240"/>
      <c r="F9" s="246"/>
      <c r="G9" s="248"/>
      <c r="H9" s="248"/>
      <c r="I9" s="246"/>
      <c r="J9" s="248"/>
      <c r="K9" s="248"/>
      <c r="L9" s="246"/>
      <c r="M9" s="245"/>
      <c r="N9" s="238"/>
    </row>
    <row r="10" spans="1:14" s="187" customFormat="1" ht="78.75">
      <c r="A10" s="121" t="s">
        <v>767</v>
      </c>
      <c r="B10" s="184" t="s">
        <v>321</v>
      </c>
      <c r="C10" s="105"/>
      <c r="D10" s="105"/>
      <c r="E10" s="105"/>
      <c r="F10" s="185">
        <f>SUM(F11,F14,F20,F24,)</f>
        <v>5039</v>
      </c>
      <c r="G10" s="185">
        <f>SUM(G11,G14,G20,G24,)</f>
        <v>1137</v>
      </c>
      <c r="H10" s="185">
        <f>SUM(H11,H14,H20,H24,)</f>
        <v>3902</v>
      </c>
      <c r="I10" s="185">
        <f aca="true" t="shared" si="0" ref="I10:N10">SUM(I14,I20,I24,)</f>
        <v>4389</v>
      </c>
      <c r="J10" s="185">
        <f t="shared" si="0"/>
        <v>1180</v>
      </c>
      <c r="K10" s="185">
        <f t="shared" si="0"/>
        <v>3209</v>
      </c>
      <c r="L10" s="185">
        <f t="shared" si="0"/>
        <v>4553</v>
      </c>
      <c r="M10" s="186">
        <f t="shared" si="0"/>
        <v>1220</v>
      </c>
      <c r="N10" s="185">
        <f t="shared" si="0"/>
        <v>3333</v>
      </c>
    </row>
    <row r="11" spans="1:14" s="106" customFormat="1" ht="130.5" customHeight="1">
      <c r="A11" s="114" t="s">
        <v>803</v>
      </c>
      <c r="B11" s="114" t="s">
        <v>104</v>
      </c>
      <c r="C11" s="188"/>
      <c r="D11" s="188"/>
      <c r="E11" s="188"/>
      <c r="F11" s="189">
        <f aca="true" t="shared" si="1" ref="F11:N12">F12</f>
        <v>0</v>
      </c>
      <c r="G11" s="189">
        <f t="shared" si="1"/>
        <v>0</v>
      </c>
      <c r="H11" s="189">
        <f t="shared" si="1"/>
        <v>0</v>
      </c>
      <c r="I11" s="189">
        <f t="shared" si="1"/>
        <v>0</v>
      </c>
      <c r="J11" s="189">
        <f t="shared" si="1"/>
        <v>0</v>
      </c>
      <c r="K11" s="189">
        <f t="shared" si="1"/>
        <v>0</v>
      </c>
      <c r="L11" s="189">
        <f t="shared" si="1"/>
        <v>0</v>
      </c>
      <c r="M11" s="190">
        <f t="shared" si="1"/>
        <v>0</v>
      </c>
      <c r="N11" s="189">
        <f t="shared" si="1"/>
        <v>0</v>
      </c>
    </row>
    <row r="12" spans="1:14" s="106" customFormat="1" ht="46.5" customHeight="1">
      <c r="A12" s="114" t="s">
        <v>559</v>
      </c>
      <c r="B12" s="114" t="s">
        <v>105</v>
      </c>
      <c r="C12" s="188"/>
      <c r="D12" s="188"/>
      <c r="E12" s="188"/>
      <c r="F12" s="189">
        <f t="shared" si="1"/>
        <v>0</v>
      </c>
      <c r="G12" s="189">
        <f t="shared" si="1"/>
        <v>0</v>
      </c>
      <c r="H12" s="189">
        <f t="shared" si="1"/>
        <v>0</v>
      </c>
      <c r="I12" s="189">
        <f t="shared" si="1"/>
        <v>0</v>
      </c>
      <c r="J12" s="189">
        <f t="shared" si="1"/>
        <v>0</v>
      </c>
      <c r="K12" s="189">
        <f t="shared" si="1"/>
        <v>0</v>
      </c>
      <c r="L12" s="189">
        <f t="shared" si="1"/>
        <v>0</v>
      </c>
      <c r="M12" s="190">
        <f t="shared" si="1"/>
        <v>0</v>
      </c>
      <c r="N12" s="189">
        <f t="shared" si="1"/>
        <v>0</v>
      </c>
    </row>
    <row r="13" spans="1:14" s="106" customFormat="1" ht="78.75">
      <c r="A13" s="114" t="s">
        <v>560</v>
      </c>
      <c r="B13" s="191" t="s">
        <v>103</v>
      </c>
      <c r="C13" s="191" t="s">
        <v>210</v>
      </c>
      <c r="D13" s="191" t="s">
        <v>290</v>
      </c>
      <c r="E13" s="191" t="s">
        <v>51</v>
      </c>
      <c r="F13" s="189">
        <f>SUM(G13:H13)</f>
        <v>0</v>
      </c>
      <c r="G13" s="189"/>
      <c r="H13" s="189"/>
      <c r="I13" s="189"/>
      <c r="J13" s="189"/>
      <c r="K13" s="189"/>
      <c r="L13" s="189"/>
      <c r="M13" s="190"/>
      <c r="N13" s="189"/>
    </row>
    <row r="14" spans="1:14" s="106" customFormat="1" ht="141.75">
      <c r="A14" s="121" t="s">
        <v>829</v>
      </c>
      <c r="B14" s="184" t="s">
        <v>320</v>
      </c>
      <c r="C14" s="188"/>
      <c r="D14" s="188"/>
      <c r="E14" s="188"/>
      <c r="F14" s="185">
        <f>SUM(F15,F18)</f>
        <v>995</v>
      </c>
      <c r="G14" s="185">
        <f aca="true" t="shared" si="2" ref="G14:N14">SUM(G15,G18)</f>
        <v>490</v>
      </c>
      <c r="H14" s="185">
        <f t="shared" si="2"/>
        <v>505</v>
      </c>
      <c r="I14" s="185">
        <f t="shared" si="2"/>
        <v>509</v>
      </c>
      <c r="J14" s="185">
        <f t="shared" si="2"/>
        <v>509</v>
      </c>
      <c r="K14" s="185">
        <f t="shared" si="2"/>
        <v>0</v>
      </c>
      <c r="L14" s="185">
        <f t="shared" si="2"/>
        <v>526</v>
      </c>
      <c r="M14" s="185">
        <f t="shared" si="2"/>
        <v>526</v>
      </c>
      <c r="N14" s="185">
        <f t="shared" si="2"/>
        <v>0</v>
      </c>
    </row>
    <row r="15" spans="1:14" s="106" customFormat="1" ht="66.75" customHeight="1">
      <c r="A15" s="124" t="s">
        <v>237</v>
      </c>
      <c r="B15" s="114" t="s">
        <v>238</v>
      </c>
      <c r="C15" s="188"/>
      <c r="D15" s="188"/>
      <c r="E15" s="188"/>
      <c r="F15" s="189">
        <f aca="true" t="shared" si="3" ref="F15:N15">SUM(F16,F17)</f>
        <v>490</v>
      </c>
      <c r="G15" s="189">
        <f t="shared" si="3"/>
        <v>490</v>
      </c>
      <c r="H15" s="189">
        <f t="shared" si="3"/>
        <v>0</v>
      </c>
      <c r="I15" s="189">
        <f t="shared" si="3"/>
        <v>509</v>
      </c>
      <c r="J15" s="189">
        <f t="shared" si="3"/>
        <v>509</v>
      </c>
      <c r="K15" s="189">
        <f t="shared" si="3"/>
        <v>0</v>
      </c>
      <c r="L15" s="189">
        <f t="shared" si="3"/>
        <v>526</v>
      </c>
      <c r="M15" s="190">
        <f t="shared" si="3"/>
        <v>526</v>
      </c>
      <c r="N15" s="189">
        <f t="shared" si="3"/>
        <v>0</v>
      </c>
    </row>
    <row r="16" spans="1:14" ht="173.25">
      <c r="A16" s="119" t="s">
        <v>280</v>
      </c>
      <c r="B16" s="123" t="s">
        <v>157</v>
      </c>
      <c r="C16" s="108" t="s">
        <v>208</v>
      </c>
      <c r="D16" s="115" t="s">
        <v>53</v>
      </c>
      <c r="E16" s="115" t="s">
        <v>248</v>
      </c>
      <c r="F16" s="117">
        <f>SUM(G16:H16)</f>
        <v>490</v>
      </c>
      <c r="G16" s="120">
        <v>490</v>
      </c>
      <c r="H16" s="120"/>
      <c r="I16" s="117">
        <f>SUM(J16:K16)</f>
        <v>509</v>
      </c>
      <c r="J16" s="120">
        <v>509</v>
      </c>
      <c r="K16" s="120"/>
      <c r="L16" s="117">
        <f>SUM(M16:N16)</f>
        <v>526</v>
      </c>
      <c r="M16" s="156">
        <v>526</v>
      </c>
      <c r="N16" s="120"/>
    </row>
    <row r="17" spans="1:14" ht="94.5">
      <c r="A17" s="119" t="s">
        <v>281</v>
      </c>
      <c r="B17" s="123" t="s">
        <v>157</v>
      </c>
      <c r="C17" s="108" t="s">
        <v>210</v>
      </c>
      <c r="D17" s="115" t="s">
        <v>53</v>
      </c>
      <c r="E17" s="115" t="s">
        <v>248</v>
      </c>
      <c r="F17" s="117">
        <f>SUM(G17:H17)</f>
        <v>0</v>
      </c>
      <c r="G17" s="120"/>
      <c r="H17" s="120"/>
      <c r="I17" s="117">
        <f>SUM(J17:K17)</f>
        <v>0</v>
      </c>
      <c r="J17" s="120"/>
      <c r="K17" s="120"/>
      <c r="L17" s="117">
        <f>SUM(M17:N17)</f>
        <v>0</v>
      </c>
      <c r="M17" s="156"/>
      <c r="N17" s="120"/>
    </row>
    <row r="18" spans="1:14" ht="47.25">
      <c r="A18" s="138" t="s">
        <v>928</v>
      </c>
      <c r="B18" s="133" t="s">
        <v>929</v>
      </c>
      <c r="C18" s="108"/>
      <c r="D18" s="115"/>
      <c r="E18" s="115"/>
      <c r="F18" s="117">
        <f>F19</f>
        <v>505</v>
      </c>
      <c r="G18" s="117">
        <f aca="true" t="shared" si="4" ref="G18:N18">G19</f>
        <v>0</v>
      </c>
      <c r="H18" s="117">
        <f t="shared" si="4"/>
        <v>505</v>
      </c>
      <c r="I18" s="117">
        <f t="shared" si="4"/>
        <v>0</v>
      </c>
      <c r="J18" s="117">
        <f t="shared" si="4"/>
        <v>0</v>
      </c>
      <c r="K18" s="117">
        <f t="shared" si="4"/>
        <v>0</v>
      </c>
      <c r="L18" s="117">
        <f t="shared" si="4"/>
        <v>0</v>
      </c>
      <c r="M18" s="117">
        <f t="shared" si="4"/>
        <v>0</v>
      </c>
      <c r="N18" s="117">
        <f t="shared" si="4"/>
        <v>0</v>
      </c>
    </row>
    <row r="19" spans="1:14" ht="78.75">
      <c r="A19" s="138" t="s">
        <v>926</v>
      </c>
      <c r="B19" s="134" t="s">
        <v>927</v>
      </c>
      <c r="C19" s="108" t="s">
        <v>210</v>
      </c>
      <c r="D19" s="128" t="s">
        <v>50</v>
      </c>
      <c r="E19" s="134" t="s">
        <v>126</v>
      </c>
      <c r="F19" s="117">
        <f>SUM(G19:H19)</f>
        <v>505</v>
      </c>
      <c r="G19" s="120"/>
      <c r="H19" s="120">
        <v>505</v>
      </c>
      <c r="I19" s="117">
        <f>SUM(J19:K19)</f>
        <v>0</v>
      </c>
      <c r="J19" s="120"/>
      <c r="K19" s="120"/>
      <c r="L19" s="117">
        <f>SUM(M19:N19)</f>
        <v>0</v>
      </c>
      <c r="M19" s="156"/>
      <c r="N19" s="120"/>
    </row>
    <row r="20" spans="1:14" s="125" customFormat="1" ht="126">
      <c r="A20" s="121" t="s">
        <v>812</v>
      </c>
      <c r="B20" s="139" t="s">
        <v>319</v>
      </c>
      <c r="C20" s="113"/>
      <c r="D20" s="113"/>
      <c r="E20" s="113"/>
      <c r="F20" s="111">
        <f aca="true" t="shared" si="5" ref="F20:N20">F21</f>
        <v>647</v>
      </c>
      <c r="G20" s="111">
        <f t="shared" si="5"/>
        <v>647</v>
      </c>
      <c r="H20" s="111">
        <f t="shared" si="5"/>
        <v>0</v>
      </c>
      <c r="I20" s="111">
        <f t="shared" si="5"/>
        <v>671</v>
      </c>
      <c r="J20" s="111">
        <f t="shared" si="5"/>
        <v>671</v>
      </c>
      <c r="K20" s="111">
        <f t="shared" si="5"/>
        <v>0</v>
      </c>
      <c r="L20" s="111">
        <f t="shared" si="5"/>
        <v>694</v>
      </c>
      <c r="M20" s="192">
        <f t="shared" si="5"/>
        <v>694</v>
      </c>
      <c r="N20" s="111">
        <f t="shared" si="5"/>
        <v>0</v>
      </c>
    </row>
    <row r="21" spans="1:14" s="125" customFormat="1" ht="78.75">
      <c r="A21" s="118" t="s">
        <v>677</v>
      </c>
      <c r="B21" s="122" t="s">
        <v>243</v>
      </c>
      <c r="C21" s="113"/>
      <c r="D21" s="113"/>
      <c r="E21" s="113"/>
      <c r="F21" s="117">
        <f aca="true" t="shared" si="6" ref="F21:N21">SUM(F22:F23)</f>
        <v>647</v>
      </c>
      <c r="G21" s="117">
        <f t="shared" si="6"/>
        <v>647</v>
      </c>
      <c r="H21" s="117">
        <f t="shared" si="6"/>
        <v>0</v>
      </c>
      <c r="I21" s="117">
        <f t="shared" si="6"/>
        <v>671</v>
      </c>
      <c r="J21" s="117">
        <f t="shared" si="6"/>
        <v>671</v>
      </c>
      <c r="K21" s="117">
        <f t="shared" si="6"/>
        <v>0</v>
      </c>
      <c r="L21" s="117">
        <f t="shared" si="6"/>
        <v>694</v>
      </c>
      <c r="M21" s="155">
        <f t="shared" si="6"/>
        <v>694</v>
      </c>
      <c r="N21" s="117">
        <f t="shared" si="6"/>
        <v>0</v>
      </c>
    </row>
    <row r="22" spans="1:14" ht="173.25">
      <c r="A22" s="119" t="s">
        <v>84</v>
      </c>
      <c r="B22" s="123" t="s">
        <v>156</v>
      </c>
      <c r="C22" s="108" t="s">
        <v>208</v>
      </c>
      <c r="D22" s="115" t="s">
        <v>240</v>
      </c>
      <c r="E22" s="115" t="s">
        <v>241</v>
      </c>
      <c r="F22" s="117">
        <f>SUM(G22:H22)</f>
        <v>582</v>
      </c>
      <c r="G22" s="120">
        <v>582</v>
      </c>
      <c r="H22" s="120"/>
      <c r="I22" s="117">
        <f>SUM(J22:K22)</f>
        <v>607</v>
      </c>
      <c r="J22" s="120">
        <v>607</v>
      </c>
      <c r="K22" s="120"/>
      <c r="L22" s="117">
        <f>SUM(M22:N22)</f>
        <v>628</v>
      </c>
      <c r="M22" s="156">
        <v>628</v>
      </c>
      <c r="N22" s="120"/>
    </row>
    <row r="23" spans="1:14" ht="94.5">
      <c r="A23" s="119" t="s">
        <v>287</v>
      </c>
      <c r="B23" s="123" t="s">
        <v>156</v>
      </c>
      <c r="C23" s="108" t="s">
        <v>210</v>
      </c>
      <c r="D23" s="115" t="s">
        <v>240</v>
      </c>
      <c r="E23" s="115" t="s">
        <v>241</v>
      </c>
      <c r="F23" s="117">
        <f>SUM(G23:H23)</f>
        <v>65</v>
      </c>
      <c r="G23" s="120">
        <v>65</v>
      </c>
      <c r="H23" s="120"/>
      <c r="I23" s="117">
        <f>SUM(J23:K23)</f>
        <v>64</v>
      </c>
      <c r="J23" s="120">
        <v>64</v>
      </c>
      <c r="K23" s="120"/>
      <c r="L23" s="117">
        <f>SUM(M23:N23)</f>
        <v>66</v>
      </c>
      <c r="M23" s="156">
        <v>66</v>
      </c>
      <c r="N23" s="120"/>
    </row>
    <row r="24" spans="1:14" s="125" customFormat="1" ht="173.25">
      <c r="A24" s="121" t="s">
        <v>775</v>
      </c>
      <c r="B24" s="193" t="s">
        <v>318</v>
      </c>
      <c r="C24" s="194"/>
      <c r="D24" s="194"/>
      <c r="E24" s="194"/>
      <c r="F24" s="168">
        <f>SUM(F25,F28,)</f>
        <v>3397</v>
      </c>
      <c r="G24" s="168">
        <f aca="true" t="shared" si="7" ref="G24:N24">SUM(G25,G28,)</f>
        <v>0</v>
      </c>
      <c r="H24" s="168">
        <f t="shared" si="7"/>
        <v>3397</v>
      </c>
      <c r="I24" s="168">
        <f t="shared" si="7"/>
        <v>3209</v>
      </c>
      <c r="J24" s="168">
        <f t="shared" si="7"/>
        <v>0</v>
      </c>
      <c r="K24" s="168">
        <f t="shared" si="7"/>
        <v>3209</v>
      </c>
      <c r="L24" s="168">
        <f t="shared" si="7"/>
        <v>3333</v>
      </c>
      <c r="M24" s="195">
        <f t="shared" si="7"/>
        <v>0</v>
      </c>
      <c r="N24" s="168">
        <f t="shared" si="7"/>
        <v>3333</v>
      </c>
    </row>
    <row r="25" spans="1:14" s="125" customFormat="1" ht="63">
      <c r="A25" s="124" t="s">
        <v>505</v>
      </c>
      <c r="B25" s="133" t="s">
        <v>504</v>
      </c>
      <c r="C25" s="194"/>
      <c r="D25" s="194"/>
      <c r="E25" s="194"/>
      <c r="F25" s="120">
        <f aca="true" t="shared" si="8" ref="F25:N25">SUM(F26:F27)</f>
        <v>3326</v>
      </c>
      <c r="G25" s="120">
        <f t="shared" si="8"/>
        <v>0</v>
      </c>
      <c r="H25" s="120">
        <f t="shared" si="8"/>
        <v>3326</v>
      </c>
      <c r="I25" s="120">
        <f t="shared" si="8"/>
        <v>3209</v>
      </c>
      <c r="J25" s="120">
        <f t="shared" si="8"/>
        <v>0</v>
      </c>
      <c r="K25" s="120">
        <f t="shared" si="8"/>
        <v>3209</v>
      </c>
      <c r="L25" s="120">
        <f t="shared" si="8"/>
        <v>3333</v>
      </c>
      <c r="M25" s="156">
        <f t="shared" si="8"/>
        <v>0</v>
      </c>
      <c r="N25" s="120">
        <f t="shared" si="8"/>
        <v>3333</v>
      </c>
    </row>
    <row r="26" spans="1:14" ht="173.25">
      <c r="A26" s="118" t="s">
        <v>317</v>
      </c>
      <c r="B26" s="134" t="s">
        <v>165</v>
      </c>
      <c r="C26" s="135">
        <v>100</v>
      </c>
      <c r="D26" s="128" t="s">
        <v>50</v>
      </c>
      <c r="E26" s="128" t="s">
        <v>51</v>
      </c>
      <c r="F26" s="117">
        <f>SUM(G26:H26)</f>
        <v>3130</v>
      </c>
      <c r="G26" s="120"/>
      <c r="H26" s="120">
        <v>3130</v>
      </c>
      <c r="I26" s="117">
        <f>SUM(J26:K26)</f>
        <v>3209</v>
      </c>
      <c r="J26" s="120"/>
      <c r="K26" s="120">
        <v>3209</v>
      </c>
      <c r="L26" s="117">
        <f>SUM(M26:N26)</f>
        <v>3333</v>
      </c>
      <c r="M26" s="156"/>
      <c r="N26" s="120">
        <v>3333</v>
      </c>
    </row>
    <row r="27" spans="1:14" ht="94.5">
      <c r="A27" s="196" t="s">
        <v>690</v>
      </c>
      <c r="B27" s="134" t="s">
        <v>165</v>
      </c>
      <c r="C27" s="135">
        <v>200</v>
      </c>
      <c r="D27" s="128" t="s">
        <v>50</v>
      </c>
      <c r="E27" s="128" t="s">
        <v>51</v>
      </c>
      <c r="F27" s="117">
        <f>SUM(G27:H27)</f>
        <v>196</v>
      </c>
      <c r="G27" s="120"/>
      <c r="H27" s="120">
        <v>196</v>
      </c>
      <c r="I27" s="117">
        <f>SUM(J27:K27)</f>
        <v>0</v>
      </c>
      <c r="J27" s="120"/>
      <c r="K27" s="120"/>
      <c r="L27" s="117">
        <f>SUM(M27:N27)</f>
        <v>0</v>
      </c>
      <c r="M27" s="156"/>
      <c r="N27" s="120"/>
    </row>
    <row r="28" spans="1:14" ht="47.25">
      <c r="A28" s="118" t="s">
        <v>482</v>
      </c>
      <c r="B28" s="133" t="s">
        <v>506</v>
      </c>
      <c r="C28" s="135"/>
      <c r="D28" s="128"/>
      <c r="E28" s="128"/>
      <c r="F28" s="117">
        <f>SUM(F29:F30)</f>
        <v>71</v>
      </c>
      <c r="G28" s="117">
        <f>SUM(G29:G30)</f>
        <v>0</v>
      </c>
      <c r="H28" s="117">
        <f>SUM(H29:H30)</f>
        <v>71</v>
      </c>
      <c r="I28" s="117">
        <f aca="true" t="shared" si="9" ref="I28:N28">I29</f>
        <v>0</v>
      </c>
      <c r="J28" s="117">
        <f t="shared" si="9"/>
        <v>0</v>
      </c>
      <c r="K28" s="117">
        <f t="shared" si="9"/>
        <v>0</v>
      </c>
      <c r="L28" s="117">
        <f t="shared" si="9"/>
        <v>0</v>
      </c>
      <c r="M28" s="155">
        <f t="shared" si="9"/>
        <v>0</v>
      </c>
      <c r="N28" s="117">
        <f t="shared" si="9"/>
        <v>0</v>
      </c>
    </row>
    <row r="29" spans="1:14" ht="94.5">
      <c r="A29" s="118" t="s">
        <v>483</v>
      </c>
      <c r="B29" s="134" t="s">
        <v>166</v>
      </c>
      <c r="C29" s="135">
        <v>200</v>
      </c>
      <c r="D29" s="128" t="s">
        <v>50</v>
      </c>
      <c r="E29" s="128" t="s">
        <v>51</v>
      </c>
      <c r="F29" s="117">
        <f>SUM(G29:H29)</f>
        <v>44</v>
      </c>
      <c r="G29" s="120"/>
      <c r="H29" s="120">
        <v>44</v>
      </c>
      <c r="I29" s="117">
        <f>SUM(J29:K29)</f>
        <v>0</v>
      </c>
      <c r="J29" s="120"/>
      <c r="K29" s="120"/>
      <c r="L29" s="117">
        <f>SUM(M29:N29)</f>
        <v>0</v>
      </c>
      <c r="M29" s="156"/>
      <c r="N29" s="120"/>
    </row>
    <row r="30" spans="1:14" ht="94.5">
      <c r="A30" s="118" t="s">
        <v>483</v>
      </c>
      <c r="B30" s="134" t="s">
        <v>166</v>
      </c>
      <c r="C30" s="135">
        <v>300</v>
      </c>
      <c r="D30" s="128" t="s">
        <v>50</v>
      </c>
      <c r="E30" s="128" t="s">
        <v>51</v>
      </c>
      <c r="F30" s="117">
        <f>SUM(G30:H30)</f>
        <v>27</v>
      </c>
      <c r="G30" s="120"/>
      <c r="H30" s="120">
        <v>27</v>
      </c>
      <c r="I30" s="117"/>
      <c r="J30" s="120"/>
      <c r="K30" s="120"/>
      <c r="L30" s="117"/>
      <c r="M30" s="156"/>
      <c r="N30" s="120"/>
    </row>
    <row r="31" spans="1:14" ht="63">
      <c r="A31" s="121" t="s">
        <v>789</v>
      </c>
      <c r="B31" s="170" t="s">
        <v>322</v>
      </c>
      <c r="C31" s="170"/>
      <c r="D31" s="170"/>
      <c r="E31" s="170"/>
      <c r="F31" s="171">
        <f aca="true" t="shared" si="10" ref="F31:N31">SUM(F32,F42,F54,F64,F67)</f>
        <v>395219</v>
      </c>
      <c r="G31" s="171">
        <f t="shared" si="10"/>
        <v>229608</v>
      </c>
      <c r="H31" s="171">
        <f t="shared" si="10"/>
        <v>165611</v>
      </c>
      <c r="I31" s="171">
        <f t="shared" si="10"/>
        <v>427642.00000000006</v>
      </c>
      <c r="J31" s="171">
        <f t="shared" si="10"/>
        <v>288071</v>
      </c>
      <c r="K31" s="171">
        <f t="shared" si="10"/>
        <v>139571</v>
      </c>
      <c r="L31" s="171">
        <f t="shared" si="10"/>
        <v>394569.4</v>
      </c>
      <c r="M31" s="197">
        <f t="shared" si="10"/>
        <v>266718.4</v>
      </c>
      <c r="N31" s="171">
        <f t="shared" si="10"/>
        <v>127851.00000000001</v>
      </c>
    </row>
    <row r="32" spans="1:14" ht="94.5">
      <c r="A32" s="121" t="s">
        <v>830</v>
      </c>
      <c r="B32" s="170" t="s">
        <v>323</v>
      </c>
      <c r="C32" s="170"/>
      <c r="D32" s="170"/>
      <c r="E32" s="170"/>
      <c r="F32" s="171">
        <f>SUM(F33,F37,F39)</f>
        <v>97901.5</v>
      </c>
      <c r="G32" s="171">
        <f aca="true" t="shared" si="11" ref="G32:N32">SUM(G33,G37,G39)</f>
        <v>55306</v>
      </c>
      <c r="H32" s="171">
        <f t="shared" si="11"/>
        <v>42595.5</v>
      </c>
      <c r="I32" s="171">
        <f t="shared" si="11"/>
        <v>98759.9</v>
      </c>
      <c r="J32" s="171">
        <f t="shared" si="11"/>
        <v>61584</v>
      </c>
      <c r="K32" s="171">
        <f t="shared" si="11"/>
        <v>37175.9</v>
      </c>
      <c r="L32" s="171">
        <f t="shared" si="11"/>
        <v>97910.3</v>
      </c>
      <c r="M32" s="197">
        <f t="shared" si="11"/>
        <v>62156</v>
      </c>
      <c r="N32" s="171">
        <f t="shared" si="11"/>
        <v>35754.3</v>
      </c>
    </row>
    <row r="33" spans="1:14" ht="47.25">
      <c r="A33" s="118" t="s">
        <v>261</v>
      </c>
      <c r="B33" s="116" t="s">
        <v>531</v>
      </c>
      <c r="C33" s="170"/>
      <c r="D33" s="170"/>
      <c r="E33" s="170"/>
      <c r="F33" s="152">
        <f>SUM(F34:F36)</f>
        <v>83565.5</v>
      </c>
      <c r="G33" s="152">
        <f>SUM(G34:G36)</f>
        <v>42105</v>
      </c>
      <c r="H33" s="152">
        <f aca="true" t="shared" si="12" ref="H33:N33">SUM(H34:H36)</f>
        <v>41460.5</v>
      </c>
      <c r="I33" s="152">
        <f t="shared" si="12"/>
        <v>88264.9</v>
      </c>
      <c r="J33" s="152">
        <f t="shared" si="12"/>
        <v>51739</v>
      </c>
      <c r="K33" s="152">
        <f t="shared" si="12"/>
        <v>36525.9</v>
      </c>
      <c r="L33" s="152">
        <f t="shared" si="12"/>
        <v>93915.3</v>
      </c>
      <c r="M33" s="198">
        <f t="shared" si="12"/>
        <v>58161</v>
      </c>
      <c r="N33" s="152">
        <f t="shared" si="12"/>
        <v>35754.3</v>
      </c>
    </row>
    <row r="34" spans="1:14" ht="126">
      <c r="A34" s="119" t="s">
        <v>738</v>
      </c>
      <c r="B34" s="108" t="s">
        <v>534</v>
      </c>
      <c r="C34" s="153" t="s">
        <v>210</v>
      </c>
      <c r="D34" s="153" t="s">
        <v>290</v>
      </c>
      <c r="E34" s="153" t="s">
        <v>240</v>
      </c>
      <c r="F34" s="152">
        <f>SUM(G34:H34)</f>
        <v>0</v>
      </c>
      <c r="G34" s="152"/>
      <c r="H34" s="117"/>
      <c r="I34" s="152"/>
      <c r="J34" s="152"/>
      <c r="K34" s="152"/>
      <c r="L34" s="152"/>
      <c r="M34" s="198"/>
      <c r="N34" s="152"/>
    </row>
    <row r="35" spans="1:14" ht="141.75">
      <c r="A35" s="119" t="s">
        <v>324</v>
      </c>
      <c r="B35" s="108" t="s">
        <v>534</v>
      </c>
      <c r="C35" s="108" t="s">
        <v>641</v>
      </c>
      <c r="D35" s="115" t="s">
        <v>290</v>
      </c>
      <c r="E35" s="115" t="s">
        <v>240</v>
      </c>
      <c r="F35" s="117">
        <f>SUM(G35:H35)</f>
        <v>41460.5</v>
      </c>
      <c r="G35" s="120"/>
      <c r="H35" s="117">
        <v>41460.5</v>
      </c>
      <c r="I35" s="117">
        <f>SUM(J35:K35)</f>
        <v>36525.9</v>
      </c>
      <c r="J35" s="120"/>
      <c r="K35" s="120">
        <v>36525.9</v>
      </c>
      <c r="L35" s="117">
        <f>SUM(M35:N35)</f>
        <v>35754.3</v>
      </c>
      <c r="M35" s="156"/>
      <c r="N35" s="120">
        <v>35754.3</v>
      </c>
    </row>
    <row r="36" spans="1:14" ht="157.5">
      <c r="A36" s="124" t="s">
        <v>607</v>
      </c>
      <c r="B36" s="123" t="s">
        <v>535</v>
      </c>
      <c r="C36" s="108" t="s">
        <v>641</v>
      </c>
      <c r="D36" s="115" t="s">
        <v>290</v>
      </c>
      <c r="E36" s="115" t="s">
        <v>240</v>
      </c>
      <c r="F36" s="117">
        <f>SUM(G36:H36)</f>
        <v>42105</v>
      </c>
      <c r="G36" s="117">
        <v>42105</v>
      </c>
      <c r="H36" s="117"/>
      <c r="I36" s="117">
        <f>SUM(J36:K36)</f>
        <v>51739</v>
      </c>
      <c r="J36" s="117">
        <v>51739</v>
      </c>
      <c r="K36" s="117">
        <v>0</v>
      </c>
      <c r="L36" s="117">
        <f>SUM(M36:N36)</f>
        <v>58161</v>
      </c>
      <c r="M36" s="117">
        <v>58161</v>
      </c>
      <c r="N36" s="117">
        <v>0</v>
      </c>
    </row>
    <row r="37" spans="1:14" ht="63">
      <c r="A37" s="124" t="s">
        <v>334</v>
      </c>
      <c r="B37" s="122" t="s">
        <v>203</v>
      </c>
      <c r="C37" s="108"/>
      <c r="D37" s="108"/>
      <c r="E37" s="108"/>
      <c r="F37" s="117">
        <f aca="true" t="shared" si="13" ref="F37:N37">F38</f>
        <v>3995</v>
      </c>
      <c r="G37" s="117">
        <f t="shared" si="13"/>
        <v>3995</v>
      </c>
      <c r="H37" s="117">
        <f t="shared" si="13"/>
        <v>0</v>
      </c>
      <c r="I37" s="117">
        <f t="shared" si="13"/>
        <v>3995</v>
      </c>
      <c r="J37" s="117">
        <f t="shared" si="13"/>
        <v>3995</v>
      </c>
      <c r="K37" s="117">
        <f t="shared" si="13"/>
        <v>0</v>
      </c>
      <c r="L37" s="117">
        <f t="shared" si="13"/>
        <v>3995</v>
      </c>
      <c r="M37" s="155">
        <f t="shared" si="13"/>
        <v>3995</v>
      </c>
      <c r="N37" s="117">
        <f t="shared" si="13"/>
        <v>0</v>
      </c>
    </row>
    <row r="38" spans="1:14" ht="141.75">
      <c r="A38" s="118" t="s">
        <v>353</v>
      </c>
      <c r="B38" s="123" t="s">
        <v>549</v>
      </c>
      <c r="C38" s="108" t="s">
        <v>645</v>
      </c>
      <c r="D38" s="108" t="s">
        <v>647</v>
      </c>
      <c r="E38" s="115" t="s">
        <v>241</v>
      </c>
      <c r="F38" s="117">
        <f>SUM(G38:H38)</f>
        <v>3995</v>
      </c>
      <c r="G38" s="120">
        <v>3995</v>
      </c>
      <c r="H38" s="120"/>
      <c r="I38" s="117">
        <f>SUM(J38:K38)</f>
        <v>3995</v>
      </c>
      <c r="J38" s="120">
        <v>3995</v>
      </c>
      <c r="K38" s="120"/>
      <c r="L38" s="117">
        <f>SUM(M38:N38)</f>
        <v>3995</v>
      </c>
      <c r="M38" s="156">
        <v>3995</v>
      </c>
      <c r="N38" s="120"/>
    </row>
    <row r="39" spans="1:14" ht="47.25">
      <c r="A39" s="114" t="s">
        <v>726</v>
      </c>
      <c r="B39" s="122" t="s">
        <v>727</v>
      </c>
      <c r="C39" s="108"/>
      <c r="D39" s="108"/>
      <c r="E39" s="108"/>
      <c r="F39" s="117">
        <f>SUM(F40:F41)</f>
        <v>10341</v>
      </c>
      <c r="G39" s="117">
        <f aca="true" t="shared" si="14" ref="G39:N39">SUM(G40:G41)</f>
        <v>9206</v>
      </c>
      <c r="H39" s="117">
        <f t="shared" si="14"/>
        <v>1135</v>
      </c>
      <c r="I39" s="117">
        <f t="shared" si="14"/>
        <v>6500</v>
      </c>
      <c r="J39" s="117">
        <f t="shared" si="14"/>
        <v>5850</v>
      </c>
      <c r="K39" s="117">
        <f t="shared" si="14"/>
        <v>650</v>
      </c>
      <c r="L39" s="117">
        <f t="shared" si="14"/>
        <v>0</v>
      </c>
      <c r="M39" s="155">
        <f t="shared" si="14"/>
        <v>0</v>
      </c>
      <c r="N39" s="117">
        <f t="shared" si="14"/>
        <v>0</v>
      </c>
    </row>
    <row r="40" spans="1:14" ht="78.75">
      <c r="A40" s="114" t="s">
        <v>236</v>
      </c>
      <c r="B40" s="123" t="s">
        <v>728</v>
      </c>
      <c r="C40" s="108" t="s">
        <v>210</v>
      </c>
      <c r="D40" s="108" t="s">
        <v>290</v>
      </c>
      <c r="E40" s="108" t="s">
        <v>240</v>
      </c>
      <c r="F40" s="117">
        <f>SUM(G40:H40)</f>
        <v>1135</v>
      </c>
      <c r="G40" s="120"/>
      <c r="H40" s="120">
        <v>1135</v>
      </c>
      <c r="I40" s="117">
        <f>SUM(J40:K40)</f>
        <v>650</v>
      </c>
      <c r="J40" s="120">
        <v>0</v>
      </c>
      <c r="K40" s="120">
        <v>650</v>
      </c>
      <c r="L40" s="117">
        <f>SUM(M40:N40)</f>
        <v>0</v>
      </c>
      <c r="M40" s="156"/>
      <c r="N40" s="120"/>
    </row>
    <row r="41" spans="1:14" ht="78.75">
      <c r="A41" s="114" t="s">
        <v>443</v>
      </c>
      <c r="B41" s="123" t="s">
        <v>729</v>
      </c>
      <c r="C41" s="108" t="s">
        <v>210</v>
      </c>
      <c r="D41" s="108" t="s">
        <v>290</v>
      </c>
      <c r="E41" s="108" t="s">
        <v>240</v>
      </c>
      <c r="F41" s="117">
        <f>SUM(G41:H41)</f>
        <v>9206</v>
      </c>
      <c r="G41" s="120">
        <v>9206</v>
      </c>
      <c r="H41" s="120"/>
      <c r="I41" s="117">
        <f>SUM(J41:K41)</f>
        <v>5850</v>
      </c>
      <c r="J41" s="120">
        <v>5850</v>
      </c>
      <c r="K41" s="120"/>
      <c r="L41" s="117">
        <f>SUM(M41:N41)</f>
        <v>0</v>
      </c>
      <c r="M41" s="156"/>
      <c r="N41" s="120"/>
    </row>
    <row r="42" spans="1:14" s="125" customFormat="1" ht="78.75">
      <c r="A42" s="121" t="s">
        <v>831</v>
      </c>
      <c r="B42" s="139" t="s">
        <v>325</v>
      </c>
      <c r="C42" s="113"/>
      <c r="D42" s="113"/>
      <c r="E42" s="113"/>
      <c r="F42" s="111">
        <f aca="true" t="shared" si="15" ref="F42:N42">SUM(F43,F47,F50)</f>
        <v>215626</v>
      </c>
      <c r="G42" s="111">
        <f t="shared" si="15"/>
        <v>145615</v>
      </c>
      <c r="H42" s="111">
        <f t="shared" si="15"/>
        <v>70011</v>
      </c>
      <c r="I42" s="111">
        <f t="shared" si="15"/>
        <v>262666.9</v>
      </c>
      <c r="J42" s="111">
        <f t="shared" si="15"/>
        <v>213419</v>
      </c>
      <c r="K42" s="111">
        <f t="shared" si="15"/>
        <v>49247.9</v>
      </c>
      <c r="L42" s="111">
        <f t="shared" si="15"/>
        <v>227753.9</v>
      </c>
      <c r="M42" s="192">
        <f t="shared" si="15"/>
        <v>191030</v>
      </c>
      <c r="N42" s="111">
        <f t="shared" si="15"/>
        <v>36723.9</v>
      </c>
    </row>
    <row r="43" spans="1:14" s="125" customFormat="1" ht="31.5">
      <c r="A43" s="118" t="s">
        <v>630</v>
      </c>
      <c r="B43" s="133" t="s">
        <v>609</v>
      </c>
      <c r="C43" s="113"/>
      <c r="D43" s="113"/>
      <c r="E43" s="113"/>
      <c r="F43" s="117">
        <f aca="true" t="shared" si="16" ref="F43:N43">SUM(F44:F46)</f>
        <v>213443</v>
      </c>
      <c r="G43" s="117">
        <f t="shared" si="16"/>
        <v>145350</v>
      </c>
      <c r="H43" s="117">
        <f t="shared" si="16"/>
        <v>68093</v>
      </c>
      <c r="I43" s="117">
        <f t="shared" si="16"/>
        <v>215199.9</v>
      </c>
      <c r="J43" s="117">
        <f t="shared" si="16"/>
        <v>170671</v>
      </c>
      <c r="K43" s="117">
        <f t="shared" si="16"/>
        <v>44528.9</v>
      </c>
      <c r="L43" s="117">
        <f t="shared" si="16"/>
        <v>225921.9</v>
      </c>
      <c r="M43" s="155">
        <f t="shared" si="16"/>
        <v>189353</v>
      </c>
      <c r="N43" s="117">
        <f t="shared" si="16"/>
        <v>36568.9</v>
      </c>
    </row>
    <row r="44" spans="1:14" ht="94.5">
      <c r="A44" s="118" t="s">
        <v>354</v>
      </c>
      <c r="B44" s="134" t="s">
        <v>536</v>
      </c>
      <c r="C44" s="108" t="s">
        <v>641</v>
      </c>
      <c r="D44" s="115" t="s">
        <v>290</v>
      </c>
      <c r="E44" s="115" t="s">
        <v>249</v>
      </c>
      <c r="F44" s="117">
        <f>SUM(G44:H44)</f>
        <v>68093</v>
      </c>
      <c r="G44" s="120"/>
      <c r="H44" s="120">
        <v>68093</v>
      </c>
      <c r="I44" s="117">
        <f>SUM(J44:K44)</f>
        <v>44528.9</v>
      </c>
      <c r="J44" s="120"/>
      <c r="K44" s="120">
        <v>44528.9</v>
      </c>
      <c r="L44" s="117">
        <f>SUM(M44:N44)</f>
        <v>36568.9</v>
      </c>
      <c r="M44" s="156"/>
      <c r="N44" s="120">
        <v>36568.9</v>
      </c>
    </row>
    <row r="45" spans="1:14" ht="94.5">
      <c r="A45" s="118" t="s">
        <v>328</v>
      </c>
      <c r="B45" s="123" t="s">
        <v>537</v>
      </c>
      <c r="C45" s="108" t="s">
        <v>641</v>
      </c>
      <c r="D45" s="115" t="s">
        <v>290</v>
      </c>
      <c r="E45" s="115" t="s">
        <v>249</v>
      </c>
      <c r="F45" s="117">
        <f>SUM(G45:H45)</f>
        <v>144039</v>
      </c>
      <c r="G45" s="117">
        <v>144039</v>
      </c>
      <c r="H45" s="117">
        <v>0</v>
      </c>
      <c r="I45" s="117">
        <f>SUM(J45:K45)</f>
        <v>169360</v>
      </c>
      <c r="J45" s="117">
        <v>169360</v>
      </c>
      <c r="K45" s="117">
        <v>0</v>
      </c>
      <c r="L45" s="117">
        <f>SUM(M45:N45)</f>
        <v>188042</v>
      </c>
      <c r="M45" s="117">
        <v>188042</v>
      </c>
      <c r="N45" s="117">
        <v>0</v>
      </c>
    </row>
    <row r="46" spans="1:14" ht="141.75">
      <c r="A46" s="118" t="s">
        <v>329</v>
      </c>
      <c r="B46" s="123" t="s">
        <v>538</v>
      </c>
      <c r="C46" s="108" t="s">
        <v>641</v>
      </c>
      <c r="D46" s="115" t="s">
        <v>290</v>
      </c>
      <c r="E46" s="115" t="s">
        <v>249</v>
      </c>
      <c r="F46" s="117">
        <f>SUM(G46:H46)</f>
        <v>1311</v>
      </c>
      <c r="G46" s="120">
        <v>1311</v>
      </c>
      <c r="H46" s="120"/>
      <c r="I46" s="117">
        <f>SUM(J46:K46)</f>
        <v>1311</v>
      </c>
      <c r="J46" s="120">
        <v>1311</v>
      </c>
      <c r="K46" s="120"/>
      <c r="L46" s="117">
        <f>SUM(M46:N46)</f>
        <v>1311</v>
      </c>
      <c r="M46" s="156">
        <v>1311</v>
      </c>
      <c r="N46" s="120"/>
    </row>
    <row r="47" spans="1:14" ht="31.5">
      <c r="A47" s="124" t="s">
        <v>190</v>
      </c>
      <c r="B47" s="116" t="s">
        <v>189</v>
      </c>
      <c r="C47" s="108"/>
      <c r="D47" s="108"/>
      <c r="E47" s="108"/>
      <c r="F47" s="117">
        <f>SUM(F48:F49)</f>
        <v>265</v>
      </c>
      <c r="G47" s="117">
        <f>SUM(G48:G49)</f>
        <v>265</v>
      </c>
      <c r="H47" s="117">
        <f>SUM(H48:H49)</f>
        <v>0</v>
      </c>
      <c r="I47" s="117">
        <f aca="true" t="shared" si="17" ref="I47:N47">SUM(I49:I49)</f>
        <v>275</v>
      </c>
      <c r="J47" s="117">
        <f t="shared" si="17"/>
        <v>275</v>
      </c>
      <c r="K47" s="117">
        <f t="shared" si="17"/>
        <v>0</v>
      </c>
      <c r="L47" s="117">
        <f t="shared" si="17"/>
        <v>286</v>
      </c>
      <c r="M47" s="155">
        <f t="shared" si="17"/>
        <v>286</v>
      </c>
      <c r="N47" s="117">
        <f t="shared" si="17"/>
        <v>0</v>
      </c>
    </row>
    <row r="48" spans="1:14" ht="78.75">
      <c r="A48" s="119" t="s">
        <v>327</v>
      </c>
      <c r="B48" s="123" t="s">
        <v>542</v>
      </c>
      <c r="C48" s="108" t="s">
        <v>641</v>
      </c>
      <c r="D48" s="115" t="s">
        <v>290</v>
      </c>
      <c r="E48" s="115" t="s">
        <v>290</v>
      </c>
      <c r="F48" s="117">
        <f>SUM(G48:H48)</f>
        <v>0</v>
      </c>
      <c r="G48" s="120"/>
      <c r="H48" s="120"/>
      <c r="I48" s="117"/>
      <c r="J48" s="117"/>
      <c r="K48" s="117"/>
      <c r="L48" s="117"/>
      <c r="M48" s="155"/>
      <c r="N48" s="117"/>
    </row>
    <row r="49" spans="1:14" ht="78.75">
      <c r="A49" s="119" t="s">
        <v>327</v>
      </c>
      <c r="B49" s="123" t="s">
        <v>543</v>
      </c>
      <c r="C49" s="108" t="s">
        <v>641</v>
      </c>
      <c r="D49" s="115" t="s">
        <v>290</v>
      </c>
      <c r="E49" s="115" t="s">
        <v>290</v>
      </c>
      <c r="F49" s="117">
        <f>SUM(G49:H49)</f>
        <v>265</v>
      </c>
      <c r="G49" s="120">
        <v>265</v>
      </c>
      <c r="H49" s="120"/>
      <c r="I49" s="117">
        <f>SUM(J49:K49)</f>
        <v>275</v>
      </c>
      <c r="J49" s="120">
        <v>275</v>
      </c>
      <c r="K49" s="120"/>
      <c r="L49" s="117">
        <f>SUM(M49:N49)</f>
        <v>286</v>
      </c>
      <c r="M49" s="156">
        <v>286</v>
      </c>
      <c r="N49" s="120"/>
    </row>
    <row r="50" spans="1:14" ht="47.25">
      <c r="A50" s="114" t="s">
        <v>342</v>
      </c>
      <c r="B50" s="116" t="s">
        <v>343</v>
      </c>
      <c r="C50" s="108"/>
      <c r="D50" s="115"/>
      <c r="E50" s="115"/>
      <c r="F50" s="117">
        <f>SUM(F51:F53)</f>
        <v>1918</v>
      </c>
      <c r="G50" s="117">
        <f aca="true" t="shared" si="18" ref="G50:N50">SUM(G51:G53)</f>
        <v>0</v>
      </c>
      <c r="H50" s="117">
        <f t="shared" si="18"/>
        <v>1918</v>
      </c>
      <c r="I50" s="117">
        <f t="shared" si="18"/>
        <v>47192</v>
      </c>
      <c r="J50" s="117">
        <f t="shared" si="18"/>
        <v>42473</v>
      </c>
      <c r="K50" s="117">
        <f t="shared" si="18"/>
        <v>4719</v>
      </c>
      <c r="L50" s="117">
        <f t="shared" si="18"/>
        <v>1546</v>
      </c>
      <c r="M50" s="155">
        <f t="shared" si="18"/>
        <v>1391</v>
      </c>
      <c r="N50" s="117">
        <f t="shared" si="18"/>
        <v>155</v>
      </c>
    </row>
    <row r="51" spans="1:14" ht="94.5">
      <c r="A51" s="199" t="s">
        <v>610</v>
      </c>
      <c r="B51" s="134" t="s">
        <v>512</v>
      </c>
      <c r="C51" s="108" t="s">
        <v>210</v>
      </c>
      <c r="D51" s="108" t="s">
        <v>290</v>
      </c>
      <c r="E51" s="108" t="s">
        <v>249</v>
      </c>
      <c r="F51" s="117">
        <f>SUM(G51:H51)</f>
        <v>1918</v>
      </c>
      <c r="G51" s="117"/>
      <c r="H51" s="117">
        <v>1918</v>
      </c>
      <c r="I51" s="117">
        <f>SUM(J51:K51)</f>
        <v>4719</v>
      </c>
      <c r="J51" s="117"/>
      <c r="K51" s="117">
        <v>4719</v>
      </c>
      <c r="L51" s="117">
        <f>SUM(M51:N51)</f>
        <v>155</v>
      </c>
      <c r="M51" s="155"/>
      <c r="N51" s="117">
        <v>155</v>
      </c>
    </row>
    <row r="52" spans="1:14" ht="94.5">
      <c r="A52" s="114" t="s">
        <v>4</v>
      </c>
      <c r="B52" s="108" t="s">
        <v>5</v>
      </c>
      <c r="C52" s="108" t="s">
        <v>210</v>
      </c>
      <c r="D52" s="108" t="s">
        <v>290</v>
      </c>
      <c r="E52" s="108" t="s">
        <v>249</v>
      </c>
      <c r="F52" s="117">
        <f>SUM(G52:H52)</f>
        <v>0</v>
      </c>
      <c r="G52" s="117"/>
      <c r="H52" s="117">
        <v>0</v>
      </c>
      <c r="I52" s="117"/>
      <c r="J52" s="117"/>
      <c r="K52" s="117"/>
      <c r="L52" s="117"/>
      <c r="M52" s="155"/>
      <c r="N52" s="117"/>
    </row>
    <row r="53" spans="1:14" ht="78.75">
      <c r="A53" s="114" t="s">
        <v>443</v>
      </c>
      <c r="B53" s="108" t="s">
        <v>431</v>
      </c>
      <c r="C53" s="108" t="s">
        <v>210</v>
      </c>
      <c r="D53" s="108" t="s">
        <v>290</v>
      </c>
      <c r="E53" s="108" t="s">
        <v>249</v>
      </c>
      <c r="F53" s="117">
        <f>SUM(G53:H53)</f>
        <v>0</v>
      </c>
      <c r="G53" s="117"/>
      <c r="H53" s="117"/>
      <c r="I53" s="117">
        <f>SUM(J53:K53)</f>
        <v>42473</v>
      </c>
      <c r="J53" s="117">
        <v>42473</v>
      </c>
      <c r="K53" s="117"/>
      <c r="L53" s="117">
        <f>SUM(M53:N53)</f>
        <v>1391</v>
      </c>
      <c r="M53" s="155">
        <v>1391</v>
      </c>
      <c r="N53" s="117"/>
    </row>
    <row r="54" spans="1:14" s="125" customFormat="1" ht="94.5">
      <c r="A54" s="200" t="s">
        <v>801</v>
      </c>
      <c r="B54" s="170" t="s">
        <v>330</v>
      </c>
      <c r="C54" s="170"/>
      <c r="D54" s="170"/>
      <c r="E54" s="170"/>
      <c r="F54" s="171">
        <f>SUM(F55,F60,F62,F57)</f>
        <v>48525.1</v>
      </c>
      <c r="G54" s="171">
        <f aca="true" t="shared" si="19" ref="G54:N54">SUM(G55,G60,G62,G57)</f>
        <v>16006</v>
      </c>
      <c r="H54" s="171">
        <f t="shared" si="19"/>
        <v>32519.1</v>
      </c>
      <c r="I54" s="171">
        <f t="shared" si="19"/>
        <v>32224.2</v>
      </c>
      <c r="J54" s="171">
        <f t="shared" si="19"/>
        <v>0</v>
      </c>
      <c r="K54" s="171">
        <f t="shared" si="19"/>
        <v>32224.2</v>
      </c>
      <c r="L54" s="171">
        <f t="shared" si="19"/>
        <v>35271.200000000004</v>
      </c>
      <c r="M54" s="171">
        <f t="shared" si="19"/>
        <v>65.4</v>
      </c>
      <c r="N54" s="171">
        <f t="shared" si="19"/>
        <v>35205.8</v>
      </c>
    </row>
    <row r="55" spans="1:14" s="125" customFormat="1" ht="63">
      <c r="A55" s="118" t="s">
        <v>633</v>
      </c>
      <c r="B55" s="116" t="s">
        <v>632</v>
      </c>
      <c r="C55" s="170"/>
      <c r="D55" s="170"/>
      <c r="E55" s="170"/>
      <c r="F55" s="152">
        <f aca="true" t="shared" si="20" ref="F55:N55">F56</f>
        <v>29595.1</v>
      </c>
      <c r="G55" s="152">
        <f t="shared" si="20"/>
        <v>0</v>
      </c>
      <c r="H55" s="152">
        <f t="shared" si="20"/>
        <v>29595.1</v>
      </c>
      <c r="I55" s="152">
        <f t="shared" si="20"/>
        <v>32224.2</v>
      </c>
      <c r="J55" s="152">
        <f t="shared" si="20"/>
        <v>0</v>
      </c>
      <c r="K55" s="152">
        <f t="shared" si="20"/>
        <v>32224.2</v>
      </c>
      <c r="L55" s="152">
        <f t="shared" si="20"/>
        <v>35205.8</v>
      </c>
      <c r="M55" s="198">
        <f t="shared" si="20"/>
        <v>0</v>
      </c>
      <c r="N55" s="152">
        <f t="shared" si="20"/>
        <v>35205.8</v>
      </c>
    </row>
    <row r="56" spans="1:14" ht="110.25">
      <c r="A56" s="118" t="s">
        <v>331</v>
      </c>
      <c r="B56" s="108" t="s">
        <v>539</v>
      </c>
      <c r="C56" s="108">
        <v>600</v>
      </c>
      <c r="D56" s="115" t="s">
        <v>290</v>
      </c>
      <c r="E56" s="115" t="s">
        <v>50</v>
      </c>
      <c r="F56" s="117">
        <f>SUM(G56:H56)</f>
        <v>29595.1</v>
      </c>
      <c r="G56" s="117">
        <v>0</v>
      </c>
      <c r="H56" s="117">
        <v>29595.1</v>
      </c>
      <c r="I56" s="117">
        <f>SUM(J56:K56)</f>
        <v>32224.2</v>
      </c>
      <c r="J56" s="117">
        <v>0</v>
      </c>
      <c r="K56" s="117">
        <v>32224.2</v>
      </c>
      <c r="L56" s="117">
        <f>SUM(M56:N56)</f>
        <v>35205.8</v>
      </c>
      <c r="M56" s="117">
        <v>0</v>
      </c>
      <c r="N56" s="117">
        <v>35205.8</v>
      </c>
    </row>
    <row r="57" spans="1:14" ht="47.25">
      <c r="A57" s="114" t="s">
        <v>979</v>
      </c>
      <c r="B57" s="116" t="s">
        <v>975</v>
      </c>
      <c r="C57" s="108"/>
      <c r="D57" s="115"/>
      <c r="E57" s="115"/>
      <c r="F57" s="117">
        <f>SUM(F58:F59)</f>
        <v>18202</v>
      </c>
      <c r="G57" s="117">
        <f aca="true" t="shared" si="21" ref="G57:N57">SUM(G58:G59)</f>
        <v>16006</v>
      </c>
      <c r="H57" s="117">
        <f t="shared" si="21"/>
        <v>2196</v>
      </c>
      <c r="I57" s="117">
        <f t="shared" si="21"/>
        <v>0</v>
      </c>
      <c r="J57" s="117">
        <f t="shared" si="21"/>
        <v>0</v>
      </c>
      <c r="K57" s="117">
        <f t="shared" si="21"/>
        <v>0</v>
      </c>
      <c r="L57" s="117">
        <f t="shared" si="21"/>
        <v>0</v>
      </c>
      <c r="M57" s="117">
        <f t="shared" si="21"/>
        <v>0</v>
      </c>
      <c r="N57" s="117">
        <f t="shared" si="21"/>
        <v>0</v>
      </c>
    </row>
    <row r="58" spans="1:14" ht="78.75">
      <c r="A58" s="114" t="s">
        <v>236</v>
      </c>
      <c r="B58" s="108" t="s">
        <v>973</v>
      </c>
      <c r="C58" s="108" t="s">
        <v>210</v>
      </c>
      <c r="D58" s="115" t="s">
        <v>290</v>
      </c>
      <c r="E58" s="115" t="s">
        <v>50</v>
      </c>
      <c r="F58" s="152">
        <f>SUM(G58:H58)</f>
        <v>2196</v>
      </c>
      <c r="G58" s="152"/>
      <c r="H58" s="152">
        <v>2196</v>
      </c>
      <c r="I58" s="152">
        <f>SUM(J58:K58)</f>
        <v>0</v>
      </c>
      <c r="J58" s="152"/>
      <c r="K58" s="152"/>
      <c r="L58" s="152">
        <f>SUM(M58:N58)</f>
        <v>0</v>
      </c>
      <c r="M58" s="152"/>
      <c r="N58" s="152"/>
    </row>
    <row r="59" spans="1:14" ht="78.75">
      <c r="A59" s="118" t="s">
        <v>443</v>
      </c>
      <c r="B59" s="115" t="s">
        <v>988</v>
      </c>
      <c r="C59" s="108" t="s">
        <v>210</v>
      </c>
      <c r="D59" s="115" t="s">
        <v>290</v>
      </c>
      <c r="E59" s="115" t="s">
        <v>50</v>
      </c>
      <c r="F59" s="117">
        <f>SUM(G59:H59)</f>
        <v>16006</v>
      </c>
      <c r="G59" s="117">
        <v>16006</v>
      </c>
      <c r="H59" s="117"/>
      <c r="I59" s="117">
        <f>SUM(J59:K59)</f>
        <v>0</v>
      </c>
      <c r="J59" s="117"/>
      <c r="K59" s="117"/>
      <c r="L59" s="117">
        <f>SUM(M59:N59)</f>
        <v>0</v>
      </c>
      <c r="M59" s="117"/>
      <c r="N59" s="117"/>
    </row>
    <row r="60" spans="1:14" ht="47.25">
      <c r="A60" s="118" t="s">
        <v>636</v>
      </c>
      <c r="B60" s="116" t="s">
        <v>634</v>
      </c>
      <c r="C60" s="108"/>
      <c r="D60" s="115"/>
      <c r="E60" s="115"/>
      <c r="F60" s="117">
        <f aca="true" t="shared" si="22" ref="F60:N60">F61</f>
        <v>728</v>
      </c>
      <c r="G60" s="117">
        <f t="shared" si="22"/>
        <v>0</v>
      </c>
      <c r="H60" s="117">
        <f t="shared" si="22"/>
        <v>728</v>
      </c>
      <c r="I60" s="117">
        <f t="shared" si="22"/>
        <v>0</v>
      </c>
      <c r="J60" s="117">
        <f t="shared" si="22"/>
        <v>0</v>
      </c>
      <c r="K60" s="117">
        <f t="shared" si="22"/>
        <v>0</v>
      </c>
      <c r="L60" s="117">
        <f t="shared" si="22"/>
        <v>0</v>
      </c>
      <c r="M60" s="155">
        <f t="shared" si="22"/>
        <v>0</v>
      </c>
      <c r="N60" s="117">
        <f t="shared" si="22"/>
        <v>0</v>
      </c>
    </row>
    <row r="61" spans="1:14" ht="63">
      <c r="A61" s="118" t="s">
        <v>42</v>
      </c>
      <c r="B61" s="108" t="s">
        <v>540</v>
      </c>
      <c r="C61" s="108" t="s">
        <v>641</v>
      </c>
      <c r="D61" s="115" t="s">
        <v>290</v>
      </c>
      <c r="E61" s="115" t="s">
        <v>50</v>
      </c>
      <c r="F61" s="117">
        <f>SUM(G61:H61)</f>
        <v>728</v>
      </c>
      <c r="G61" s="120"/>
      <c r="H61" s="120">
        <v>728</v>
      </c>
      <c r="I61" s="117">
        <f>SUM(J61:K61)</f>
        <v>0</v>
      </c>
      <c r="J61" s="120"/>
      <c r="K61" s="120"/>
      <c r="L61" s="117">
        <f>SUM(M61:N61)</f>
        <v>0</v>
      </c>
      <c r="M61" s="156"/>
      <c r="N61" s="120"/>
    </row>
    <row r="62" spans="1:14" ht="31.5">
      <c r="A62" s="196" t="s">
        <v>899</v>
      </c>
      <c r="B62" s="116" t="s">
        <v>883</v>
      </c>
      <c r="C62" s="108"/>
      <c r="D62" s="115"/>
      <c r="E62" s="115"/>
      <c r="F62" s="117">
        <f>F63</f>
        <v>0</v>
      </c>
      <c r="G62" s="117">
        <f aca="true" t="shared" si="23" ref="G62:N62">G63</f>
        <v>0</v>
      </c>
      <c r="H62" s="117">
        <f t="shared" si="23"/>
        <v>0</v>
      </c>
      <c r="I62" s="117">
        <f t="shared" si="23"/>
        <v>0</v>
      </c>
      <c r="J62" s="117">
        <f t="shared" si="23"/>
        <v>0</v>
      </c>
      <c r="K62" s="117">
        <f t="shared" si="23"/>
        <v>0</v>
      </c>
      <c r="L62" s="117">
        <f t="shared" si="23"/>
        <v>65.4</v>
      </c>
      <c r="M62" s="155">
        <f t="shared" si="23"/>
        <v>65.4</v>
      </c>
      <c r="N62" s="117">
        <f t="shared" si="23"/>
        <v>0</v>
      </c>
    </row>
    <row r="63" spans="1:14" ht="157.5">
      <c r="A63" s="196" t="s">
        <v>872</v>
      </c>
      <c r="B63" s="108" t="s">
        <v>884</v>
      </c>
      <c r="C63" s="108" t="s">
        <v>641</v>
      </c>
      <c r="D63" s="115" t="s">
        <v>290</v>
      </c>
      <c r="E63" s="115" t="s">
        <v>50</v>
      </c>
      <c r="F63" s="117">
        <f>SUM(G63:H63)</f>
        <v>0</v>
      </c>
      <c r="G63" s="117"/>
      <c r="H63" s="117"/>
      <c r="I63" s="117">
        <f>SUM(J63:K63)</f>
        <v>0</v>
      </c>
      <c r="J63" s="117">
        <v>0</v>
      </c>
      <c r="K63" s="117"/>
      <c r="L63" s="117">
        <f>SUM(M63:N63)</f>
        <v>65.4</v>
      </c>
      <c r="M63" s="155">
        <v>65.4</v>
      </c>
      <c r="N63" s="117"/>
    </row>
    <row r="64" spans="1:14" ht="94.5">
      <c r="A64" s="121" t="s">
        <v>823</v>
      </c>
      <c r="B64" s="113" t="s">
        <v>272</v>
      </c>
      <c r="C64" s="108"/>
      <c r="D64" s="108"/>
      <c r="E64" s="108"/>
      <c r="F64" s="111">
        <f aca="true" t="shared" si="24" ref="F64:N65">F65</f>
        <v>93</v>
      </c>
      <c r="G64" s="111">
        <f t="shared" si="24"/>
        <v>93</v>
      </c>
      <c r="H64" s="111">
        <f t="shared" si="24"/>
        <v>0</v>
      </c>
      <c r="I64" s="111">
        <f t="shared" si="24"/>
        <v>93</v>
      </c>
      <c r="J64" s="111">
        <f t="shared" si="24"/>
        <v>93</v>
      </c>
      <c r="K64" s="111">
        <f t="shared" si="24"/>
        <v>0</v>
      </c>
      <c r="L64" s="111">
        <f t="shared" si="24"/>
        <v>93</v>
      </c>
      <c r="M64" s="192">
        <f t="shared" si="24"/>
        <v>93</v>
      </c>
      <c r="N64" s="111">
        <f t="shared" si="24"/>
        <v>0</v>
      </c>
    </row>
    <row r="65" spans="1:14" ht="47.25">
      <c r="A65" s="118" t="s">
        <v>75</v>
      </c>
      <c r="B65" s="116" t="s">
        <v>76</v>
      </c>
      <c r="C65" s="108"/>
      <c r="D65" s="108"/>
      <c r="E65" s="108"/>
      <c r="F65" s="117">
        <f t="shared" si="24"/>
        <v>93</v>
      </c>
      <c r="G65" s="117">
        <f t="shared" si="24"/>
        <v>93</v>
      </c>
      <c r="H65" s="117">
        <f t="shared" si="24"/>
        <v>0</v>
      </c>
      <c r="I65" s="117">
        <f t="shared" si="24"/>
        <v>93</v>
      </c>
      <c r="J65" s="117">
        <f t="shared" si="24"/>
        <v>93</v>
      </c>
      <c r="K65" s="117">
        <f t="shared" si="24"/>
        <v>0</v>
      </c>
      <c r="L65" s="117">
        <f t="shared" si="24"/>
        <v>93</v>
      </c>
      <c r="M65" s="155">
        <f t="shared" si="24"/>
        <v>93</v>
      </c>
      <c r="N65" s="117">
        <f t="shared" si="24"/>
        <v>0</v>
      </c>
    </row>
    <row r="66" spans="1:14" ht="110.25">
      <c r="A66" s="118" t="s">
        <v>78</v>
      </c>
      <c r="B66" s="108" t="s">
        <v>77</v>
      </c>
      <c r="C66" s="108" t="s">
        <v>641</v>
      </c>
      <c r="D66" s="115" t="s">
        <v>290</v>
      </c>
      <c r="E66" s="115" t="s">
        <v>51</v>
      </c>
      <c r="F66" s="117">
        <f>SUM(G66:H66)</f>
        <v>93</v>
      </c>
      <c r="G66" s="120">
        <v>93</v>
      </c>
      <c r="H66" s="120"/>
      <c r="I66" s="117">
        <f>SUM(J66:K66)</f>
        <v>93</v>
      </c>
      <c r="J66" s="120">
        <v>93</v>
      </c>
      <c r="K66" s="120"/>
      <c r="L66" s="117">
        <f>SUM(M66:N66)</f>
        <v>93</v>
      </c>
      <c r="M66" s="156">
        <v>93</v>
      </c>
      <c r="N66" s="120"/>
    </row>
    <row r="67" spans="1:14" ht="94.5">
      <c r="A67" s="121" t="s">
        <v>832</v>
      </c>
      <c r="B67" s="113" t="s">
        <v>332</v>
      </c>
      <c r="C67" s="113"/>
      <c r="D67" s="113"/>
      <c r="E67" s="113"/>
      <c r="F67" s="111">
        <f aca="true" t="shared" si="25" ref="F67:N67">SUM(F68,F70,F74,F77,F81)</f>
        <v>33073.4</v>
      </c>
      <c r="G67" s="111">
        <f t="shared" si="25"/>
        <v>12588</v>
      </c>
      <c r="H67" s="111">
        <f t="shared" si="25"/>
        <v>20485.4</v>
      </c>
      <c r="I67" s="111">
        <f t="shared" si="25"/>
        <v>33898</v>
      </c>
      <c r="J67" s="111">
        <f t="shared" si="25"/>
        <v>12975</v>
      </c>
      <c r="K67" s="111">
        <f t="shared" si="25"/>
        <v>20923</v>
      </c>
      <c r="L67" s="111">
        <f t="shared" si="25"/>
        <v>33541</v>
      </c>
      <c r="M67" s="192">
        <f t="shared" si="25"/>
        <v>13374</v>
      </c>
      <c r="N67" s="111">
        <f t="shared" si="25"/>
        <v>20167</v>
      </c>
    </row>
    <row r="68" spans="1:14" ht="47.25">
      <c r="A68" s="118" t="s">
        <v>619</v>
      </c>
      <c r="B68" s="116" t="s">
        <v>251</v>
      </c>
      <c r="C68" s="113"/>
      <c r="D68" s="113"/>
      <c r="E68" s="113"/>
      <c r="F68" s="117">
        <f aca="true" t="shared" si="26" ref="F68:N68">F69</f>
        <v>3668</v>
      </c>
      <c r="G68" s="117">
        <f t="shared" si="26"/>
        <v>0</v>
      </c>
      <c r="H68" s="117">
        <f t="shared" si="26"/>
        <v>3668</v>
      </c>
      <c r="I68" s="117">
        <f t="shared" si="26"/>
        <v>3821</v>
      </c>
      <c r="J68" s="117">
        <f t="shared" si="26"/>
        <v>0</v>
      </c>
      <c r="K68" s="117">
        <f t="shared" si="26"/>
        <v>3821</v>
      </c>
      <c r="L68" s="117">
        <f t="shared" si="26"/>
        <v>3969</v>
      </c>
      <c r="M68" s="155">
        <f t="shared" si="26"/>
        <v>0</v>
      </c>
      <c r="N68" s="117">
        <f t="shared" si="26"/>
        <v>3969</v>
      </c>
    </row>
    <row r="69" spans="1:14" ht="141.75">
      <c r="A69" s="119" t="s">
        <v>393</v>
      </c>
      <c r="B69" s="108" t="s">
        <v>544</v>
      </c>
      <c r="C69" s="108">
        <v>100</v>
      </c>
      <c r="D69" s="115" t="s">
        <v>290</v>
      </c>
      <c r="E69" s="115" t="s">
        <v>51</v>
      </c>
      <c r="F69" s="117">
        <f>SUM(G69:H69)</f>
        <v>3668</v>
      </c>
      <c r="G69" s="120"/>
      <c r="H69" s="120">
        <v>3668</v>
      </c>
      <c r="I69" s="117">
        <f>SUM(J69:K69)</f>
        <v>3821</v>
      </c>
      <c r="J69" s="120"/>
      <c r="K69" s="120">
        <v>3821</v>
      </c>
      <c r="L69" s="117">
        <f>SUM(M69:N69)</f>
        <v>3969</v>
      </c>
      <c r="M69" s="156"/>
      <c r="N69" s="120">
        <v>3969</v>
      </c>
    </row>
    <row r="70" spans="1:14" ht="94.5">
      <c r="A70" s="118" t="s">
        <v>615</v>
      </c>
      <c r="B70" s="116" t="s">
        <v>614</v>
      </c>
      <c r="C70" s="108"/>
      <c r="D70" s="108"/>
      <c r="E70" s="108"/>
      <c r="F70" s="117">
        <f aca="true" t="shared" si="27" ref="F70:N70">SUM(F71:F73)</f>
        <v>16343.2</v>
      </c>
      <c r="G70" s="117">
        <f t="shared" si="27"/>
        <v>0</v>
      </c>
      <c r="H70" s="117">
        <f t="shared" si="27"/>
        <v>16343.2</v>
      </c>
      <c r="I70" s="117">
        <f t="shared" si="27"/>
        <v>17102</v>
      </c>
      <c r="J70" s="117">
        <f t="shared" si="27"/>
        <v>0</v>
      </c>
      <c r="K70" s="117">
        <f t="shared" si="27"/>
        <v>17102</v>
      </c>
      <c r="L70" s="117">
        <f t="shared" si="27"/>
        <v>16198</v>
      </c>
      <c r="M70" s="155">
        <f t="shared" si="27"/>
        <v>0</v>
      </c>
      <c r="N70" s="117">
        <f t="shared" si="27"/>
        <v>16198</v>
      </c>
    </row>
    <row r="71" spans="1:14" ht="173.25">
      <c r="A71" s="119" t="s">
        <v>395</v>
      </c>
      <c r="B71" s="108" t="s">
        <v>546</v>
      </c>
      <c r="C71" s="108">
        <v>100</v>
      </c>
      <c r="D71" s="128" t="s">
        <v>290</v>
      </c>
      <c r="E71" s="128" t="s">
        <v>51</v>
      </c>
      <c r="F71" s="117">
        <f>SUM(G71:H71)</f>
        <v>12172.6</v>
      </c>
      <c r="G71" s="120"/>
      <c r="H71" s="120">
        <v>12172.6</v>
      </c>
      <c r="I71" s="117">
        <f>SUM(J71:K71)</f>
        <v>15602</v>
      </c>
      <c r="J71" s="120"/>
      <c r="K71" s="120">
        <v>15602</v>
      </c>
      <c r="L71" s="117">
        <f>SUM(M71:N71)</f>
        <v>15963</v>
      </c>
      <c r="M71" s="156"/>
      <c r="N71" s="120">
        <v>15963</v>
      </c>
    </row>
    <row r="72" spans="1:14" ht="94.5">
      <c r="A72" s="119" t="s">
        <v>396</v>
      </c>
      <c r="B72" s="108" t="s">
        <v>546</v>
      </c>
      <c r="C72" s="108">
        <v>200</v>
      </c>
      <c r="D72" s="128" t="s">
        <v>290</v>
      </c>
      <c r="E72" s="128" t="s">
        <v>51</v>
      </c>
      <c r="F72" s="117">
        <f>SUM(G72:H72)</f>
        <v>4152.9</v>
      </c>
      <c r="G72" s="120"/>
      <c r="H72" s="120">
        <v>4152.9</v>
      </c>
      <c r="I72" s="117">
        <f>SUM(J72:K72)</f>
        <v>1500</v>
      </c>
      <c r="J72" s="120"/>
      <c r="K72" s="120">
        <v>1500</v>
      </c>
      <c r="L72" s="117">
        <f>SUM(M72:N72)</f>
        <v>235</v>
      </c>
      <c r="M72" s="156"/>
      <c r="N72" s="120">
        <v>235</v>
      </c>
    </row>
    <row r="73" spans="1:14" ht="78.75">
      <c r="A73" s="119" t="s">
        <v>397</v>
      </c>
      <c r="B73" s="108" t="s">
        <v>546</v>
      </c>
      <c r="C73" s="108">
        <v>800</v>
      </c>
      <c r="D73" s="128" t="s">
        <v>290</v>
      </c>
      <c r="E73" s="128" t="s">
        <v>51</v>
      </c>
      <c r="F73" s="117">
        <f>SUM(G73:H73)</f>
        <v>17.7</v>
      </c>
      <c r="G73" s="120"/>
      <c r="H73" s="120">
        <v>17.7</v>
      </c>
      <c r="I73" s="117">
        <f>SUM(J73:K73)</f>
        <v>0</v>
      </c>
      <c r="J73" s="120"/>
      <c r="K73" s="120"/>
      <c r="L73" s="117">
        <f>SUM(M73:N73)</f>
        <v>0</v>
      </c>
      <c r="M73" s="156"/>
      <c r="N73" s="120"/>
    </row>
    <row r="74" spans="1:14" ht="63">
      <c r="A74" s="124" t="s">
        <v>349</v>
      </c>
      <c r="B74" s="116" t="s">
        <v>638</v>
      </c>
      <c r="C74" s="108"/>
      <c r="D74" s="108"/>
      <c r="E74" s="108"/>
      <c r="F74" s="117">
        <f>SUM(F75:F76)</f>
        <v>134.2</v>
      </c>
      <c r="G74" s="117">
        <f aca="true" t="shared" si="28" ref="G74:N74">SUM(G75:G76)</f>
        <v>0</v>
      </c>
      <c r="H74" s="117">
        <f t="shared" si="28"/>
        <v>134.2</v>
      </c>
      <c r="I74" s="117">
        <f t="shared" si="28"/>
        <v>0</v>
      </c>
      <c r="J74" s="117">
        <f t="shared" si="28"/>
        <v>0</v>
      </c>
      <c r="K74" s="117">
        <f t="shared" si="28"/>
        <v>0</v>
      </c>
      <c r="L74" s="117">
        <f t="shared" si="28"/>
        <v>0</v>
      </c>
      <c r="M74" s="155">
        <f t="shared" si="28"/>
        <v>0</v>
      </c>
      <c r="N74" s="117">
        <f t="shared" si="28"/>
        <v>0</v>
      </c>
    </row>
    <row r="75" spans="1:14" ht="157.5">
      <c r="A75" s="118" t="s">
        <v>758</v>
      </c>
      <c r="B75" s="108" t="s">
        <v>541</v>
      </c>
      <c r="C75" s="108" t="s">
        <v>208</v>
      </c>
      <c r="D75" s="115" t="s">
        <v>290</v>
      </c>
      <c r="E75" s="115" t="s">
        <v>248</v>
      </c>
      <c r="F75" s="117">
        <f>SUM(G75:H75)</f>
        <v>11</v>
      </c>
      <c r="G75" s="117"/>
      <c r="H75" s="117">
        <v>11</v>
      </c>
      <c r="I75" s="117"/>
      <c r="J75" s="117"/>
      <c r="K75" s="117"/>
      <c r="L75" s="117"/>
      <c r="M75" s="155"/>
      <c r="N75" s="117"/>
    </row>
    <row r="76" spans="1:14" ht="110.25">
      <c r="A76" s="118" t="s">
        <v>558</v>
      </c>
      <c r="B76" s="108" t="s">
        <v>541</v>
      </c>
      <c r="C76" s="108" t="s">
        <v>641</v>
      </c>
      <c r="D76" s="115" t="s">
        <v>290</v>
      </c>
      <c r="E76" s="115" t="s">
        <v>248</v>
      </c>
      <c r="F76" s="117">
        <f>SUM(G76:H76)</f>
        <v>123.2</v>
      </c>
      <c r="G76" s="120"/>
      <c r="H76" s="120">
        <v>123.2</v>
      </c>
      <c r="I76" s="117">
        <f>SUM(J76:K76)</f>
        <v>0</v>
      </c>
      <c r="J76" s="120"/>
      <c r="K76" s="120"/>
      <c r="L76" s="117">
        <f>SUM(M76:N76)</f>
        <v>0</v>
      </c>
      <c r="M76" s="156"/>
      <c r="N76" s="120"/>
    </row>
    <row r="77" spans="1:14" ht="31.5">
      <c r="A77" s="124" t="s">
        <v>618</v>
      </c>
      <c r="B77" s="116" t="s">
        <v>616</v>
      </c>
      <c r="C77" s="108"/>
      <c r="D77" s="108"/>
      <c r="E77" s="108"/>
      <c r="F77" s="117">
        <f aca="true" t="shared" si="29" ref="F77:N77">SUM(F78:F80)</f>
        <v>340</v>
      </c>
      <c r="G77" s="117">
        <f t="shared" si="29"/>
        <v>0</v>
      </c>
      <c r="H77" s="117">
        <f t="shared" si="29"/>
        <v>340</v>
      </c>
      <c r="I77" s="117">
        <f t="shared" si="29"/>
        <v>0</v>
      </c>
      <c r="J77" s="117">
        <f t="shared" si="29"/>
        <v>0</v>
      </c>
      <c r="K77" s="117">
        <f t="shared" si="29"/>
        <v>0</v>
      </c>
      <c r="L77" s="117">
        <f t="shared" si="29"/>
        <v>0</v>
      </c>
      <c r="M77" s="155">
        <f t="shared" si="29"/>
        <v>0</v>
      </c>
      <c r="N77" s="117">
        <f t="shared" si="29"/>
        <v>0</v>
      </c>
    </row>
    <row r="78" spans="1:14" ht="126">
      <c r="A78" s="138" t="s">
        <v>82</v>
      </c>
      <c r="B78" s="108" t="s">
        <v>547</v>
      </c>
      <c r="C78" s="108" t="s">
        <v>208</v>
      </c>
      <c r="D78" s="115" t="s">
        <v>290</v>
      </c>
      <c r="E78" s="115" t="s">
        <v>51</v>
      </c>
      <c r="F78" s="117">
        <f>SUM(G78:H78)</f>
        <v>0</v>
      </c>
      <c r="G78" s="117"/>
      <c r="H78" s="117"/>
      <c r="I78" s="117">
        <f>SUM(J78:K78)</f>
        <v>0</v>
      </c>
      <c r="J78" s="117"/>
      <c r="K78" s="117"/>
      <c r="L78" s="117">
        <f>SUM(M78:N78)</f>
        <v>0</v>
      </c>
      <c r="M78" s="155"/>
      <c r="N78" s="117"/>
    </row>
    <row r="79" spans="1:14" ht="47.25">
      <c r="A79" s="114" t="s">
        <v>617</v>
      </c>
      <c r="B79" s="108" t="s">
        <v>547</v>
      </c>
      <c r="C79" s="108" t="s">
        <v>210</v>
      </c>
      <c r="D79" s="115" t="s">
        <v>290</v>
      </c>
      <c r="E79" s="115" t="s">
        <v>51</v>
      </c>
      <c r="F79" s="117">
        <f>SUM(G79:H79)</f>
        <v>190</v>
      </c>
      <c r="G79" s="120"/>
      <c r="H79" s="120">
        <v>190</v>
      </c>
      <c r="I79" s="117">
        <f>SUM(J79:K79)</f>
        <v>0</v>
      </c>
      <c r="J79" s="120"/>
      <c r="K79" s="120"/>
      <c r="L79" s="117">
        <f>SUM(M79:N79)</f>
        <v>0</v>
      </c>
      <c r="M79" s="156"/>
      <c r="N79" s="120"/>
    </row>
    <row r="80" spans="1:14" ht="47.25">
      <c r="A80" s="114" t="s">
        <v>759</v>
      </c>
      <c r="B80" s="108" t="s">
        <v>547</v>
      </c>
      <c r="C80" s="108" t="s">
        <v>645</v>
      </c>
      <c r="D80" s="115" t="s">
        <v>290</v>
      </c>
      <c r="E80" s="115" t="s">
        <v>51</v>
      </c>
      <c r="F80" s="117">
        <f>SUM(G80:H80)</f>
        <v>150</v>
      </c>
      <c r="G80" s="120"/>
      <c r="H80" s="120">
        <v>150</v>
      </c>
      <c r="I80" s="117">
        <f>SUM(J80:K80)</f>
        <v>0</v>
      </c>
      <c r="J80" s="120"/>
      <c r="K80" s="120">
        <v>0</v>
      </c>
      <c r="L80" s="117">
        <f>SUM(M80:N80)</f>
        <v>0</v>
      </c>
      <c r="M80" s="156"/>
      <c r="N80" s="120">
        <v>0</v>
      </c>
    </row>
    <row r="81" spans="1:14" ht="47.25">
      <c r="A81" s="118" t="s">
        <v>613</v>
      </c>
      <c r="B81" s="201" t="s">
        <v>612</v>
      </c>
      <c r="C81" s="108"/>
      <c r="D81" s="108"/>
      <c r="E81" s="108"/>
      <c r="F81" s="117">
        <f aca="true" t="shared" si="30" ref="F81:N81">F82</f>
        <v>12588</v>
      </c>
      <c r="G81" s="117">
        <f t="shared" si="30"/>
        <v>12588</v>
      </c>
      <c r="H81" s="117">
        <f t="shared" si="30"/>
        <v>0</v>
      </c>
      <c r="I81" s="117">
        <f t="shared" si="30"/>
        <v>12975</v>
      </c>
      <c r="J81" s="117">
        <f t="shared" si="30"/>
        <v>12975</v>
      </c>
      <c r="K81" s="117">
        <f t="shared" si="30"/>
        <v>0</v>
      </c>
      <c r="L81" s="117">
        <f t="shared" si="30"/>
        <v>13374</v>
      </c>
      <c r="M81" s="155">
        <f t="shared" si="30"/>
        <v>13374</v>
      </c>
      <c r="N81" s="117">
        <f t="shared" si="30"/>
        <v>0</v>
      </c>
    </row>
    <row r="82" spans="1:14" ht="173.25">
      <c r="A82" s="118" t="s">
        <v>394</v>
      </c>
      <c r="B82" s="202" t="s">
        <v>545</v>
      </c>
      <c r="C82" s="108" t="s">
        <v>645</v>
      </c>
      <c r="D82" s="134" t="s">
        <v>647</v>
      </c>
      <c r="E82" s="134" t="s">
        <v>50</v>
      </c>
      <c r="F82" s="117">
        <f>SUM(G82:H82)</f>
        <v>12588</v>
      </c>
      <c r="G82" s="117">
        <v>12588</v>
      </c>
      <c r="H82" s="117"/>
      <c r="I82" s="117">
        <f>SUM(J82:K82)</f>
        <v>12975</v>
      </c>
      <c r="J82" s="117">
        <v>12975</v>
      </c>
      <c r="K82" s="117"/>
      <c r="L82" s="117">
        <f>SUM(M82:N82)</f>
        <v>13374</v>
      </c>
      <c r="M82" s="155">
        <v>13374</v>
      </c>
      <c r="N82" s="117"/>
    </row>
    <row r="83" spans="1:14" s="125" customFormat="1" ht="63">
      <c r="A83" s="121" t="s">
        <v>833</v>
      </c>
      <c r="B83" s="170" t="s">
        <v>296</v>
      </c>
      <c r="C83" s="170"/>
      <c r="D83" s="170"/>
      <c r="E83" s="170"/>
      <c r="F83" s="171">
        <f aca="true" t="shared" si="31" ref="F83:N83">SUM(F84,F131,F140,F162,F165,F169)</f>
        <v>132716.1</v>
      </c>
      <c r="G83" s="171">
        <f t="shared" si="31"/>
        <v>127694.1</v>
      </c>
      <c r="H83" s="171">
        <f t="shared" si="31"/>
        <v>5022</v>
      </c>
      <c r="I83" s="171">
        <f t="shared" si="31"/>
        <v>127907</v>
      </c>
      <c r="J83" s="171">
        <f t="shared" si="31"/>
        <v>123100</v>
      </c>
      <c r="K83" s="171">
        <f t="shared" si="31"/>
        <v>4807</v>
      </c>
      <c r="L83" s="171">
        <f t="shared" si="31"/>
        <v>132817.2</v>
      </c>
      <c r="M83" s="197">
        <f t="shared" si="31"/>
        <v>127986.2</v>
      </c>
      <c r="N83" s="171">
        <f t="shared" si="31"/>
        <v>4831</v>
      </c>
    </row>
    <row r="84" spans="1:14" ht="110.25">
      <c r="A84" s="121" t="s">
        <v>834</v>
      </c>
      <c r="B84" s="113" t="s">
        <v>297</v>
      </c>
      <c r="C84" s="113"/>
      <c r="D84" s="113"/>
      <c r="E84" s="113"/>
      <c r="F84" s="111">
        <f aca="true" t="shared" si="32" ref="F84:N84">SUM(F85,F103)</f>
        <v>42334.3</v>
      </c>
      <c r="G84" s="111">
        <f t="shared" si="32"/>
        <v>39071.3</v>
      </c>
      <c r="H84" s="111">
        <f t="shared" si="32"/>
        <v>3263</v>
      </c>
      <c r="I84" s="111">
        <f t="shared" si="32"/>
        <v>42996.8</v>
      </c>
      <c r="J84" s="111">
        <f t="shared" si="32"/>
        <v>39797.8</v>
      </c>
      <c r="K84" s="111">
        <f t="shared" si="32"/>
        <v>3199</v>
      </c>
      <c r="L84" s="111">
        <f t="shared" si="32"/>
        <v>43900.6</v>
      </c>
      <c r="M84" s="192">
        <f t="shared" si="32"/>
        <v>40723.6</v>
      </c>
      <c r="N84" s="111">
        <f t="shared" si="32"/>
        <v>3177</v>
      </c>
    </row>
    <row r="85" spans="1:14" ht="47.25">
      <c r="A85" s="118" t="s">
        <v>471</v>
      </c>
      <c r="B85" s="122" t="s">
        <v>262</v>
      </c>
      <c r="C85" s="113"/>
      <c r="D85" s="113"/>
      <c r="E85" s="113"/>
      <c r="F85" s="117">
        <f>SUM(F86:F102)</f>
        <v>29516</v>
      </c>
      <c r="G85" s="117">
        <f aca="true" t="shared" si="33" ref="G85:N85">SUM(G86:G102)</f>
        <v>29516</v>
      </c>
      <c r="H85" s="117">
        <f t="shared" si="33"/>
        <v>0</v>
      </c>
      <c r="I85" s="117">
        <f t="shared" si="33"/>
        <v>29744.1</v>
      </c>
      <c r="J85" s="117">
        <f t="shared" si="33"/>
        <v>29744.1</v>
      </c>
      <c r="K85" s="117">
        <f t="shared" si="33"/>
        <v>0</v>
      </c>
      <c r="L85" s="117">
        <f t="shared" si="33"/>
        <v>30246.1</v>
      </c>
      <c r="M85" s="155">
        <f t="shared" si="33"/>
        <v>30246.1</v>
      </c>
      <c r="N85" s="117">
        <f t="shared" si="33"/>
        <v>0</v>
      </c>
    </row>
    <row r="86" spans="1:14" ht="141.75">
      <c r="A86" s="119" t="s">
        <v>411</v>
      </c>
      <c r="B86" s="123" t="s">
        <v>412</v>
      </c>
      <c r="C86" s="108" t="s">
        <v>210</v>
      </c>
      <c r="D86" s="108" t="s">
        <v>647</v>
      </c>
      <c r="E86" s="108" t="s">
        <v>50</v>
      </c>
      <c r="F86" s="93">
        <f>SUM(G86:H86)</f>
        <v>1</v>
      </c>
      <c r="G86" s="92">
        <v>1</v>
      </c>
      <c r="H86" s="92"/>
      <c r="I86" s="93">
        <f>SUM(J86:K86)</f>
        <v>1</v>
      </c>
      <c r="J86" s="92">
        <v>1</v>
      </c>
      <c r="K86" s="92"/>
      <c r="L86" s="93">
        <f>SUM(M86:N86)</f>
        <v>1</v>
      </c>
      <c r="M86" s="92">
        <v>1</v>
      </c>
      <c r="N86" s="92"/>
    </row>
    <row r="87" spans="1:14" ht="141.75">
      <c r="A87" s="114" t="s">
        <v>413</v>
      </c>
      <c r="B87" s="123" t="s">
        <v>412</v>
      </c>
      <c r="C87" s="108" t="s">
        <v>645</v>
      </c>
      <c r="D87" s="108" t="s">
        <v>647</v>
      </c>
      <c r="E87" s="108" t="s">
        <v>50</v>
      </c>
      <c r="F87" s="93">
        <f>SUM(G87:H87)</f>
        <v>18</v>
      </c>
      <c r="G87" s="92">
        <v>18</v>
      </c>
      <c r="H87" s="92"/>
      <c r="I87" s="93">
        <f>SUM(J87:K87)</f>
        <v>54</v>
      </c>
      <c r="J87" s="92">
        <v>54</v>
      </c>
      <c r="K87" s="92"/>
      <c r="L87" s="93">
        <f>SUM(M87:N87)</f>
        <v>54</v>
      </c>
      <c r="M87" s="92">
        <v>54</v>
      </c>
      <c r="N87" s="92"/>
    </row>
    <row r="88" spans="1:14" ht="110.25">
      <c r="A88" s="159" t="s">
        <v>1</v>
      </c>
      <c r="B88" s="165" t="s">
        <v>2</v>
      </c>
      <c r="C88" s="108" t="s">
        <v>645</v>
      </c>
      <c r="D88" s="108" t="s">
        <v>647</v>
      </c>
      <c r="E88" s="108" t="s">
        <v>50</v>
      </c>
      <c r="F88" s="93">
        <f>SUM(G88:H88)</f>
        <v>22</v>
      </c>
      <c r="G88" s="92">
        <v>22</v>
      </c>
      <c r="H88" s="92"/>
      <c r="I88" s="93">
        <f>SUM(J88:K88)</f>
        <v>0</v>
      </c>
      <c r="J88" s="92"/>
      <c r="K88" s="92"/>
      <c r="L88" s="93">
        <f>SUM(M88:N88)</f>
        <v>0</v>
      </c>
      <c r="M88" s="92"/>
      <c r="N88" s="92"/>
    </row>
    <row r="89" spans="1:14" ht="78.75">
      <c r="A89" s="118" t="s">
        <v>355</v>
      </c>
      <c r="B89" s="123" t="s">
        <v>593</v>
      </c>
      <c r="C89" s="108" t="s">
        <v>210</v>
      </c>
      <c r="D89" s="108">
        <v>10</v>
      </c>
      <c r="E89" s="115" t="s">
        <v>50</v>
      </c>
      <c r="F89" s="117">
        <f>SUM(G89:H89)</f>
        <v>226</v>
      </c>
      <c r="G89" s="117">
        <v>226</v>
      </c>
      <c r="H89" s="120"/>
      <c r="I89" s="117">
        <f>SUM(J89:K89)</f>
        <v>226</v>
      </c>
      <c r="J89" s="117">
        <v>226</v>
      </c>
      <c r="K89" s="120"/>
      <c r="L89" s="117">
        <f>SUM(M89:N89)</f>
        <v>226</v>
      </c>
      <c r="M89" s="155">
        <v>226</v>
      </c>
      <c r="N89" s="120"/>
    </row>
    <row r="90" spans="1:14" ht="78.75">
      <c r="A90" s="118" t="s">
        <v>424</v>
      </c>
      <c r="B90" s="123" t="s">
        <v>593</v>
      </c>
      <c r="C90" s="108" t="s">
        <v>645</v>
      </c>
      <c r="D90" s="108">
        <v>10</v>
      </c>
      <c r="E90" s="115" t="s">
        <v>50</v>
      </c>
      <c r="F90" s="117">
        <f>SUM(G90:H90)</f>
        <v>18801</v>
      </c>
      <c r="G90" s="117">
        <v>18801</v>
      </c>
      <c r="H90" s="120"/>
      <c r="I90" s="117">
        <f>SUM(J90:K90)</f>
        <v>18801.1</v>
      </c>
      <c r="J90" s="117">
        <v>18801.1</v>
      </c>
      <c r="K90" s="120"/>
      <c r="L90" s="117">
        <f>SUM(M90:N90)</f>
        <v>18801.1</v>
      </c>
      <c r="M90" s="155">
        <v>18801.1</v>
      </c>
      <c r="N90" s="120"/>
    </row>
    <row r="91" spans="1:14" ht="94.5">
      <c r="A91" s="118" t="s">
        <v>356</v>
      </c>
      <c r="B91" s="123" t="s">
        <v>595</v>
      </c>
      <c r="C91" s="108" t="s">
        <v>210</v>
      </c>
      <c r="D91" s="108">
        <v>10</v>
      </c>
      <c r="E91" s="115" t="s">
        <v>50</v>
      </c>
      <c r="F91" s="117">
        <f aca="true" t="shared" si="34" ref="F91:F100">SUM(G91:H91)</f>
        <v>35</v>
      </c>
      <c r="G91" s="117">
        <v>35</v>
      </c>
      <c r="H91" s="117"/>
      <c r="I91" s="117">
        <f aca="true" t="shared" si="35" ref="I91:I100">SUM(J91:K91)</f>
        <v>34</v>
      </c>
      <c r="J91" s="117">
        <v>34</v>
      </c>
      <c r="K91" s="117"/>
      <c r="L91" s="117">
        <f aca="true" t="shared" si="36" ref="L91:L100">SUM(M91:N91)</f>
        <v>36</v>
      </c>
      <c r="M91" s="155">
        <v>36</v>
      </c>
      <c r="N91" s="117"/>
    </row>
    <row r="92" spans="1:14" ht="78.75">
      <c r="A92" s="118" t="s">
        <v>14</v>
      </c>
      <c r="B92" s="123" t="s">
        <v>595</v>
      </c>
      <c r="C92" s="108" t="s">
        <v>645</v>
      </c>
      <c r="D92" s="108">
        <v>10</v>
      </c>
      <c r="E92" s="115" t="s">
        <v>50</v>
      </c>
      <c r="F92" s="117">
        <f t="shared" si="34"/>
        <v>2716</v>
      </c>
      <c r="G92" s="120">
        <v>2716</v>
      </c>
      <c r="H92" s="120"/>
      <c r="I92" s="117">
        <f t="shared" si="35"/>
        <v>2596</v>
      </c>
      <c r="J92" s="120">
        <v>2596</v>
      </c>
      <c r="K92" s="120"/>
      <c r="L92" s="117">
        <f t="shared" si="36"/>
        <v>2740</v>
      </c>
      <c r="M92" s="156">
        <v>2740</v>
      </c>
      <c r="N92" s="120"/>
    </row>
    <row r="93" spans="1:14" ht="94.5">
      <c r="A93" s="124" t="s">
        <v>423</v>
      </c>
      <c r="B93" s="123" t="s">
        <v>144</v>
      </c>
      <c r="C93" s="108" t="s">
        <v>210</v>
      </c>
      <c r="D93" s="108">
        <v>10</v>
      </c>
      <c r="E93" s="115" t="s">
        <v>50</v>
      </c>
      <c r="F93" s="117">
        <f t="shared" si="34"/>
        <v>50</v>
      </c>
      <c r="G93" s="117">
        <v>50</v>
      </c>
      <c r="H93" s="117"/>
      <c r="I93" s="117">
        <f t="shared" si="35"/>
        <v>50</v>
      </c>
      <c r="J93" s="117">
        <v>50</v>
      </c>
      <c r="K93" s="117"/>
      <c r="L93" s="117">
        <f t="shared" si="36"/>
        <v>50</v>
      </c>
      <c r="M93" s="155">
        <v>50</v>
      </c>
      <c r="N93" s="117"/>
    </row>
    <row r="94" spans="1:14" ht="94.5">
      <c r="A94" s="124" t="s">
        <v>15</v>
      </c>
      <c r="B94" s="123" t="s">
        <v>144</v>
      </c>
      <c r="C94" s="108" t="s">
        <v>645</v>
      </c>
      <c r="D94" s="108">
        <v>10</v>
      </c>
      <c r="E94" s="115" t="s">
        <v>50</v>
      </c>
      <c r="F94" s="117">
        <f t="shared" si="34"/>
        <v>3012</v>
      </c>
      <c r="G94" s="120">
        <v>3012</v>
      </c>
      <c r="H94" s="120"/>
      <c r="I94" s="117">
        <f t="shared" si="35"/>
        <v>3127</v>
      </c>
      <c r="J94" s="120">
        <v>3127</v>
      </c>
      <c r="K94" s="120"/>
      <c r="L94" s="117">
        <f t="shared" si="36"/>
        <v>3252</v>
      </c>
      <c r="M94" s="156">
        <v>3252</v>
      </c>
      <c r="N94" s="120"/>
    </row>
    <row r="95" spans="1:14" ht="141.75">
      <c r="A95" s="124" t="s">
        <v>426</v>
      </c>
      <c r="B95" s="123" t="s">
        <v>145</v>
      </c>
      <c r="C95" s="108" t="s">
        <v>210</v>
      </c>
      <c r="D95" s="108">
        <v>10</v>
      </c>
      <c r="E95" s="115" t="s">
        <v>50</v>
      </c>
      <c r="F95" s="117">
        <f t="shared" si="34"/>
        <v>3</v>
      </c>
      <c r="G95" s="117">
        <v>3</v>
      </c>
      <c r="H95" s="117"/>
      <c r="I95" s="117">
        <f t="shared" si="35"/>
        <v>3</v>
      </c>
      <c r="J95" s="117">
        <v>3</v>
      </c>
      <c r="K95" s="117"/>
      <c r="L95" s="117">
        <f t="shared" si="36"/>
        <v>3</v>
      </c>
      <c r="M95" s="155">
        <v>3</v>
      </c>
      <c r="N95" s="117"/>
    </row>
    <row r="96" spans="1:14" ht="126">
      <c r="A96" s="124" t="s">
        <v>16</v>
      </c>
      <c r="B96" s="123" t="s">
        <v>145</v>
      </c>
      <c r="C96" s="108" t="s">
        <v>645</v>
      </c>
      <c r="D96" s="108">
        <v>10</v>
      </c>
      <c r="E96" s="115" t="s">
        <v>50</v>
      </c>
      <c r="F96" s="117">
        <f t="shared" si="34"/>
        <v>148</v>
      </c>
      <c r="G96" s="120">
        <v>148</v>
      </c>
      <c r="H96" s="120"/>
      <c r="I96" s="117">
        <f t="shared" si="35"/>
        <v>154</v>
      </c>
      <c r="J96" s="120">
        <v>154</v>
      </c>
      <c r="K96" s="120"/>
      <c r="L96" s="117">
        <f t="shared" si="36"/>
        <v>160</v>
      </c>
      <c r="M96" s="156">
        <v>160</v>
      </c>
      <c r="N96" s="120"/>
    </row>
    <row r="97" spans="1:14" ht="110.25">
      <c r="A97" s="124" t="s">
        <v>462</v>
      </c>
      <c r="B97" s="123" t="s">
        <v>146</v>
      </c>
      <c r="C97" s="108" t="s">
        <v>210</v>
      </c>
      <c r="D97" s="108">
        <v>10</v>
      </c>
      <c r="E97" s="115" t="s">
        <v>50</v>
      </c>
      <c r="F97" s="117">
        <f t="shared" si="34"/>
        <v>56</v>
      </c>
      <c r="G97" s="117">
        <v>56</v>
      </c>
      <c r="H97" s="117"/>
      <c r="I97" s="117">
        <f t="shared" si="35"/>
        <v>58</v>
      </c>
      <c r="J97" s="117">
        <v>58</v>
      </c>
      <c r="K97" s="117"/>
      <c r="L97" s="117">
        <f t="shared" si="36"/>
        <v>62</v>
      </c>
      <c r="M97" s="155">
        <v>62</v>
      </c>
      <c r="N97" s="117"/>
    </row>
    <row r="98" spans="1:14" ht="94.5">
      <c r="A98" s="124" t="s">
        <v>17</v>
      </c>
      <c r="B98" s="123" t="s">
        <v>146</v>
      </c>
      <c r="C98" s="108" t="s">
        <v>645</v>
      </c>
      <c r="D98" s="108">
        <v>10</v>
      </c>
      <c r="E98" s="115" t="s">
        <v>50</v>
      </c>
      <c r="F98" s="117">
        <f t="shared" si="34"/>
        <v>3422</v>
      </c>
      <c r="G98" s="120">
        <v>3422</v>
      </c>
      <c r="H98" s="120"/>
      <c r="I98" s="117">
        <f t="shared" si="35"/>
        <v>3594</v>
      </c>
      <c r="J98" s="120">
        <v>3594</v>
      </c>
      <c r="K98" s="120"/>
      <c r="L98" s="117">
        <f t="shared" si="36"/>
        <v>3773</v>
      </c>
      <c r="M98" s="156">
        <v>3773</v>
      </c>
      <c r="N98" s="120"/>
    </row>
    <row r="99" spans="1:14" ht="110.25">
      <c r="A99" s="118" t="s">
        <v>461</v>
      </c>
      <c r="B99" s="123" t="s">
        <v>147</v>
      </c>
      <c r="C99" s="108" t="s">
        <v>210</v>
      </c>
      <c r="D99" s="108">
        <v>10</v>
      </c>
      <c r="E99" s="115" t="s">
        <v>50</v>
      </c>
      <c r="F99" s="117">
        <f t="shared" si="34"/>
        <v>17</v>
      </c>
      <c r="G99" s="117">
        <v>17</v>
      </c>
      <c r="H99" s="117"/>
      <c r="I99" s="117">
        <f t="shared" si="35"/>
        <v>19</v>
      </c>
      <c r="J99" s="117">
        <v>19</v>
      </c>
      <c r="K99" s="117"/>
      <c r="L99" s="117">
        <f t="shared" si="36"/>
        <v>19</v>
      </c>
      <c r="M99" s="155">
        <v>19</v>
      </c>
      <c r="N99" s="117"/>
    </row>
    <row r="100" spans="1:14" ht="94.5">
      <c r="A100" s="118" t="s">
        <v>459</v>
      </c>
      <c r="B100" s="123" t="s">
        <v>147</v>
      </c>
      <c r="C100" s="108" t="s">
        <v>645</v>
      </c>
      <c r="D100" s="108">
        <v>10</v>
      </c>
      <c r="E100" s="115" t="s">
        <v>50</v>
      </c>
      <c r="F100" s="117">
        <f t="shared" si="34"/>
        <v>989</v>
      </c>
      <c r="G100" s="120">
        <v>989</v>
      </c>
      <c r="H100" s="120"/>
      <c r="I100" s="117">
        <f t="shared" si="35"/>
        <v>1027</v>
      </c>
      <c r="J100" s="120">
        <v>1027</v>
      </c>
      <c r="K100" s="120"/>
      <c r="L100" s="117">
        <f t="shared" si="36"/>
        <v>1069</v>
      </c>
      <c r="M100" s="156">
        <v>1069</v>
      </c>
      <c r="N100" s="120"/>
    </row>
    <row r="101" spans="1:14" ht="141.75">
      <c r="A101" s="114" t="s">
        <v>345</v>
      </c>
      <c r="B101" s="123" t="s">
        <v>344</v>
      </c>
      <c r="C101" s="108" t="s">
        <v>210</v>
      </c>
      <c r="D101" s="108">
        <v>10</v>
      </c>
      <c r="E101" s="115" t="s">
        <v>50</v>
      </c>
      <c r="F101" s="117">
        <f>SUM(G101:H101)</f>
        <v>0</v>
      </c>
      <c r="G101" s="120"/>
      <c r="H101" s="120"/>
      <c r="I101" s="117"/>
      <c r="J101" s="120"/>
      <c r="K101" s="120"/>
      <c r="L101" s="117"/>
      <c r="M101" s="156"/>
      <c r="N101" s="120"/>
    </row>
    <row r="102" spans="1:14" ht="126">
      <c r="A102" s="114" t="s">
        <v>346</v>
      </c>
      <c r="B102" s="123" t="s">
        <v>344</v>
      </c>
      <c r="C102" s="108" t="s">
        <v>645</v>
      </c>
      <c r="D102" s="108">
        <v>10</v>
      </c>
      <c r="E102" s="115" t="s">
        <v>50</v>
      </c>
      <c r="F102" s="117">
        <f>SUM(G102:H102)</f>
        <v>0</v>
      </c>
      <c r="G102" s="120"/>
      <c r="H102" s="120"/>
      <c r="I102" s="117"/>
      <c r="J102" s="120"/>
      <c r="K102" s="120"/>
      <c r="L102" s="117"/>
      <c r="M102" s="156"/>
      <c r="N102" s="120"/>
    </row>
    <row r="103" spans="1:14" ht="47.25">
      <c r="A103" s="124" t="s">
        <v>307</v>
      </c>
      <c r="B103" s="116" t="s">
        <v>306</v>
      </c>
      <c r="C103" s="113"/>
      <c r="D103" s="113"/>
      <c r="E103" s="113"/>
      <c r="F103" s="117">
        <f aca="true" t="shared" si="37" ref="F103:N103">SUM(F104:F130)</f>
        <v>12818.3</v>
      </c>
      <c r="G103" s="117">
        <f t="shared" si="37"/>
        <v>9555.3</v>
      </c>
      <c r="H103" s="117">
        <f t="shared" si="37"/>
        <v>3263</v>
      </c>
      <c r="I103" s="117">
        <f t="shared" si="37"/>
        <v>13252.7</v>
      </c>
      <c r="J103" s="117">
        <f>SUM(J104:J130)</f>
        <v>10053.7</v>
      </c>
      <c r="K103" s="117">
        <f t="shared" si="37"/>
        <v>3199</v>
      </c>
      <c r="L103" s="117">
        <f t="shared" si="37"/>
        <v>13654.5</v>
      </c>
      <c r="M103" s="155">
        <f t="shared" si="37"/>
        <v>10477.5</v>
      </c>
      <c r="N103" s="117">
        <f t="shared" si="37"/>
        <v>3177</v>
      </c>
    </row>
    <row r="104" spans="1:14" ht="47.25">
      <c r="A104" s="118" t="s">
        <v>298</v>
      </c>
      <c r="B104" s="108" t="s">
        <v>120</v>
      </c>
      <c r="C104" s="108" t="s">
        <v>210</v>
      </c>
      <c r="D104" s="108" t="s">
        <v>647</v>
      </c>
      <c r="E104" s="115" t="s">
        <v>240</v>
      </c>
      <c r="F104" s="117">
        <f>SUM(G104:H104)</f>
        <v>32</v>
      </c>
      <c r="G104" s="117"/>
      <c r="H104" s="117">
        <v>32</v>
      </c>
      <c r="I104" s="117">
        <f aca="true" t="shared" si="38" ref="I104:I130">SUM(J104:K104)</f>
        <v>32</v>
      </c>
      <c r="J104" s="117"/>
      <c r="K104" s="117">
        <v>32</v>
      </c>
      <c r="L104" s="117">
        <f aca="true" t="shared" si="39" ref="L104:L130">SUM(M104:N104)</f>
        <v>32</v>
      </c>
      <c r="M104" s="155"/>
      <c r="N104" s="117">
        <v>32</v>
      </c>
    </row>
    <row r="105" spans="1:14" ht="47.25">
      <c r="A105" s="118" t="s">
        <v>299</v>
      </c>
      <c r="B105" s="108" t="s">
        <v>120</v>
      </c>
      <c r="C105" s="108" t="s">
        <v>645</v>
      </c>
      <c r="D105" s="108" t="s">
        <v>647</v>
      </c>
      <c r="E105" s="115" t="s">
        <v>240</v>
      </c>
      <c r="F105" s="117">
        <f>SUM(G105:H105)</f>
        <v>3145</v>
      </c>
      <c r="G105" s="120"/>
      <c r="H105" s="120">
        <v>3145</v>
      </c>
      <c r="I105" s="117">
        <f t="shared" si="38"/>
        <v>3145</v>
      </c>
      <c r="J105" s="120"/>
      <c r="K105" s="120">
        <v>3145</v>
      </c>
      <c r="L105" s="117">
        <f t="shared" si="39"/>
        <v>3145</v>
      </c>
      <c r="M105" s="156"/>
      <c r="N105" s="120">
        <v>3145</v>
      </c>
    </row>
    <row r="106" spans="1:14" ht="94.5">
      <c r="A106" s="118" t="s">
        <v>460</v>
      </c>
      <c r="B106" s="123" t="s">
        <v>173</v>
      </c>
      <c r="C106" s="108" t="s">
        <v>645</v>
      </c>
      <c r="D106" s="108">
        <v>10</v>
      </c>
      <c r="E106" s="115" t="s">
        <v>50</v>
      </c>
      <c r="F106" s="120">
        <f>SUM(G106:H106)</f>
        <v>22</v>
      </c>
      <c r="G106" s="120"/>
      <c r="H106" s="120">
        <v>22</v>
      </c>
      <c r="I106" s="120">
        <f t="shared" si="38"/>
        <v>22</v>
      </c>
      <c r="J106" s="120"/>
      <c r="K106" s="120">
        <v>22</v>
      </c>
      <c r="L106" s="120">
        <f t="shared" si="39"/>
        <v>0</v>
      </c>
      <c r="M106" s="156"/>
      <c r="N106" s="120"/>
    </row>
    <row r="107" spans="1:14" ht="47.25">
      <c r="A107" s="114" t="s">
        <v>65</v>
      </c>
      <c r="B107" s="123" t="s">
        <v>64</v>
      </c>
      <c r="C107" s="108" t="s">
        <v>645</v>
      </c>
      <c r="D107" s="108">
        <v>10</v>
      </c>
      <c r="E107" s="115" t="s">
        <v>50</v>
      </c>
      <c r="F107" s="120">
        <f>SUM(G107:H107)</f>
        <v>64</v>
      </c>
      <c r="G107" s="120"/>
      <c r="H107" s="120">
        <v>64</v>
      </c>
      <c r="I107" s="120">
        <f t="shared" si="38"/>
        <v>0</v>
      </c>
      <c r="J107" s="120"/>
      <c r="K107" s="120"/>
      <c r="L107" s="120">
        <f t="shared" si="39"/>
        <v>0</v>
      </c>
      <c r="M107" s="156"/>
      <c r="N107" s="120"/>
    </row>
    <row r="108" spans="1:14" ht="220.5">
      <c r="A108" s="119" t="s">
        <v>835</v>
      </c>
      <c r="B108" s="123" t="s">
        <v>591</v>
      </c>
      <c r="C108" s="108" t="s">
        <v>210</v>
      </c>
      <c r="D108" s="108">
        <v>10</v>
      </c>
      <c r="E108" s="115" t="s">
        <v>50</v>
      </c>
      <c r="F108" s="117">
        <f aca="true" t="shared" si="40" ref="F108:F129">SUM(G108:H108)</f>
        <v>2</v>
      </c>
      <c r="G108" s="117">
        <v>2</v>
      </c>
      <c r="H108" s="117"/>
      <c r="I108" s="117">
        <f t="shared" si="38"/>
        <v>2</v>
      </c>
      <c r="J108" s="117">
        <v>2</v>
      </c>
      <c r="K108" s="117"/>
      <c r="L108" s="117">
        <f t="shared" si="39"/>
        <v>2</v>
      </c>
      <c r="M108" s="155">
        <v>2</v>
      </c>
      <c r="N108" s="117"/>
    </row>
    <row r="109" spans="1:14" ht="110.25">
      <c r="A109" s="119" t="s">
        <v>428</v>
      </c>
      <c r="B109" s="123" t="s">
        <v>591</v>
      </c>
      <c r="C109" s="108" t="s">
        <v>645</v>
      </c>
      <c r="D109" s="108">
        <v>10</v>
      </c>
      <c r="E109" s="115" t="s">
        <v>50</v>
      </c>
      <c r="F109" s="117">
        <f t="shared" si="40"/>
        <v>162</v>
      </c>
      <c r="G109" s="117">
        <v>162</v>
      </c>
      <c r="H109" s="117"/>
      <c r="I109" s="117">
        <f t="shared" si="38"/>
        <v>168</v>
      </c>
      <c r="J109" s="117">
        <v>168</v>
      </c>
      <c r="K109" s="117"/>
      <c r="L109" s="117">
        <f t="shared" si="39"/>
        <v>177</v>
      </c>
      <c r="M109" s="155">
        <v>177</v>
      </c>
      <c r="N109" s="117"/>
    </row>
    <row r="110" spans="1:14" ht="141.75">
      <c r="A110" s="118" t="s">
        <v>427</v>
      </c>
      <c r="B110" s="123" t="s">
        <v>592</v>
      </c>
      <c r="C110" s="108" t="s">
        <v>210</v>
      </c>
      <c r="D110" s="108">
        <v>10</v>
      </c>
      <c r="E110" s="115" t="s">
        <v>50</v>
      </c>
      <c r="F110" s="117">
        <f t="shared" si="40"/>
        <v>14</v>
      </c>
      <c r="G110" s="117">
        <v>14</v>
      </c>
      <c r="H110" s="117"/>
      <c r="I110" s="117">
        <f t="shared" si="38"/>
        <v>12</v>
      </c>
      <c r="J110" s="117">
        <v>12</v>
      </c>
      <c r="K110" s="117"/>
      <c r="L110" s="117">
        <f t="shared" si="39"/>
        <v>12.1</v>
      </c>
      <c r="M110" s="155">
        <v>12.1</v>
      </c>
      <c r="N110" s="117"/>
    </row>
    <row r="111" spans="1:14" ht="141.75">
      <c r="A111" s="118" t="s">
        <v>427</v>
      </c>
      <c r="B111" s="123" t="s">
        <v>592</v>
      </c>
      <c r="C111" s="108" t="s">
        <v>645</v>
      </c>
      <c r="D111" s="108">
        <v>10</v>
      </c>
      <c r="E111" s="115" t="s">
        <v>50</v>
      </c>
      <c r="F111" s="117">
        <f t="shared" si="40"/>
        <v>1375</v>
      </c>
      <c r="G111" s="120">
        <v>1375</v>
      </c>
      <c r="H111" s="120"/>
      <c r="I111" s="117">
        <f t="shared" si="38"/>
        <v>1432.4</v>
      </c>
      <c r="J111" s="120">
        <v>1432.4</v>
      </c>
      <c r="K111" s="120"/>
      <c r="L111" s="117">
        <f t="shared" si="39"/>
        <v>1490.1</v>
      </c>
      <c r="M111" s="156">
        <v>1490.1</v>
      </c>
      <c r="N111" s="120"/>
    </row>
    <row r="112" spans="1:14" ht="204.75">
      <c r="A112" s="118" t="s">
        <v>1000</v>
      </c>
      <c r="B112" s="146" t="s">
        <v>594</v>
      </c>
      <c r="C112" s="108" t="s">
        <v>210</v>
      </c>
      <c r="D112" s="108" t="s">
        <v>647</v>
      </c>
      <c r="E112" s="115" t="s">
        <v>50</v>
      </c>
      <c r="F112" s="117">
        <f t="shared" si="40"/>
        <v>0.3</v>
      </c>
      <c r="G112" s="117">
        <v>0.3</v>
      </c>
      <c r="H112" s="117"/>
      <c r="I112" s="117">
        <f t="shared" si="38"/>
        <v>0.3</v>
      </c>
      <c r="J112" s="117">
        <v>0.3</v>
      </c>
      <c r="K112" s="117"/>
      <c r="L112" s="117">
        <f t="shared" si="39"/>
        <v>0.3</v>
      </c>
      <c r="M112" s="155">
        <v>0.3</v>
      </c>
      <c r="N112" s="117"/>
    </row>
    <row r="113" spans="1:14" ht="189">
      <c r="A113" s="118" t="s">
        <v>730</v>
      </c>
      <c r="B113" s="146" t="s">
        <v>594</v>
      </c>
      <c r="C113" s="108" t="s">
        <v>645</v>
      </c>
      <c r="D113" s="108" t="s">
        <v>647</v>
      </c>
      <c r="E113" s="115" t="s">
        <v>50</v>
      </c>
      <c r="F113" s="117">
        <f t="shared" si="40"/>
        <v>7</v>
      </c>
      <c r="G113" s="120">
        <v>7</v>
      </c>
      <c r="H113" s="120"/>
      <c r="I113" s="117">
        <f t="shared" si="38"/>
        <v>7</v>
      </c>
      <c r="J113" s="120">
        <v>7</v>
      </c>
      <c r="K113" s="120"/>
      <c r="L113" s="117">
        <f t="shared" si="39"/>
        <v>7</v>
      </c>
      <c r="M113" s="156">
        <v>7</v>
      </c>
      <c r="N113" s="120"/>
    </row>
    <row r="114" spans="1:14" ht="94.5">
      <c r="A114" s="124" t="s">
        <v>573</v>
      </c>
      <c r="B114" s="123" t="s">
        <v>596</v>
      </c>
      <c r="C114" s="108" t="s">
        <v>210</v>
      </c>
      <c r="D114" s="108" t="s">
        <v>647</v>
      </c>
      <c r="E114" s="115" t="s">
        <v>50</v>
      </c>
      <c r="F114" s="117">
        <f t="shared" si="40"/>
        <v>7</v>
      </c>
      <c r="G114" s="120">
        <v>7</v>
      </c>
      <c r="H114" s="120"/>
      <c r="I114" s="117">
        <f t="shared" si="38"/>
        <v>7</v>
      </c>
      <c r="J114" s="120">
        <v>7</v>
      </c>
      <c r="K114" s="120"/>
      <c r="L114" s="117">
        <f t="shared" si="39"/>
        <v>8</v>
      </c>
      <c r="M114" s="156">
        <v>8</v>
      </c>
      <c r="N114" s="120"/>
    </row>
    <row r="115" spans="1:14" ht="78.75">
      <c r="A115" s="124" t="s">
        <v>97</v>
      </c>
      <c r="B115" s="123" t="s">
        <v>596</v>
      </c>
      <c r="C115" s="108" t="s">
        <v>645</v>
      </c>
      <c r="D115" s="108" t="s">
        <v>647</v>
      </c>
      <c r="E115" s="115" t="s">
        <v>50</v>
      </c>
      <c r="F115" s="117">
        <f t="shared" si="40"/>
        <v>857</v>
      </c>
      <c r="G115" s="120">
        <v>857</v>
      </c>
      <c r="H115" s="120"/>
      <c r="I115" s="117">
        <f t="shared" si="38"/>
        <v>873</v>
      </c>
      <c r="J115" s="120">
        <v>873</v>
      </c>
      <c r="K115" s="120"/>
      <c r="L115" s="117">
        <f t="shared" si="39"/>
        <v>929</v>
      </c>
      <c r="M115" s="156">
        <v>929</v>
      </c>
      <c r="N115" s="120"/>
    </row>
    <row r="116" spans="1:14" ht="78.75">
      <c r="A116" s="124" t="s">
        <v>522</v>
      </c>
      <c r="B116" s="123" t="s">
        <v>597</v>
      </c>
      <c r="C116" s="108" t="s">
        <v>210</v>
      </c>
      <c r="D116" s="108" t="s">
        <v>647</v>
      </c>
      <c r="E116" s="115" t="s">
        <v>50</v>
      </c>
      <c r="F116" s="117">
        <f t="shared" si="40"/>
        <v>1</v>
      </c>
      <c r="G116" s="117">
        <v>1</v>
      </c>
      <c r="H116" s="117"/>
      <c r="I116" s="117">
        <f t="shared" si="38"/>
        <v>1</v>
      </c>
      <c r="J116" s="117">
        <v>1</v>
      </c>
      <c r="K116" s="117"/>
      <c r="L116" s="117">
        <f t="shared" si="39"/>
        <v>1</v>
      </c>
      <c r="M116" s="155">
        <v>1</v>
      </c>
      <c r="N116" s="117"/>
    </row>
    <row r="117" spans="1:14" ht="78.75">
      <c r="A117" s="124" t="s">
        <v>500</v>
      </c>
      <c r="B117" s="123" t="s">
        <v>597</v>
      </c>
      <c r="C117" s="108" t="s">
        <v>645</v>
      </c>
      <c r="D117" s="108" t="s">
        <v>647</v>
      </c>
      <c r="E117" s="115" t="s">
        <v>50</v>
      </c>
      <c r="F117" s="117">
        <f t="shared" si="40"/>
        <v>125</v>
      </c>
      <c r="G117" s="120">
        <v>125</v>
      </c>
      <c r="H117" s="120"/>
      <c r="I117" s="117">
        <f t="shared" si="38"/>
        <v>139</v>
      </c>
      <c r="J117" s="120">
        <v>139</v>
      </c>
      <c r="K117" s="120"/>
      <c r="L117" s="117">
        <f t="shared" si="39"/>
        <v>144</v>
      </c>
      <c r="M117" s="156">
        <v>144</v>
      </c>
      <c r="N117" s="120"/>
    </row>
    <row r="118" spans="1:14" ht="204.75">
      <c r="A118" s="124" t="s">
        <v>501</v>
      </c>
      <c r="B118" s="123" t="s">
        <v>598</v>
      </c>
      <c r="C118" s="108" t="s">
        <v>210</v>
      </c>
      <c r="D118" s="108">
        <v>10</v>
      </c>
      <c r="E118" s="115" t="s">
        <v>50</v>
      </c>
      <c r="F118" s="117">
        <f t="shared" si="40"/>
        <v>1</v>
      </c>
      <c r="G118" s="117">
        <v>1</v>
      </c>
      <c r="H118" s="117"/>
      <c r="I118" s="117">
        <f t="shared" si="38"/>
        <v>1</v>
      </c>
      <c r="J118" s="117">
        <v>1</v>
      </c>
      <c r="K118" s="117"/>
      <c r="L118" s="117">
        <f t="shared" si="39"/>
        <v>1</v>
      </c>
      <c r="M118" s="155">
        <v>1</v>
      </c>
      <c r="N118" s="117"/>
    </row>
    <row r="119" spans="1:14" ht="204.75">
      <c r="A119" s="124" t="s">
        <v>502</v>
      </c>
      <c r="B119" s="123" t="s">
        <v>598</v>
      </c>
      <c r="C119" s="108" t="s">
        <v>645</v>
      </c>
      <c r="D119" s="108">
        <v>10</v>
      </c>
      <c r="E119" s="115" t="s">
        <v>50</v>
      </c>
      <c r="F119" s="117">
        <f t="shared" si="40"/>
        <v>60</v>
      </c>
      <c r="G119" s="120">
        <v>60</v>
      </c>
      <c r="H119" s="120"/>
      <c r="I119" s="117">
        <f t="shared" si="38"/>
        <v>62</v>
      </c>
      <c r="J119" s="120">
        <v>62</v>
      </c>
      <c r="K119" s="120"/>
      <c r="L119" s="117">
        <f t="shared" si="39"/>
        <v>64</v>
      </c>
      <c r="M119" s="156">
        <v>64</v>
      </c>
      <c r="N119" s="120"/>
    </row>
    <row r="120" spans="1:14" ht="78.75">
      <c r="A120" s="124" t="s">
        <v>600</v>
      </c>
      <c r="B120" s="123" t="s">
        <v>599</v>
      </c>
      <c r="C120" s="108" t="s">
        <v>210</v>
      </c>
      <c r="D120" s="108" t="s">
        <v>647</v>
      </c>
      <c r="E120" s="115" t="s">
        <v>50</v>
      </c>
      <c r="F120" s="117">
        <f t="shared" si="40"/>
        <v>49</v>
      </c>
      <c r="G120" s="117">
        <v>49</v>
      </c>
      <c r="H120" s="117"/>
      <c r="I120" s="117">
        <f t="shared" si="38"/>
        <v>51</v>
      </c>
      <c r="J120" s="117">
        <v>51</v>
      </c>
      <c r="K120" s="117"/>
      <c r="L120" s="117">
        <f t="shared" si="39"/>
        <v>53</v>
      </c>
      <c r="M120" s="155">
        <v>53</v>
      </c>
      <c r="N120" s="117"/>
    </row>
    <row r="121" spans="1:14" ht="78.75">
      <c r="A121" s="124" t="s">
        <v>600</v>
      </c>
      <c r="B121" s="123" t="s">
        <v>599</v>
      </c>
      <c r="C121" s="108" t="s">
        <v>645</v>
      </c>
      <c r="D121" s="108" t="s">
        <v>647</v>
      </c>
      <c r="E121" s="115" t="s">
        <v>50</v>
      </c>
      <c r="F121" s="117">
        <f t="shared" si="40"/>
        <v>4748</v>
      </c>
      <c r="G121" s="120">
        <v>4748</v>
      </c>
      <c r="H121" s="120"/>
      <c r="I121" s="117">
        <f t="shared" si="38"/>
        <v>5106</v>
      </c>
      <c r="J121" s="120">
        <v>5106</v>
      </c>
      <c r="K121" s="120"/>
      <c r="L121" s="117">
        <f t="shared" si="39"/>
        <v>5310</v>
      </c>
      <c r="M121" s="156">
        <v>5310</v>
      </c>
      <c r="N121" s="120"/>
    </row>
    <row r="122" spans="1:14" ht="78.75">
      <c r="A122" s="124" t="s">
        <v>601</v>
      </c>
      <c r="B122" s="123" t="s">
        <v>140</v>
      </c>
      <c r="C122" s="108" t="s">
        <v>210</v>
      </c>
      <c r="D122" s="108">
        <v>10</v>
      </c>
      <c r="E122" s="115" t="s">
        <v>50</v>
      </c>
      <c r="F122" s="117">
        <f t="shared" si="40"/>
        <v>2</v>
      </c>
      <c r="G122" s="117">
        <v>2</v>
      </c>
      <c r="H122" s="117"/>
      <c r="I122" s="117">
        <f t="shared" si="38"/>
        <v>1</v>
      </c>
      <c r="J122" s="117">
        <v>1</v>
      </c>
      <c r="K122" s="117"/>
      <c r="L122" s="117">
        <f t="shared" si="39"/>
        <v>1</v>
      </c>
      <c r="M122" s="155">
        <v>1</v>
      </c>
      <c r="N122" s="117"/>
    </row>
    <row r="123" spans="1:14" ht="31.5">
      <c r="A123" s="124" t="s">
        <v>139</v>
      </c>
      <c r="B123" s="123" t="s">
        <v>140</v>
      </c>
      <c r="C123" s="108" t="s">
        <v>645</v>
      </c>
      <c r="D123" s="108">
        <v>10</v>
      </c>
      <c r="E123" s="115" t="s">
        <v>50</v>
      </c>
      <c r="F123" s="117">
        <f t="shared" si="40"/>
        <v>33</v>
      </c>
      <c r="G123" s="120">
        <v>33</v>
      </c>
      <c r="H123" s="120"/>
      <c r="I123" s="117">
        <f t="shared" si="38"/>
        <v>11</v>
      </c>
      <c r="J123" s="120">
        <v>11</v>
      </c>
      <c r="K123" s="120"/>
      <c r="L123" s="117">
        <f t="shared" si="39"/>
        <v>12</v>
      </c>
      <c r="M123" s="156">
        <v>12</v>
      </c>
      <c r="N123" s="120"/>
    </row>
    <row r="124" spans="1:14" ht="31.5">
      <c r="A124" s="124" t="s">
        <v>141</v>
      </c>
      <c r="B124" s="123" t="s">
        <v>142</v>
      </c>
      <c r="C124" s="108" t="s">
        <v>210</v>
      </c>
      <c r="D124" s="108">
        <v>10</v>
      </c>
      <c r="E124" s="115" t="s">
        <v>50</v>
      </c>
      <c r="F124" s="117">
        <f t="shared" si="40"/>
        <v>1</v>
      </c>
      <c r="G124" s="117">
        <v>1</v>
      </c>
      <c r="H124" s="117"/>
      <c r="I124" s="117">
        <f t="shared" si="38"/>
        <v>1</v>
      </c>
      <c r="J124" s="117">
        <v>1</v>
      </c>
      <c r="K124" s="117"/>
      <c r="L124" s="117">
        <f t="shared" si="39"/>
        <v>1</v>
      </c>
      <c r="M124" s="155">
        <v>1</v>
      </c>
      <c r="N124" s="117"/>
    </row>
    <row r="125" spans="1:14" ht="63">
      <c r="A125" s="124" t="s">
        <v>585</v>
      </c>
      <c r="B125" s="123" t="s">
        <v>142</v>
      </c>
      <c r="C125" s="108" t="s">
        <v>645</v>
      </c>
      <c r="D125" s="108">
        <v>10</v>
      </c>
      <c r="E125" s="115" t="s">
        <v>50</v>
      </c>
      <c r="F125" s="117">
        <f t="shared" si="40"/>
        <v>23</v>
      </c>
      <c r="G125" s="120">
        <v>23</v>
      </c>
      <c r="H125" s="120"/>
      <c r="I125" s="117">
        <f t="shared" si="38"/>
        <v>24</v>
      </c>
      <c r="J125" s="120">
        <v>24</v>
      </c>
      <c r="K125" s="120"/>
      <c r="L125" s="117">
        <f t="shared" si="39"/>
        <v>25</v>
      </c>
      <c r="M125" s="156">
        <v>25</v>
      </c>
      <c r="N125" s="120"/>
    </row>
    <row r="126" spans="1:14" ht="110.25">
      <c r="A126" s="124" t="s">
        <v>602</v>
      </c>
      <c r="B126" s="123" t="s">
        <v>143</v>
      </c>
      <c r="C126" s="108" t="s">
        <v>210</v>
      </c>
      <c r="D126" s="108">
        <v>10</v>
      </c>
      <c r="E126" s="115" t="s">
        <v>50</v>
      </c>
      <c r="F126" s="117">
        <f t="shared" si="40"/>
        <v>30</v>
      </c>
      <c r="G126" s="117">
        <v>30</v>
      </c>
      <c r="H126" s="117"/>
      <c r="I126" s="117">
        <f t="shared" si="38"/>
        <v>30</v>
      </c>
      <c r="J126" s="117">
        <v>30</v>
      </c>
      <c r="K126" s="117"/>
      <c r="L126" s="117">
        <f t="shared" si="39"/>
        <v>31</v>
      </c>
      <c r="M126" s="155">
        <v>31</v>
      </c>
      <c r="N126" s="117"/>
    </row>
    <row r="127" spans="1:14" ht="94.5">
      <c r="A127" s="124" t="s">
        <v>604</v>
      </c>
      <c r="B127" s="123" t="s">
        <v>143</v>
      </c>
      <c r="C127" s="108" t="s">
        <v>645</v>
      </c>
      <c r="D127" s="108">
        <v>10</v>
      </c>
      <c r="E127" s="115" t="s">
        <v>50</v>
      </c>
      <c r="F127" s="117">
        <f t="shared" si="40"/>
        <v>1956</v>
      </c>
      <c r="G127" s="117">
        <v>1956</v>
      </c>
      <c r="H127" s="120"/>
      <c r="I127" s="117">
        <f t="shared" si="38"/>
        <v>2032</v>
      </c>
      <c r="J127" s="117">
        <v>2032</v>
      </c>
      <c r="K127" s="120"/>
      <c r="L127" s="117">
        <f t="shared" si="39"/>
        <v>2113</v>
      </c>
      <c r="M127" s="155">
        <v>2113</v>
      </c>
      <c r="N127" s="120"/>
    </row>
    <row r="128" spans="1:14" ht="78.75">
      <c r="A128" s="118" t="s">
        <v>58</v>
      </c>
      <c r="B128" s="123" t="s">
        <v>148</v>
      </c>
      <c r="C128" s="108" t="s">
        <v>210</v>
      </c>
      <c r="D128" s="108" t="s">
        <v>647</v>
      </c>
      <c r="E128" s="115" t="s">
        <v>50</v>
      </c>
      <c r="F128" s="117">
        <f t="shared" si="40"/>
        <v>2</v>
      </c>
      <c r="G128" s="117">
        <v>2</v>
      </c>
      <c r="H128" s="117"/>
      <c r="I128" s="117">
        <f t="shared" si="38"/>
        <v>2</v>
      </c>
      <c r="J128" s="117">
        <v>2</v>
      </c>
      <c r="K128" s="117"/>
      <c r="L128" s="117">
        <f t="shared" si="39"/>
        <v>2</v>
      </c>
      <c r="M128" s="155">
        <v>2</v>
      </c>
      <c r="N128" s="117"/>
    </row>
    <row r="129" spans="1:14" ht="78.75">
      <c r="A129" s="118" t="s">
        <v>58</v>
      </c>
      <c r="B129" s="123" t="s">
        <v>148</v>
      </c>
      <c r="C129" s="108" t="s">
        <v>645</v>
      </c>
      <c r="D129" s="108" t="s">
        <v>647</v>
      </c>
      <c r="E129" s="115" t="s">
        <v>50</v>
      </c>
      <c r="F129" s="117">
        <f t="shared" si="40"/>
        <v>90</v>
      </c>
      <c r="G129" s="120">
        <v>90</v>
      </c>
      <c r="H129" s="120"/>
      <c r="I129" s="117">
        <f t="shared" si="38"/>
        <v>81</v>
      </c>
      <c r="J129" s="120">
        <v>81</v>
      </c>
      <c r="K129" s="120"/>
      <c r="L129" s="117">
        <f t="shared" si="39"/>
        <v>84</v>
      </c>
      <c r="M129" s="156">
        <v>84</v>
      </c>
      <c r="N129" s="120"/>
    </row>
    <row r="130" spans="1:14" ht="157.5">
      <c r="A130" s="118" t="s">
        <v>603</v>
      </c>
      <c r="B130" s="123" t="s">
        <v>174</v>
      </c>
      <c r="C130" s="108" t="s">
        <v>645</v>
      </c>
      <c r="D130" s="108">
        <v>10</v>
      </c>
      <c r="E130" s="115" t="s">
        <v>50</v>
      </c>
      <c r="F130" s="117">
        <f>SUM(G130:H130)</f>
        <v>10</v>
      </c>
      <c r="G130" s="120">
        <v>10</v>
      </c>
      <c r="H130" s="120"/>
      <c r="I130" s="117">
        <f t="shared" si="38"/>
        <v>10</v>
      </c>
      <c r="J130" s="120">
        <v>10</v>
      </c>
      <c r="K130" s="120"/>
      <c r="L130" s="117">
        <f t="shared" si="39"/>
        <v>10</v>
      </c>
      <c r="M130" s="156">
        <v>10</v>
      </c>
      <c r="N130" s="120"/>
    </row>
    <row r="131" spans="1:14" s="125" customFormat="1" ht="110.25">
      <c r="A131" s="121" t="s">
        <v>836</v>
      </c>
      <c r="B131" s="139" t="s">
        <v>339</v>
      </c>
      <c r="C131" s="113"/>
      <c r="D131" s="113"/>
      <c r="E131" s="113"/>
      <c r="F131" s="111">
        <f>F132</f>
        <v>41308</v>
      </c>
      <c r="G131" s="111">
        <f aca="true" t="shared" si="41" ref="G131:N131">G132</f>
        <v>41148</v>
      </c>
      <c r="H131" s="111">
        <f t="shared" si="41"/>
        <v>160</v>
      </c>
      <c r="I131" s="111">
        <f t="shared" si="41"/>
        <v>41931</v>
      </c>
      <c r="J131" s="111">
        <f t="shared" si="41"/>
        <v>41771</v>
      </c>
      <c r="K131" s="111">
        <f t="shared" si="41"/>
        <v>160</v>
      </c>
      <c r="L131" s="111">
        <f t="shared" si="41"/>
        <v>43528</v>
      </c>
      <c r="M131" s="192">
        <f t="shared" si="41"/>
        <v>43368</v>
      </c>
      <c r="N131" s="111">
        <f t="shared" si="41"/>
        <v>160</v>
      </c>
    </row>
    <row r="132" spans="1:14" s="125" customFormat="1" ht="63">
      <c r="A132" s="118" t="s">
        <v>507</v>
      </c>
      <c r="B132" s="122" t="s">
        <v>57</v>
      </c>
      <c r="C132" s="113"/>
      <c r="D132" s="113"/>
      <c r="E132" s="113"/>
      <c r="F132" s="117">
        <f>SUM(F133:F139)</f>
        <v>41308</v>
      </c>
      <c r="G132" s="117">
        <f>SUM(G133:G139)</f>
        <v>41148</v>
      </c>
      <c r="H132" s="117">
        <f aca="true" t="shared" si="42" ref="H132:N132">SUM(H133:H139)</f>
        <v>160</v>
      </c>
      <c r="I132" s="117">
        <f t="shared" si="42"/>
        <v>41931</v>
      </c>
      <c r="J132" s="117">
        <f t="shared" si="42"/>
        <v>41771</v>
      </c>
      <c r="K132" s="117">
        <f t="shared" si="42"/>
        <v>160</v>
      </c>
      <c r="L132" s="117">
        <f t="shared" si="42"/>
        <v>43528</v>
      </c>
      <c r="M132" s="155">
        <f t="shared" si="42"/>
        <v>43368</v>
      </c>
      <c r="N132" s="117">
        <f t="shared" si="42"/>
        <v>160</v>
      </c>
    </row>
    <row r="133" spans="1:14" ht="189">
      <c r="A133" s="118" t="s">
        <v>837</v>
      </c>
      <c r="B133" s="123" t="s">
        <v>121</v>
      </c>
      <c r="C133" s="108" t="s">
        <v>641</v>
      </c>
      <c r="D133" s="108" t="s">
        <v>647</v>
      </c>
      <c r="E133" s="115" t="s">
        <v>249</v>
      </c>
      <c r="F133" s="117">
        <f aca="true" t="shared" si="43" ref="F133:F138">SUM(G133:H133)</f>
        <v>160</v>
      </c>
      <c r="G133" s="120"/>
      <c r="H133" s="120">
        <v>160</v>
      </c>
      <c r="I133" s="117">
        <f aca="true" t="shared" si="44" ref="I133:I138">SUM(J133:K133)</f>
        <v>160</v>
      </c>
      <c r="J133" s="120"/>
      <c r="K133" s="120">
        <v>160</v>
      </c>
      <c r="L133" s="117">
        <f aca="true" t="shared" si="45" ref="L133:L138">SUM(M133:N133)</f>
        <v>160</v>
      </c>
      <c r="M133" s="156"/>
      <c r="N133" s="120">
        <v>160</v>
      </c>
    </row>
    <row r="134" spans="1:14" ht="141.75">
      <c r="A134" s="119" t="s">
        <v>266</v>
      </c>
      <c r="B134" s="123" t="s">
        <v>122</v>
      </c>
      <c r="C134" s="108" t="s">
        <v>208</v>
      </c>
      <c r="D134" s="108" t="s">
        <v>647</v>
      </c>
      <c r="E134" s="115" t="s">
        <v>249</v>
      </c>
      <c r="F134" s="117">
        <f t="shared" si="43"/>
        <v>2053</v>
      </c>
      <c r="G134" s="120">
        <v>2053</v>
      </c>
      <c r="H134" s="120"/>
      <c r="I134" s="117">
        <f t="shared" si="44"/>
        <v>2074</v>
      </c>
      <c r="J134" s="120">
        <v>2074</v>
      </c>
      <c r="K134" s="120"/>
      <c r="L134" s="117">
        <f t="shared" si="45"/>
        <v>2094</v>
      </c>
      <c r="M134" s="156">
        <v>2094</v>
      </c>
      <c r="N134" s="120"/>
    </row>
    <row r="135" spans="1:14" ht="78.75">
      <c r="A135" s="119" t="s">
        <v>701</v>
      </c>
      <c r="B135" s="123" t="s">
        <v>122</v>
      </c>
      <c r="C135" s="108" t="s">
        <v>210</v>
      </c>
      <c r="D135" s="108" t="s">
        <v>647</v>
      </c>
      <c r="E135" s="115" t="s">
        <v>249</v>
      </c>
      <c r="F135" s="117">
        <f t="shared" si="43"/>
        <v>786</v>
      </c>
      <c r="G135" s="120">
        <v>786</v>
      </c>
      <c r="H135" s="120"/>
      <c r="I135" s="117">
        <f t="shared" si="44"/>
        <v>648</v>
      </c>
      <c r="J135" s="120">
        <v>648</v>
      </c>
      <c r="K135" s="120"/>
      <c r="L135" s="117">
        <f t="shared" si="45"/>
        <v>659</v>
      </c>
      <c r="M135" s="156">
        <v>659</v>
      </c>
      <c r="N135" s="120"/>
    </row>
    <row r="136" spans="1:14" ht="63">
      <c r="A136" s="119" t="s">
        <v>350</v>
      </c>
      <c r="B136" s="123" t="s">
        <v>122</v>
      </c>
      <c r="C136" s="108" t="s">
        <v>645</v>
      </c>
      <c r="D136" s="108" t="s">
        <v>647</v>
      </c>
      <c r="E136" s="115" t="s">
        <v>249</v>
      </c>
      <c r="F136" s="117">
        <f t="shared" si="43"/>
        <v>0</v>
      </c>
      <c r="G136" s="117"/>
      <c r="H136" s="120"/>
      <c r="I136" s="117">
        <f t="shared" si="44"/>
        <v>0</v>
      </c>
      <c r="J136" s="117"/>
      <c r="K136" s="120"/>
      <c r="L136" s="117">
        <f t="shared" si="45"/>
        <v>0</v>
      </c>
      <c r="M136" s="155"/>
      <c r="N136" s="120"/>
    </row>
    <row r="137" spans="1:14" ht="94.5">
      <c r="A137" s="119" t="s">
        <v>351</v>
      </c>
      <c r="B137" s="123" t="s">
        <v>122</v>
      </c>
      <c r="C137" s="108" t="s">
        <v>641</v>
      </c>
      <c r="D137" s="108" t="s">
        <v>647</v>
      </c>
      <c r="E137" s="115" t="s">
        <v>249</v>
      </c>
      <c r="F137" s="117">
        <f t="shared" si="43"/>
        <v>37969</v>
      </c>
      <c r="G137" s="120">
        <v>37969</v>
      </c>
      <c r="H137" s="120"/>
      <c r="I137" s="117">
        <f t="shared" si="44"/>
        <v>38709</v>
      </c>
      <c r="J137" s="120">
        <v>38709</v>
      </c>
      <c r="K137" s="120"/>
      <c r="L137" s="117">
        <f t="shared" si="45"/>
        <v>40275</v>
      </c>
      <c r="M137" s="156">
        <v>40275</v>
      </c>
      <c r="N137" s="120"/>
    </row>
    <row r="138" spans="1:14" ht="47.25">
      <c r="A138" s="119" t="s">
        <v>605</v>
      </c>
      <c r="B138" s="123" t="s">
        <v>122</v>
      </c>
      <c r="C138" s="108" t="s">
        <v>629</v>
      </c>
      <c r="D138" s="108" t="s">
        <v>647</v>
      </c>
      <c r="E138" s="115" t="s">
        <v>249</v>
      </c>
      <c r="F138" s="117">
        <f t="shared" si="43"/>
        <v>2</v>
      </c>
      <c r="G138" s="120">
        <v>2</v>
      </c>
      <c r="H138" s="120"/>
      <c r="I138" s="117">
        <f t="shared" si="44"/>
        <v>2</v>
      </c>
      <c r="J138" s="120">
        <v>2</v>
      </c>
      <c r="K138" s="120"/>
      <c r="L138" s="117">
        <f t="shared" si="45"/>
        <v>2</v>
      </c>
      <c r="M138" s="156">
        <v>2</v>
      </c>
      <c r="N138" s="120"/>
    </row>
    <row r="139" spans="1:14" ht="126">
      <c r="A139" s="196" t="s">
        <v>435</v>
      </c>
      <c r="B139" s="123" t="s">
        <v>449</v>
      </c>
      <c r="C139" s="108" t="s">
        <v>645</v>
      </c>
      <c r="D139" s="108" t="s">
        <v>647</v>
      </c>
      <c r="E139" s="108" t="s">
        <v>50</v>
      </c>
      <c r="F139" s="117">
        <f>SUM(G139:H139)</f>
        <v>338</v>
      </c>
      <c r="G139" s="120">
        <v>338</v>
      </c>
      <c r="H139" s="120"/>
      <c r="I139" s="117">
        <f>SUM(J139:K139)</f>
        <v>338</v>
      </c>
      <c r="J139" s="120">
        <v>338</v>
      </c>
      <c r="K139" s="120"/>
      <c r="L139" s="117">
        <f>SUM(M139:N139)</f>
        <v>338</v>
      </c>
      <c r="M139" s="156">
        <v>338</v>
      </c>
      <c r="N139" s="120"/>
    </row>
    <row r="140" spans="1:14" s="125" customFormat="1" ht="94.5">
      <c r="A140" s="121" t="s">
        <v>862</v>
      </c>
      <c r="B140" s="139" t="s">
        <v>368</v>
      </c>
      <c r="C140" s="113"/>
      <c r="D140" s="113"/>
      <c r="E140" s="115"/>
      <c r="F140" s="111">
        <f aca="true" t="shared" si="46" ref="F140:N140">SUM(F141,F149,F152)</f>
        <v>38098.9</v>
      </c>
      <c r="G140" s="111">
        <f t="shared" si="46"/>
        <v>38085.9</v>
      </c>
      <c r="H140" s="111">
        <f t="shared" si="46"/>
        <v>13</v>
      </c>
      <c r="I140" s="111">
        <f t="shared" si="46"/>
        <v>32061.3</v>
      </c>
      <c r="J140" s="111">
        <f t="shared" si="46"/>
        <v>32061.3</v>
      </c>
      <c r="K140" s="111">
        <f t="shared" si="46"/>
        <v>0</v>
      </c>
      <c r="L140" s="111">
        <f t="shared" si="46"/>
        <v>34095.7</v>
      </c>
      <c r="M140" s="192">
        <f t="shared" si="46"/>
        <v>34095.7</v>
      </c>
      <c r="N140" s="111">
        <f t="shared" si="46"/>
        <v>0</v>
      </c>
    </row>
    <row r="141" spans="1:14" s="125" customFormat="1" ht="47.25">
      <c r="A141" s="118" t="s">
        <v>202</v>
      </c>
      <c r="B141" s="122" t="s">
        <v>621</v>
      </c>
      <c r="C141" s="113"/>
      <c r="D141" s="113"/>
      <c r="E141" s="113"/>
      <c r="F141" s="117">
        <f>SUM(F142:F148)</f>
        <v>20656</v>
      </c>
      <c r="G141" s="117">
        <f aca="true" t="shared" si="47" ref="G141:N141">SUM(G142:G148)</f>
        <v>20643</v>
      </c>
      <c r="H141" s="117">
        <f t="shared" si="47"/>
        <v>13</v>
      </c>
      <c r="I141" s="117">
        <f t="shared" si="47"/>
        <v>21987</v>
      </c>
      <c r="J141" s="117">
        <f t="shared" si="47"/>
        <v>21987</v>
      </c>
      <c r="K141" s="117">
        <f t="shared" si="47"/>
        <v>0</v>
      </c>
      <c r="L141" s="117">
        <f t="shared" si="47"/>
        <v>23041</v>
      </c>
      <c r="M141" s="155">
        <f t="shared" si="47"/>
        <v>23041</v>
      </c>
      <c r="N141" s="117">
        <f t="shared" si="47"/>
        <v>0</v>
      </c>
    </row>
    <row r="142" spans="1:14" s="125" customFormat="1" ht="47.25">
      <c r="A142" s="114" t="s">
        <v>65</v>
      </c>
      <c r="B142" s="123" t="s">
        <v>66</v>
      </c>
      <c r="C142" s="108" t="s">
        <v>645</v>
      </c>
      <c r="D142" s="108">
        <v>10</v>
      </c>
      <c r="E142" s="115" t="s">
        <v>50</v>
      </c>
      <c r="F142" s="117">
        <f>SUM(G142:H142)</f>
        <v>13</v>
      </c>
      <c r="G142" s="117"/>
      <c r="H142" s="117">
        <v>13</v>
      </c>
      <c r="I142" s="117">
        <f>SUM(J142:K142)</f>
        <v>0</v>
      </c>
      <c r="J142" s="117"/>
      <c r="K142" s="117"/>
      <c r="L142" s="117">
        <f>SUM(M142:N142)</f>
        <v>0</v>
      </c>
      <c r="M142" s="155"/>
      <c r="N142" s="117"/>
    </row>
    <row r="143" spans="1:14" ht="126">
      <c r="A143" s="118" t="s">
        <v>966</v>
      </c>
      <c r="B143" s="123" t="s">
        <v>965</v>
      </c>
      <c r="C143" s="108" t="s">
        <v>645</v>
      </c>
      <c r="D143" s="108">
        <v>10</v>
      </c>
      <c r="E143" s="115" t="s">
        <v>50</v>
      </c>
      <c r="F143" s="117">
        <f aca="true" t="shared" si="48" ref="F143:F148">SUM(G143:H143)</f>
        <v>6987</v>
      </c>
      <c r="G143" s="120">
        <v>6987</v>
      </c>
      <c r="H143" s="120"/>
      <c r="I143" s="117">
        <f aca="true" t="shared" si="49" ref="I143:I148">SUM(J143:K143)</f>
        <v>7203</v>
      </c>
      <c r="J143" s="120">
        <v>7203</v>
      </c>
      <c r="K143" s="120"/>
      <c r="L143" s="117">
        <f aca="true" t="shared" si="50" ref="L143:L148">SUM(M143:N143)</f>
        <v>7540</v>
      </c>
      <c r="M143" s="156">
        <v>7540</v>
      </c>
      <c r="N143" s="120"/>
    </row>
    <row r="144" spans="1:14" ht="78.75">
      <c r="A144" s="118" t="s">
        <v>81</v>
      </c>
      <c r="B144" s="123" t="s">
        <v>564</v>
      </c>
      <c r="C144" s="108" t="s">
        <v>210</v>
      </c>
      <c r="D144" s="108" t="s">
        <v>647</v>
      </c>
      <c r="E144" s="115" t="s">
        <v>50</v>
      </c>
      <c r="F144" s="117">
        <f t="shared" si="48"/>
        <v>62</v>
      </c>
      <c r="G144" s="117">
        <v>62</v>
      </c>
      <c r="H144" s="117"/>
      <c r="I144" s="117">
        <f t="shared" si="49"/>
        <v>68</v>
      </c>
      <c r="J144" s="117">
        <v>68</v>
      </c>
      <c r="K144" s="117"/>
      <c r="L144" s="117">
        <f t="shared" si="50"/>
        <v>70</v>
      </c>
      <c r="M144" s="155">
        <v>70</v>
      </c>
      <c r="N144" s="117"/>
    </row>
    <row r="145" spans="1:14" ht="63">
      <c r="A145" s="118" t="s">
        <v>369</v>
      </c>
      <c r="B145" s="123" t="s">
        <v>564</v>
      </c>
      <c r="C145" s="108" t="s">
        <v>645</v>
      </c>
      <c r="D145" s="108" t="s">
        <v>647</v>
      </c>
      <c r="E145" s="115" t="s">
        <v>50</v>
      </c>
      <c r="F145" s="117">
        <f t="shared" si="48"/>
        <v>7645</v>
      </c>
      <c r="G145" s="120">
        <v>7645</v>
      </c>
      <c r="H145" s="120"/>
      <c r="I145" s="117">
        <f t="shared" si="49"/>
        <v>8502</v>
      </c>
      <c r="J145" s="120">
        <v>8502</v>
      </c>
      <c r="K145" s="120"/>
      <c r="L145" s="117">
        <f t="shared" si="50"/>
        <v>8848</v>
      </c>
      <c r="M145" s="156">
        <v>8848</v>
      </c>
      <c r="N145" s="120"/>
    </row>
    <row r="146" spans="1:14" ht="78.75">
      <c r="A146" s="118" t="s">
        <v>80</v>
      </c>
      <c r="B146" s="123" t="s">
        <v>548</v>
      </c>
      <c r="C146" s="108" t="s">
        <v>210</v>
      </c>
      <c r="D146" s="108">
        <v>10</v>
      </c>
      <c r="E146" s="115" t="s">
        <v>50</v>
      </c>
      <c r="F146" s="117">
        <f t="shared" si="48"/>
        <v>3</v>
      </c>
      <c r="G146" s="117">
        <v>3</v>
      </c>
      <c r="H146" s="117"/>
      <c r="I146" s="117">
        <f t="shared" si="49"/>
        <v>1</v>
      </c>
      <c r="J146" s="117">
        <v>1</v>
      </c>
      <c r="K146" s="117"/>
      <c r="L146" s="117">
        <f t="shared" si="50"/>
        <v>1</v>
      </c>
      <c r="M146" s="155">
        <v>1</v>
      </c>
      <c r="N146" s="117"/>
    </row>
    <row r="147" spans="1:14" ht="63">
      <c r="A147" s="118" t="s">
        <v>370</v>
      </c>
      <c r="B147" s="123" t="s">
        <v>548</v>
      </c>
      <c r="C147" s="108">
        <v>300</v>
      </c>
      <c r="D147" s="108">
        <v>10</v>
      </c>
      <c r="E147" s="115" t="s">
        <v>50</v>
      </c>
      <c r="F147" s="117">
        <f t="shared" si="48"/>
        <v>5855</v>
      </c>
      <c r="G147" s="117">
        <v>5855</v>
      </c>
      <c r="H147" s="120"/>
      <c r="I147" s="117">
        <f t="shared" si="49"/>
        <v>6213</v>
      </c>
      <c r="J147" s="117">
        <v>6213</v>
      </c>
      <c r="K147" s="120"/>
      <c r="L147" s="117">
        <f t="shared" si="50"/>
        <v>6582</v>
      </c>
      <c r="M147" s="155">
        <v>6582</v>
      </c>
      <c r="N147" s="120"/>
    </row>
    <row r="148" spans="1:14" ht="110.25">
      <c r="A148" s="118" t="s">
        <v>260</v>
      </c>
      <c r="B148" s="123" t="s">
        <v>259</v>
      </c>
      <c r="C148" s="108">
        <v>300</v>
      </c>
      <c r="D148" s="108" t="s">
        <v>647</v>
      </c>
      <c r="E148" s="115" t="s">
        <v>241</v>
      </c>
      <c r="F148" s="117">
        <f t="shared" si="48"/>
        <v>91</v>
      </c>
      <c r="G148" s="120">
        <v>91</v>
      </c>
      <c r="H148" s="120"/>
      <c r="I148" s="117">
        <f t="shared" si="49"/>
        <v>0</v>
      </c>
      <c r="J148" s="120"/>
      <c r="K148" s="120"/>
      <c r="L148" s="117">
        <f t="shared" si="50"/>
        <v>0</v>
      </c>
      <c r="M148" s="156"/>
      <c r="N148" s="120"/>
    </row>
    <row r="149" spans="1:14" ht="31.5">
      <c r="A149" s="137" t="s">
        <v>888</v>
      </c>
      <c r="B149" s="122" t="s">
        <v>889</v>
      </c>
      <c r="C149" s="108"/>
      <c r="D149" s="108"/>
      <c r="E149" s="115"/>
      <c r="F149" s="117">
        <f>SUM(F150:F151)</f>
        <v>11923</v>
      </c>
      <c r="G149" s="117">
        <f aca="true" t="shared" si="51" ref="G149:N149">SUM(G150:G151)</f>
        <v>11923</v>
      </c>
      <c r="H149" s="117">
        <f t="shared" si="51"/>
        <v>0</v>
      </c>
      <c r="I149" s="117">
        <f t="shared" si="51"/>
        <v>2749</v>
      </c>
      <c r="J149" s="117">
        <f t="shared" si="51"/>
        <v>2749</v>
      </c>
      <c r="K149" s="117">
        <f t="shared" si="51"/>
        <v>0</v>
      </c>
      <c r="L149" s="117">
        <f t="shared" si="51"/>
        <v>2859</v>
      </c>
      <c r="M149" s="155">
        <f t="shared" si="51"/>
        <v>2859</v>
      </c>
      <c r="N149" s="117">
        <f t="shared" si="51"/>
        <v>0</v>
      </c>
    </row>
    <row r="150" spans="1:14" ht="126">
      <c r="A150" s="118" t="s">
        <v>255</v>
      </c>
      <c r="B150" s="123" t="s">
        <v>968</v>
      </c>
      <c r="C150" s="108" t="s">
        <v>210</v>
      </c>
      <c r="D150" s="108" t="s">
        <v>647</v>
      </c>
      <c r="E150" s="115" t="s">
        <v>241</v>
      </c>
      <c r="F150" s="117">
        <f>SUM(G150:H150)</f>
        <v>176</v>
      </c>
      <c r="G150" s="117">
        <v>176</v>
      </c>
      <c r="H150" s="117"/>
      <c r="I150" s="117">
        <f>SUM(J150:K150)</f>
        <v>183</v>
      </c>
      <c r="J150" s="117">
        <v>183</v>
      </c>
      <c r="K150" s="117"/>
      <c r="L150" s="117">
        <f>SUM(M150:N150)</f>
        <v>191</v>
      </c>
      <c r="M150" s="155">
        <v>191</v>
      </c>
      <c r="N150" s="117"/>
    </row>
    <row r="151" spans="1:14" ht="110.25">
      <c r="A151" s="118" t="s">
        <v>71</v>
      </c>
      <c r="B151" s="123" t="s">
        <v>968</v>
      </c>
      <c r="C151" s="108" t="s">
        <v>645</v>
      </c>
      <c r="D151" s="108" t="s">
        <v>647</v>
      </c>
      <c r="E151" s="115" t="s">
        <v>241</v>
      </c>
      <c r="F151" s="117">
        <f>SUM(G151:H151)</f>
        <v>11747</v>
      </c>
      <c r="G151" s="120">
        <v>11747</v>
      </c>
      <c r="H151" s="120"/>
      <c r="I151" s="117">
        <f>SUM(J151:K151)</f>
        <v>2566</v>
      </c>
      <c r="J151" s="120">
        <v>2566</v>
      </c>
      <c r="K151" s="120"/>
      <c r="L151" s="117">
        <f>SUM(M151:N151)</f>
        <v>2668</v>
      </c>
      <c r="M151" s="156">
        <v>2668</v>
      </c>
      <c r="N151" s="120"/>
    </row>
    <row r="152" spans="1:14" ht="78.75">
      <c r="A152" s="118" t="s">
        <v>377</v>
      </c>
      <c r="B152" s="122" t="s">
        <v>376</v>
      </c>
      <c r="C152" s="108"/>
      <c r="D152" s="108"/>
      <c r="E152" s="108"/>
      <c r="F152" s="117">
        <f aca="true" t="shared" si="52" ref="F152:N152">SUM(F153:F161)</f>
        <v>5519.9</v>
      </c>
      <c r="G152" s="117">
        <f t="shared" si="52"/>
        <v>5519.9</v>
      </c>
      <c r="H152" s="117">
        <f t="shared" si="52"/>
        <v>0</v>
      </c>
      <c r="I152" s="117">
        <f t="shared" si="52"/>
        <v>7325.3</v>
      </c>
      <c r="J152" s="117">
        <f t="shared" si="52"/>
        <v>7325.3</v>
      </c>
      <c r="K152" s="117">
        <f t="shared" si="52"/>
        <v>0</v>
      </c>
      <c r="L152" s="117">
        <f t="shared" si="52"/>
        <v>8195.7</v>
      </c>
      <c r="M152" s="155">
        <f t="shared" si="52"/>
        <v>8195.7</v>
      </c>
      <c r="N152" s="117">
        <f t="shared" si="52"/>
        <v>0</v>
      </c>
    </row>
    <row r="153" spans="1:14" ht="78.75">
      <c r="A153" s="118" t="s">
        <v>528</v>
      </c>
      <c r="B153" s="123" t="s">
        <v>565</v>
      </c>
      <c r="C153" s="108" t="s">
        <v>645</v>
      </c>
      <c r="D153" s="108" t="s">
        <v>647</v>
      </c>
      <c r="E153" s="115" t="s">
        <v>241</v>
      </c>
      <c r="F153" s="117">
        <f aca="true" t="shared" si="53" ref="F153:F161">SUM(G153:H153)</f>
        <v>67.9</v>
      </c>
      <c r="G153" s="120">
        <v>67.9</v>
      </c>
      <c r="H153" s="120"/>
      <c r="I153" s="117">
        <f aca="true" t="shared" si="54" ref="I153:I161">SUM(J153:K153)</f>
        <v>36.3</v>
      </c>
      <c r="J153" s="120">
        <v>36.3</v>
      </c>
      <c r="K153" s="120"/>
      <c r="L153" s="117">
        <f aca="true" t="shared" si="55" ref="L153:L161">SUM(M153:N153)</f>
        <v>37.7</v>
      </c>
      <c r="M153" s="156">
        <v>37.7</v>
      </c>
      <c r="N153" s="120"/>
    </row>
    <row r="154" spans="1:14" ht="126">
      <c r="A154" s="118" t="s">
        <v>72</v>
      </c>
      <c r="B154" s="123" t="s">
        <v>566</v>
      </c>
      <c r="C154" s="108" t="s">
        <v>645</v>
      </c>
      <c r="D154" s="108" t="s">
        <v>647</v>
      </c>
      <c r="E154" s="115" t="s">
        <v>241</v>
      </c>
      <c r="F154" s="117">
        <f t="shared" si="53"/>
        <v>30</v>
      </c>
      <c r="G154" s="120">
        <v>30</v>
      </c>
      <c r="H154" s="120"/>
      <c r="I154" s="117">
        <f t="shared" si="54"/>
        <v>36</v>
      </c>
      <c r="J154" s="120">
        <v>36</v>
      </c>
      <c r="K154" s="120"/>
      <c r="L154" s="117">
        <f t="shared" si="55"/>
        <v>42</v>
      </c>
      <c r="M154" s="156">
        <v>42</v>
      </c>
      <c r="N154" s="120"/>
    </row>
    <row r="155" spans="1:14" ht="78.75">
      <c r="A155" s="118" t="s">
        <v>116</v>
      </c>
      <c r="B155" s="123" t="s">
        <v>567</v>
      </c>
      <c r="C155" s="108" t="s">
        <v>210</v>
      </c>
      <c r="D155" s="108" t="s">
        <v>149</v>
      </c>
      <c r="E155" s="115" t="s">
        <v>241</v>
      </c>
      <c r="F155" s="117">
        <f t="shared" si="53"/>
        <v>12</v>
      </c>
      <c r="G155" s="120">
        <v>12</v>
      </c>
      <c r="H155" s="120"/>
      <c r="I155" s="117">
        <f t="shared" si="54"/>
        <v>18</v>
      </c>
      <c r="J155" s="120">
        <v>18</v>
      </c>
      <c r="K155" s="120"/>
      <c r="L155" s="117">
        <f t="shared" si="55"/>
        <v>19</v>
      </c>
      <c r="M155" s="156">
        <v>19</v>
      </c>
      <c r="N155" s="120"/>
    </row>
    <row r="156" spans="1:14" ht="78.75">
      <c r="A156" s="118" t="s">
        <v>13</v>
      </c>
      <c r="B156" s="123" t="s">
        <v>567</v>
      </c>
      <c r="C156" s="108" t="s">
        <v>645</v>
      </c>
      <c r="D156" s="108" t="s">
        <v>149</v>
      </c>
      <c r="E156" s="115" t="s">
        <v>241</v>
      </c>
      <c r="F156" s="117">
        <f t="shared" si="53"/>
        <v>1475</v>
      </c>
      <c r="G156" s="120">
        <v>1475</v>
      </c>
      <c r="H156" s="120"/>
      <c r="I156" s="117">
        <f t="shared" si="54"/>
        <v>2120</v>
      </c>
      <c r="J156" s="120">
        <v>2120</v>
      </c>
      <c r="K156" s="120"/>
      <c r="L156" s="117">
        <f t="shared" si="55"/>
        <v>2204</v>
      </c>
      <c r="M156" s="156">
        <v>2204</v>
      </c>
      <c r="N156" s="120"/>
    </row>
    <row r="157" spans="1:14" ht="110.25">
      <c r="A157" s="118" t="s">
        <v>115</v>
      </c>
      <c r="B157" s="108" t="s">
        <v>568</v>
      </c>
      <c r="C157" s="108" t="s">
        <v>210</v>
      </c>
      <c r="D157" s="108" t="s">
        <v>647</v>
      </c>
      <c r="E157" s="115" t="s">
        <v>241</v>
      </c>
      <c r="F157" s="117">
        <f t="shared" si="53"/>
        <v>17</v>
      </c>
      <c r="G157" s="120">
        <v>17</v>
      </c>
      <c r="H157" s="120"/>
      <c r="I157" s="117">
        <f t="shared" si="54"/>
        <v>18</v>
      </c>
      <c r="J157" s="120">
        <v>18</v>
      </c>
      <c r="K157" s="120"/>
      <c r="L157" s="117">
        <f t="shared" si="55"/>
        <v>20</v>
      </c>
      <c r="M157" s="156">
        <v>20</v>
      </c>
      <c r="N157" s="120"/>
    </row>
    <row r="158" spans="1:14" ht="94.5">
      <c r="A158" s="118" t="s">
        <v>478</v>
      </c>
      <c r="B158" s="108" t="s">
        <v>568</v>
      </c>
      <c r="C158" s="108" t="s">
        <v>645</v>
      </c>
      <c r="D158" s="108" t="s">
        <v>647</v>
      </c>
      <c r="E158" s="115" t="s">
        <v>241</v>
      </c>
      <c r="F158" s="117">
        <f t="shared" si="53"/>
        <v>2131</v>
      </c>
      <c r="G158" s="120">
        <v>2131</v>
      </c>
      <c r="H158" s="120"/>
      <c r="I158" s="117">
        <f t="shared" si="54"/>
        <v>2440</v>
      </c>
      <c r="J158" s="120">
        <v>2440</v>
      </c>
      <c r="K158" s="120"/>
      <c r="L158" s="117">
        <f t="shared" si="55"/>
        <v>2768</v>
      </c>
      <c r="M158" s="156">
        <v>2768</v>
      </c>
      <c r="N158" s="120"/>
    </row>
    <row r="159" spans="1:14" ht="63">
      <c r="A159" s="114" t="s">
        <v>742</v>
      </c>
      <c r="B159" s="108" t="s">
        <v>743</v>
      </c>
      <c r="C159" s="108" t="s">
        <v>645</v>
      </c>
      <c r="D159" s="108" t="s">
        <v>647</v>
      </c>
      <c r="E159" s="115" t="s">
        <v>241</v>
      </c>
      <c r="F159" s="117">
        <f>SUM(G159:H159)</f>
        <v>1281</v>
      </c>
      <c r="G159" s="120">
        <v>1281</v>
      </c>
      <c r="H159" s="120"/>
      <c r="I159" s="117">
        <f t="shared" si="54"/>
        <v>970</v>
      </c>
      <c r="J159" s="120">
        <v>970</v>
      </c>
      <c r="K159" s="120"/>
      <c r="L159" s="117">
        <f t="shared" si="55"/>
        <v>1137</v>
      </c>
      <c r="M159" s="156">
        <v>1137</v>
      </c>
      <c r="N159" s="120"/>
    </row>
    <row r="160" spans="1:14" ht="126">
      <c r="A160" s="119" t="s">
        <v>432</v>
      </c>
      <c r="B160" s="108" t="s">
        <v>569</v>
      </c>
      <c r="C160" s="108" t="s">
        <v>210</v>
      </c>
      <c r="D160" s="108" t="s">
        <v>647</v>
      </c>
      <c r="E160" s="115" t="s">
        <v>241</v>
      </c>
      <c r="F160" s="117">
        <f t="shared" si="53"/>
        <v>5</v>
      </c>
      <c r="G160" s="120">
        <v>5</v>
      </c>
      <c r="H160" s="120"/>
      <c r="I160" s="117">
        <f t="shared" si="54"/>
        <v>14</v>
      </c>
      <c r="J160" s="120">
        <v>14</v>
      </c>
      <c r="K160" s="120"/>
      <c r="L160" s="117">
        <f t="shared" si="55"/>
        <v>16</v>
      </c>
      <c r="M160" s="156">
        <v>16</v>
      </c>
      <c r="N160" s="120"/>
    </row>
    <row r="161" spans="1:14" ht="110.25">
      <c r="A161" s="119" t="s">
        <v>309</v>
      </c>
      <c r="B161" s="108" t="s">
        <v>569</v>
      </c>
      <c r="C161" s="108" t="s">
        <v>645</v>
      </c>
      <c r="D161" s="108" t="s">
        <v>647</v>
      </c>
      <c r="E161" s="115" t="s">
        <v>241</v>
      </c>
      <c r="F161" s="117">
        <f t="shared" si="53"/>
        <v>501</v>
      </c>
      <c r="G161" s="120">
        <v>501</v>
      </c>
      <c r="H161" s="120"/>
      <c r="I161" s="117">
        <f t="shared" si="54"/>
        <v>1673</v>
      </c>
      <c r="J161" s="120">
        <v>1673</v>
      </c>
      <c r="K161" s="120"/>
      <c r="L161" s="117">
        <f t="shared" si="55"/>
        <v>1952</v>
      </c>
      <c r="M161" s="156">
        <v>1952</v>
      </c>
      <c r="N161" s="120"/>
    </row>
    <row r="162" spans="1:14" s="125" customFormat="1" ht="141.75">
      <c r="A162" s="121" t="s">
        <v>838</v>
      </c>
      <c r="B162" s="113" t="s">
        <v>310</v>
      </c>
      <c r="C162" s="113"/>
      <c r="D162" s="113"/>
      <c r="E162" s="113"/>
      <c r="F162" s="111">
        <f aca="true" t="shared" si="56" ref="F162:N162">F164</f>
        <v>1089</v>
      </c>
      <c r="G162" s="111">
        <f t="shared" si="56"/>
        <v>0</v>
      </c>
      <c r="H162" s="111">
        <f t="shared" si="56"/>
        <v>1089</v>
      </c>
      <c r="I162" s="111">
        <f t="shared" si="56"/>
        <v>930</v>
      </c>
      <c r="J162" s="111">
        <f t="shared" si="56"/>
        <v>0</v>
      </c>
      <c r="K162" s="111">
        <f t="shared" si="56"/>
        <v>930</v>
      </c>
      <c r="L162" s="111">
        <f t="shared" si="56"/>
        <v>956</v>
      </c>
      <c r="M162" s="192">
        <f t="shared" si="56"/>
        <v>0</v>
      </c>
      <c r="N162" s="111">
        <f t="shared" si="56"/>
        <v>956</v>
      </c>
    </row>
    <row r="163" spans="1:14" s="125" customFormat="1" ht="47.25">
      <c r="A163" s="118" t="s">
        <v>285</v>
      </c>
      <c r="B163" s="116" t="s">
        <v>284</v>
      </c>
      <c r="C163" s="113"/>
      <c r="D163" s="113"/>
      <c r="E163" s="113"/>
      <c r="F163" s="117">
        <f aca="true" t="shared" si="57" ref="F163:N163">F164</f>
        <v>1089</v>
      </c>
      <c r="G163" s="117">
        <f t="shared" si="57"/>
        <v>0</v>
      </c>
      <c r="H163" s="117">
        <f t="shared" si="57"/>
        <v>1089</v>
      </c>
      <c r="I163" s="117">
        <f t="shared" si="57"/>
        <v>930</v>
      </c>
      <c r="J163" s="117">
        <f t="shared" si="57"/>
        <v>0</v>
      </c>
      <c r="K163" s="117">
        <f t="shared" si="57"/>
        <v>930</v>
      </c>
      <c r="L163" s="117">
        <f t="shared" si="57"/>
        <v>956</v>
      </c>
      <c r="M163" s="155">
        <f t="shared" si="57"/>
        <v>0</v>
      </c>
      <c r="N163" s="117">
        <f t="shared" si="57"/>
        <v>956</v>
      </c>
    </row>
    <row r="164" spans="1:14" ht="94.5">
      <c r="A164" s="118" t="s">
        <v>421</v>
      </c>
      <c r="B164" s="108" t="s">
        <v>571</v>
      </c>
      <c r="C164" s="108">
        <v>600</v>
      </c>
      <c r="D164" s="108" t="s">
        <v>647</v>
      </c>
      <c r="E164" s="115" t="s">
        <v>53</v>
      </c>
      <c r="F164" s="117">
        <f>SUM(G164:H164)</f>
        <v>1089</v>
      </c>
      <c r="G164" s="120"/>
      <c r="H164" s="120">
        <v>1089</v>
      </c>
      <c r="I164" s="117">
        <f>SUM(J164:K164)</f>
        <v>930</v>
      </c>
      <c r="J164" s="120"/>
      <c r="K164" s="120">
        <v>930</v>
      </c>
      <c r="L164" s="117">
        <f>SUM(M164:N164)</f>
        <v>956</v>
      </c>
      <c r="M164" s="156"/>
      <c r="N164" s="120">
        <v>956</v>
      </c>
    </row>
    <row r="165" spans="1:14" ht="141.75">
      <c r="A165" s="121" t="s">
        <v>861</v>
      </c>
      <c r="B165" s="113" t="s">
        <v>422</v>
      </c>
      <c r="C165" s="113"/>
      <c r="D165" s="113"/>
      <c r="E165" s="113"/>
      <c r="F165" s="111">
        <f aca="true" t="shared" si="58" ref="F165:N165">SUM(F167:F168)</f>
        <v>1213</v>
      </c>
      <c r="G165" s="111">
        <f t="shared" si="58"/>
        <v>1213</v>
      </c>
      <c r="H165" s="111">
        <f t="shared" si="58"/>
        <v>0</v>
      </c>
      <c r="I165" s="111">
        <f t="shared" si="58"/>
        <v>962</v>
      </c>
      <c r="J165" s="111">
        <f t="shared" si="58"/>
        <v>962</v>
      </c>
      <c r="K165" s="111">
        <f t="shared" si="58"/>
        <v>0</v>
      </c>
      <c r="L165" s="111">
        <f t="shared" si="58"/>
        <v>971</v>
      </c>
      <c r="M165" s="192">
        <f t="shared" si="58"/>
        <v>971</v>
      </c>
      <c r="N165" s="111">
        <f t="shared" si="58"/>
        <v>0</v>
      </c>
    </row>
    <row r="166" spans="1:14" ht="78.75">
      <c r="A166" s="118" t="s">
        <v>384</v>
      </c>
      <c r="B166" s="122" t="s">
        <v>420</v>
      </c>
      <c r="C166" s="113"/>
      <c r="D166" s="113"/>
      <c r="E166" s="113"/>
      <c r="F166" s="117">
        <f aca="true" t="shared" si="59" ref="F166:N166">SUM(F167:F168)</f>
        <v>1213</v>
      </c>
      <c r="G166" s="117">
        <f t="shared" si="59"/>
        <v>1213</v>
      </c>
      <c r="H166" s="117">
        <f t="shared" si="59"/>
        <v>0</v>
      </c>
      <c r="I166" s="117">
        <f t="shared" si="59"/>
        <v>962</v>
      </c>
      <c r="J166" s="117">
        <f t="shared" si="59"/>
        <v>962</v>
      </c>
      <c r="K166" s="117">
        <f t="shared" si="59"/>
        <v>0</v>
      </c>
      <c r="L166" s="117">
        <f t="shared" si="59"/>
        <v>971</v>
      </c>
      <c r="M166" s="155">
        <f t="shared" si="59"/>
        <v>971</v>
      </c>
      <c r="N166" s="117">
        <f t="shared" si="59"/>
        <v>0</v>
      </c>
    </row>
    <row r="167" spans="1:14" ht="173.25">
      <c r="A167" s="119" t="s">
        <v>390</v>
      </c>
      <c r="B167" s="123" t="s">
        <v>164</v>
      </c>
      <c r="C167" s="108" t="s">
        <v>208</v>
      </c>
      <c r="D167" s="108" t="s">
        <v>50</v>
      </c>
      <c r="E167" s="108" t="s">
        <v>241</v>
      </c>
      <c r="F167" s="117">
        <f>SUM(G167:H167)</f>
        <v>1211</v>
      </c>
      <c r="G167" s="120">
        <v>1211</v>
      </c>
      <c r="H167" s="120"/>
      <c r="I167" s="117">
        <f>SUM(J167:K167)</f>
        <v>962</v>
      </c>
      <c r="J167" s="120">
        <v>962</v>
      </c>
      <c r="K167" s="120"/>
      <c r="L167" s="117">
        <f>SUM(M167:N167)</f>
        <v>971</v>
      </c>
      <c r="M167" s="156">
        <v>971</v>
      </c>
      <c r="N167" s="120"/>
    </row>
    <row r="168" spans="1:14" ht="110.25">
      <c r="A168" s="119" t="s">
        <v>256</v>
      </c>
      <c r="B168" s="123" t="s">
        <v>164</v>
      </c>
      <c r="C168" s="108" t="s">
        <v>210</v>
      </c>
      <c r="D168" s="108" t="s">
        <v>50</v>
      </c>
      <c r="E168" s="108" t="s">
        <v>241</v>
      </c>
      <c r="F168" s="117">
        <f>SUM(G168:H168)</f>
        <v>2</v>
      </c>
      <c r="G168" s="120">
        <v>2</v>
      </c>
      <c r="H168" s="120"/>
      <c r="I168" s="117">
        <f>SUM(J168:K168)</f>
        <v>0</v>
      </c>
      <c r="J168" s="120"/>
      <c r="K168" s="120"/>
      <c r="L168" s="117">
        <f>SUM(M168:N168)</f>
        <v>0</v>
      </c>
      <c r="M168" s="156"/>
      <c r="N168" s="120"/>
    </row>
    <row r="169" spans="1:14" s="125" customFormat="1" ht="110.25">
      <c r="A169" s="121" t="s">
        <v>839</v>
      </c>
      <c r="B169" s="113" t="s">
        <v>257</v>
      </c>
      <c r="C169" s="113"/>
      <c r="D169" s="113"/>
      <c r="E169" s="113"/>
      <c r="F169" s="111">
        <f aca="true" t="shared" si="60" ref="F169:N169">SUM(F170,F174,F178,F181,F184)</f>
        <v>8672.9</v>
      </c>
      <c r="G169" s="111">
        <f t="shared" si="60"/>
        <v>8175.9</v>
      </c>
      <c r="H169" s="111">
        <f t="shared" si="60"/>
        <v>497</v>
      </c>
      <c r="I169" s="111">
        <f t="shared" si="60"/>
        <v>9025.9</v>
      </c>
      <c r="J169" s="111">
        <f t="shared" si="60"/>
        <v>8507.9</v>
      </c>
      <c r="K169" s="111">
        <f t="shared" si="60"/>
        <v>518</v>
      </c>
      <c r="L169" s="111">
        <f t="shared" si="60"/>
        <v>9365.9</v>
      </c>
      <c r="M169" s="192">
        <f t="shared" si="60"/>
        <v>8827.9</v>
      </c>
      <c r="N169" s="111">
        <f t="shared" si="60"/>
        <v>538</v>
      </c>
    </row>
    <row r="170" spans="1:14" s="125" customFormat="1" ht="47.25">
      <c r="A170" s="118" t="s">
        <v>619</v>
      </c>
      <c r="B170" s="122" t="s">
        <v>372</v>
      </c>
      <c r="C170" s="113"/>
      <c r="D170" s="113"/>
      <c r="E170" s="113"/>
      <c r="F170" s="117">
        <f>SUM(F171:F173)</f>
        <v>6201</v>
      </c>
      <c r="G170" s="117">
        <f>SUM(G171:G173)</f>
        <v>6201</v>
      </c>
      <c r="H170" s="117">
        <f>SUM(H171:H173)</f>
        <v>0</v>
      </c>
      <c r="I170" s="117">
        <f aca="true" t="shared" si="61" ref="I170:N170">SUM(I171:I172)</f>
        <v>6458</v>
      </c>
      <c r="J170" s="117">
        <f t="shared" si="61"/>
        <v>6458</v>
      </c>
      <c r="K170" s="117">
        <f t="shared" si="61"/>
        <v>0</v>
      </c>
      <c r="L170" s="117">
        <f t="shared" si="61"/>
        <v>6705</v>
      </c>
      <c r="M170" s="155">
        <f t="shared" si="61"/>
        <v>6705</v>
      </c>
      <c r="N170" s="117">
        <f t="shared" si="61"/>
        <v>0</v>
      </c>
    </row>
    <row r="171" spans="1:14" ht="157.5">
      <c r="A171" s="118" t="s">
        <v>79</v>
      </c>
      <c r="B171" s="123" t="s">
        <v>574</v>
      </c>
      <c r="C171" s="108" t="s">
        <v>208</v>
      </c>
      <c r="D171" s="108">
        <v>10</v>
      </c>
      <c r="E171" s="115" t="s">
        <v>53</v>
      </c>
      <c r="F171" s="117">
        <f>SUM(G171:H171)</f>
        <v>6091</v>
      </c>
      <c r="G171" s="120">
        <v>6091</v>
      </c>
      <c r="H171" s="120"/>
      <c r="I171" s="117">
        <f>SUM(J171:K171)</f>
        <v>6298</v>
      </c>
      <c r="J171" s="120">
        <v>6298</v>
      </c>
      <c r="K171" s="120"/>
      <c r="L171" s="117">
        <f>SUM(M171:N171)</f>
        <v>6550</v>
      </c>
      <c r="M171" s="156">
        <v>6550</v>
      </c>
      <c r="N171" s="120"/>
    </row>
    <row r="172" spans="1:14" ht="78.75">
      <c r="A172" s="118" t="s">
        <v>114</v>
      </c>
      <c r="B172" s="123" t="s">
        <v>574</v>
      </c>
      <c r="C172" s="108" t="s">
        <v>210</v>
      </c>
      <c r="D172" s="108">
        <v>10</v>
      </c>
      <c r="E172" s="115" t="s">
        <v>53</v>
      </c>
      <c r="F172" s="117">
        <f>SUM(G172:H172)</f>
        <v>107</v>
      </c>
      <c r="G172" s="120">
        <v>107</v>
      </c>
      <c r="H172" s="120"/>
      <c r="I172" s="117">
        <f>SUM(J172:K172)</f>
        <v>160</v>
      </c>
      <c r="J172" s="120">
        <v>160</v>
      </c>
      <c r="K172" s="120"/>
      <c r="L172" s="117">
        <f>SUM(M172:N172)</f>
        <v>155</v>
      </c>
      <c r="M172" s="156">
        <v>155</v>
      </c>
      <c r="N172" s="120"/>
    </row>
    <row r="173" spans="1:14" ht="63">
      <c r="A173" s="118" t="s">
        <v>999</v>
      </c>
      <c r="B173" s="123" t="s">
        <v>574</v>
      </c>
      <c r="C173" s="108" t="s">
        <v>645</v>
      </c>
      <c r="D173" s="108">
        <v>10</v>
      </c>
      <c r="E173" s="115" t="s">
        <v>53</v>
      </c>
      <c r="F173" s="117">
        <f>SUM(G173:H173)</f>
        <v>3</v>
      </c>
      <c r="G173" s="120">
        <v>3</v>
      </c>
      <c r="H173" s="120"/>
      <c r="I173" s="117">
        <f>SUM(J173:K173)</f>
        <v>0</v>
      </c>
      <c r="J173" s="120"/>
      <c r="K173" s="120"/>
      <c r="L173" s="117">
        <f>SUM(M173:N173)</f>
        <v>0</v>
      </c>
      <c r="M173" s="156"/>
      <c r="N173" s="120"/>
    </row>
    <row r="174" spans="1:14" ht="110.25">
      <c r="A174" s="124" t="s">
        <v>282</v>
      </c>
      <c r="B174" s="116" t="s">
        <v>229</v>
      </c>
      <c r="C174" s="108"/>
      <c r="D174" s="108"/>
      <c r="E174" s="108"/>
      <c r="F174" s="117">
        <f aca="true" t="shared" si="62" ref="F174:N174">SUM(F175:F177)</f>
        <v>843</v>
      </c>
      <c r="G174" s="117">
        <f t="shared" si="62"/>
        <v>346</v>
      </c>
      <c r="H174" s="117">
        <f t="shared" si="62"/>
        <v>497</v>
      </c>
      <c r="I174" s="117">
        <f t="shared" si="62"/>
        <v>878</v>
      </c>
      <c r="J174" s="117">
        <f t="shared" si="62"/>
        <v>360</v>
      </c>
      <c r="K174" s="117">
        <f t="shared" si="62"/>
        <v>518</v>
      </c>
      <c r="L174" s="117">
        <f t="shared" si="62"/>
        <v>912</v>
      </c>
      <c r="M174" s="155">
        <f t="shared" si="62"/>
        <v>374</v>
      </c>
      <c r="N174" s="117">
        <f t="shared" si="62"/>
        <v>538</v>
      </c>
    </row>
    <row r="175" spans="1:14" ht="141.75">
      <c r="A175" s="119" t="s">
        <v>258</v>
      </c>
      <c r="B175" s="108" t="s">
        <v>570</v>
      </c>
      <c r="C175" s="108">
        <v>100</v>
      </c>
      <c r="D175" s="108">
        <v>10</v>
      </c>
      <c r="E175" s="115" t="s">
        <v>53</v>
      </c>
      <c r="F175" s="117">
        <f>SUM(G175:H175)</f>
        <v>497</v>
      </c>
      <c r="G175" s="120"/>
      <c r="H175" s="120">
        <v>497</v>
      </c>
      <c r="I175" s="117">
        <f>SUM(J175:K175)</f>
        <v>518</v>
      </c>
      <c r="J175" s="120"/>
      <c r="K175" s="120">
        <v>518</v>
      </c>
      <c r="L175" s="117">
        <f>SUM(M175:N175)</f>
        <v>538</v>
      </c>
      <c r="M175" s="156"/>
      <c r="N175" s="120">
        <v>538</v>
      </c>
    </row>
    <row r="176" spans="1:14" ht="189">
      <c r="A176" s="118" t="s">
        <v>288</v>
      </c>
      <c r="B176" s="123" t="s">
        <v>575</v>
      </c>
      <c r="C176" s="108" t="s">
        <v>208</v>
      </c>
      <c r="D176" s="108">
        <v>10</v>
      </c>
      <c r="E176" s="115" t="s">
        <v>53</v>
      </c>
      <c r="F176" s="117">
        <f>SUM(G176:H176)</f>
        <v>340</v>
      </c>
      <c r="G176" s="120">
        <v>340</v>
      </c>
      <c r="H176" s="120"/>
      <c r="I176" s="117">
        <f>SUM(J176:K176)</f>
        <v>342</v>
      </c>
      <c r="J176" s="120">
        <v>342</v>
      </c>
      <c r="K176" s="120"/>
      <c r="L176" s="117">
        <f>SUM(M176:N176)</f>
        <v>344</v>
      </c>
      <c r="M176" s="156">
        <v>344</v>
      </c>
      <c r="N176" s="120"/>
    </row>
    <row r="177" spans="1:14" ht="126">
      <c r="A177" s="118" t="s">
        <v>95</v>
      </c>
      <c r="B177" s="123" t="s">
        <v>575</v>
      </c>
      <c r="C177" s="108" t="s">
        <v>210</v>
      </c>
      <c r="D177" s="108">
        <v>10</v>
      </c>
      <c r="E177" s="115" t="s">
        <v>53</v>
      </c>
      <c r="F177" s="117">
        <f>SUM(G177:H177)</f>
        <v>6</v>
      </c>
      <c r="G177" s="120">
        <v>6</v>
      </c>
      <c r="H177" s="120"/>
      <c r="I177" s="117">
        <f>SUM(J177:K177)</f>
        <v>18</v>
      </c>
      <c r="J177" s="120">
        <v>18</v>
      </c>
      <c r="K177" s="120"/>
      <c r="L177" s="117">
        <f>SUM(M177:N177)</f>
        <v>30</v>
      </c>
      <c r="M177" s="156">
        <v>30</v>
      </c>
      <c r="N177" s="120"/>
    </row>
    <row r="178" spans="1:14" ht="63">
      <c r="A178" s="124" t="s">
        <v>193</v>
      </c>
      <c r="B178" s="122" t="s">
        <v>192</v>
      </c>
      <c r="C178" s="108"/>
      <c r="D178" s="108"/>
      <c r="E178" s="108"/>
      <c r="F178" s="117">
        <f aca="true" t="shared" si="63" ref="F178:N178">SUM(F179:F180)</f>
        <v>500</v>
      </c>
      <c r="G178" s="117">
        <f t="shared" si="63"/>
        <v>500</v>
      </c>
      <c r="H178" s="117">
        <f t="shared" si="63"/>
        <v>0</v>
      </c>
      <c r="I178" s="117">
        <f t="shared" si="63"/>
        <v>518</v>
      </c>
      <c r="J178" s="117">
        <f t="shared" si="63"/>
        <v>518</v>
      </c>
      <c r="K178" s="117">
        <f t="shared" si="63"/>
        <v>0</v>
      </c>
      <c r="L178" s="117">
        <f t="shared" si="63"/>
        <v>536</v>
      </c>
      <c r="M178" s="155">
        <f t="shared" si="63"/>
        <v>536</v>
      </c>
      <c r="N178" s="117">
        <f t="shared" si="63"/>
        <v>0</v>
      </c>
    </row>
    <row r="179" spans="1:14" ht="157.5">
      <c r="A179" s="118" t="s">
        <v>363</v>
      </c>
      <c r="B179" s="123" t="s">
        <v>576</v>
      </c>
      <c r="C179" s="108" t="s">
        <v>208</v>
      </c>
      <c r="D179" s="108">
        <v>10</v>
      </c>
      <c r="E179" s="115" t="s">
        <v>53</v>
      </c>
      <c r="F179" s="117">
        <f>SUM(G179:H179)</f>
        <v>438</v>
      </c>
      <c r="G179" s="120">
        <v>438</v>
      </c>
      <c r="H179" s="120"/>
      <c r="I179" s="117">
        <f>SUM(J179:K179)</f>
        <v>440</v>
      </c>
      <c r="J179" s="120">
        <v>440</v>
      </c>
      <c r="K179" s="120"/>
      <c r="L179" s="117">
        <f>SUM(M179:N179)</f>
        <v>442</v>
      </c>
      <c r="M179" s="156">
        <v>442</v>
      </c>
      <c r="N179" s="120"/>
    </row>
    <row r="180" spans="1:14" ht="94.5">
      <c r="A180" s="118" t="s">
        <v>94</v>
      </c>
      <c r="B180" s="123" t="s">
        <v>576</v>
      </c>
      <c r="C180" s="108" t="s">
        <v>210</v>
      </c>
      <c r="D180" s="108">
        <v>10</v>
      </c>
      <c r="E180" s="115" t="s">
        <v>53</v>
      </c>
      <c r="F180" s="117">
        <f>SUM(G180:H180)</f>
        <v>62</v>
      </c>
      <c r="G180" s="120">
        <v>62</v>
      </c>
      <c r="H180" s="120"/>
      <c r="I180" s="117">
        <f>SUM(J180:K180)</f>
        <v>78</v>
      </c>
      <c r="J180" s="120">
        <v>78</v>
      </c>
      <c r="K180" s="120"/>
      <c r="L180" s="117">
        <f>SUM(M180:N180)</f>
        <v>94</v>
      </c>
      <c r="M180" s="156">
        <v>94</v>
      </c>
      <c r="N180" s="120"/>
    </row>
    <row r="181" spans="1:14" ht="78.75">
      <c r="A181" s="124" t="s">
        <v>674</v>
      </c>
      <c r="B181" s="122" t="s">
        <v>196</v>
      </c>
      <c r="C181" s="108"/>
      <c r="D181" s="108"/>
      <c r="E181" s="108"/>
      <c r="F181" s="117">
        <f aca="true" t="shared" si="64" ref="F181:N181">SUM(F182:F183)</f>
        <v>1128</v>
      </c>
      <c r="G181" s="117">
        <f t="shared" si="64"/>
        <v>1128</v>
      </c>
      <c r="H181" s="117">
        <f t="shared" si="64"/>
        <v>0</v>
      </c>
      <c r="I181" s="117">
        <f t="shared" si="64"/>
        <v>1171</v>
      </c>
      <c r="J181" s="117">
        <f t="shared" si="64"/>
        <v>1171</v>
      </c>
      <c r="K181" s="117">
        <f t="shared" si="64"/>
        <v>0</v>
      </c>
      <c r="L181" s="117">
        <f t="shared" si="64"/>
        <v>1212</v>
      </c>
      <c r="M181" s="155">
        <f t="shared" si="64"/>
        <v>1212</v>
      </c>
      <c r="N181" s="117">
        <f t="shared" si="64"/>
        <v>0</v>
      </c>
    </row>
    <row r="182" spans="1:14" ht="173.25">
      <c r="A182" s="119" t="s">
        <v>364</v>
      </c>
      <c r="B182" s="123" t="s">
        <v>577</v>
      </c>
      <c r="C182" s="108" t="s">
        <v>208</v>
      </c>
      <c r="D182" s="108">
        <v>10</v>
      </c>
      <c r="E182" s="115" t="s">
        <v>53</v>
      </c>
      <c r="F182" s="117">
        <f>SUM(G182:H182)</f>
        <v>1027</v>
      </c>
      <c r="G182" s="120">
        <v>1027</v>
      </c>
      <c r="H182" s="120"/>
      <c r="I182" s="117">
        <f>SUM(J182:K182)</f>
        <v>1038</v>
      </c>
      <c r="J182" s="120">
        <v>1038</v>
      </c>
      <c r="K182" s="120"/>
      <c r="L182" s="117">
        <f>SUM(M182:N182)</f>
        <v>1048</v>
      </c>
      <c r="M182" s="156">
        <v>1048</v>
      </c>
      <c r="N182" s="120"/>
    </row>
    <row r="183" spans="1:14" ht="110.25">
      <c r="A183" s="119" t="s">
        <v>611</v>
      </c>
      <c r="B183" s="123" t="s">
        <v>577</v>
      </c>
      <c r="C183" s="108" t="s">
        <v>210</v>
      </c>
      <c r="D183" s="108">
        <v>10</v>
      </c>
      <c r="E183" s="115" t="s">
        <v>53</v>
      </c>
      <c r="F183" s="117">
        <f>SUM(G183:H183)</f>
        <v>101</v>
      </c>
      <c r="G183" s="120">
        <v>101</v>
      </c>
      <c r="H183" s="120"/>
      <c r="I183" s="117">
        <f>SUM(J183:K183)</f>
        <v>133</v>
      </c>
      <c r="J183" s="120">
        <v>133</v>
      </c>
      <c r="K183" s="120"/>
      <c r="L183" s="117">
        <f>SUM(M183:N183)</f>
        <v>164</v>
      </c>
      <c r="M183" s="156">
        <v>164</v>
      </c>
      <c r="N183" s="120"/>
    </row>
    <row r="184" spans="1:14" ht="47.25">
      <c r="A184" s="124" t="s">
        <v>676</v>
      </c>
      <c r="B184" s="122" t="s">
        <v>675</v>
      </c>
      <c r="C184" s="108"/>
      <c r="D184" s="108"/>
      <c r="E184" s="108"/>
      <c r="F184" s="117">
        <f aca="true" t="shared" si="65" ref="F184:N184">F185</f>
        <v>0.9</v>
      </c>
      <c r="G184" s="117">
        <f t="shared" si="65"/>
        <v>0.9</v>
      </c>
      <c r="H184" s="117">
        <f t="shared" si="65"/>
        <v>0</v>
      </c>
      <c r="I184" s="117">
        <f t="shared" si="65"/>
        <v>0.9</v>
      </c>
      <c r="J184" s="117">
        <f t="shared" si="65"/>
        <v>0.9</v>
      </c>
      <c r="K184" s="117">
        <f t="shared" si="65"/>
        <v>0</v>
      </c>
      <c r="L184" s="117">
        <f t="shared" si="65"/>
        <v>0.9</v>
      </c>
      <c r="M184" s="155">
        <f t="shared" si="65"/>
        <v>0.9</v>
      </c>
      <c r="N184" s="117">
        <f t="shared" si="65"/>
        <v>0</v>
      </c>
    </row>
    <row r="185" spans="1:14" ht="78.75">
      <c r="A185" s="119" t="s">
        <v>479</v>
      </c>
      <c r="B185" s="123" t="s">
        <v>578</v>
      </c>
      <c r="C185" s="108" t="s">
        <v>210</v>
      </c>
      <c r="D185" s="108">
        <v>10</v>
      </c>
      <c r="E185" s="115" t="s">
        <v>53</v>
      </c>
      <c r="F185" s="117">
        <f>SUM(G185:H185)</f>
        <v>0.9</v>
      </c>
      <c r="G185" s="120">
        <v>0.9</v>
      </c>
      <c r="H185" s="120"/>
      <c r="I185" s="117">
        <f>SUM(J185:K185)</f>
        <v>0.9</v>
      </c>
      <c r="J185" s="120">
        <v>0.9</v>
      </c>
      <c r="K185" s="120"/>
      <c r="L185" s="117">
        <f>SUM(M185:N185)</f>
        <v>0.9</v>
      </c>
      <c r="M185" s="156">
        <v>0.9</v>
      </c>
      <c r="N185" s="120"/>
    </row>
    <row r="186" spans="1:14" s="125" customFormat="1" ht="63">
      <c r="A186" s="121" t="s">
        <v>840</v>
      </c>
      <c r="B186" s="139" t="s">
        <v>366</v>
      </c>
      <c r="C186" s="113"/>
      <c r="D186" s="113"/>
      <c r="E186" s="113"/>
      <c r="F186" s="111">
        <f>SUM(F187,F198,F205,F220,F224)</f>
        <v>75849</v>
      </c>
      <c r="G186" s="111">
        <f aca="true" t="shared" si="66" ref="G186:N186">SUM(G187,G198,G205,G220,G224)</f>
        <v>10358</v>
      </c>
      <c r="H186" s="111">
        <f t="shared" si="66"/>
        <v>65491</v>
      </c>
      <c r="I186" s="111">
        <f t="shared" si="66"/>
        <v>98190</v>
      </c>
      <c r="J186" s="111">
        <f t="shared" si="66"/>
        <v>20594</v>
      </c>
      <c r="K186" s="111">
        <f t="shared" si="66"/>
        <v>77596</v>
      </c>
      <c r="L186" s="111">
        <f t="shared" si="66"/>
        <v>112104</v>
      </c>
      <c r="M186" s="111">
        <f t="shared" si="66"/>
        <v>34794</v>
      </c>
      <c r="N186" s="111">
        <f t="shared" si="66"/>
        <v>77310</v>
      </c>
    </row>
    <row r="187" spans="1:14" s="125" customFormat="1" ht="94.5">
      <c r="A187" s="121" t="s">
        <v>841</v>
      </c>
      <c r="B187" s="139" t="s">
        <v>367</v>
      </c>
      <c r="C187" s="113"/>
      <c r="D187" s="113"/>
      <c r="E187" s="113"/>
      <c r="F187" s="111">
        <f aca="true" t="shared" si="67" ref="F187:N187">SUM(F188,F192,F196)</f>
        <v>12576.9</v>
      </c>
      <c r="G187" s="111">
        <f t="shared" si="67"/>
        <v>7.4</v>
      </c>
      <c r="H187" s="111">
        <f t="shared" si="67"/>
        <v>12569.5</v>
      </c>
      <c r="I187" s="111">
        <f t="shared" si="67"/>
        <v>12681</v>
      </c>
      <c r="J187" s="111">
        <f t="shared" si="67"/>
        <v>0</v>
      </c>
      <c r="K187" s="111">
        <f t="shared" si="67"/>
        <v>12681</v>
      </c>
      <c r="L187" s="111">
        <f t="shared" si="67"/>
        <v>13359</v>
      </c>
      <c r="M187" s="192">
        <f t="shared" si="67"/>
        <v>0</v>
      </c>
      <c r="N187" s="111">
        <f t="shared" si="67"/>
        <v>13359</v>
      </c>
    </row>
    <row r="188" spans="1:14" s="125" customFormat="1" ht="78.75">
      <c r="A188" s="118" t="s">
        <v>304</v>
      </c>
      <c r="B188" s="116" t="s">
        <v>337</v>
      </c>
      <c r="C188" s="113"/>
      <c r="D188" s="113"/>
      <c r="E188" s="113"/>
      <c r="F188" s="117">
        <f aca="true" t="shared" si="68" ref="F188:N188">SUM(F189:F191)</f>
        <v>12568.5</v>
      </c>
      <c r="G188" s="117">
        <f t="shared" si="68"/>
        <v>0</v>
      </c>
      <c r="H188" s="117">
        <f t="shared" si="68"/>
        <v>12568.5</v>
      </c>
      <c r="I188" s="117">
        <f t="shared" si="68"/>
        <v>12681</v>
      </c>
      <c r="J188" s="117">
        <f t="shared" si="68"/>
        <v>0</v>
      </c>
      <c r="K188" s="117">
        <f t="shared" si="68"/>
        <v>12681</v>
      </c>
      <c r="L188" s="117">
        <f t="shared" si="68"/>
        <v>13359</v>
      </c>
      <c r="M188" s="155">
        <f t="shared" si="68"/>
        <v>0</v>
      </c>
      <c r="N188" s="117">
        <f t="shared" si="68"/>
        <v>13359</v>
      </c>
    </row>
    <row r="189" spans="1:14" ht="173.25">
      <c r="A189" s="119" t="s">
        <v>395</v>
      </c>
      <c r="B189" s="108" t="s">
        <v>550</v>
      </c>
      <c r="C189" s="108">
        <v>100</v>
      </c>
      <c r="D189" s="115" t="s">
        <v>52</v>
      </c>
      <c r="E189" s="115" t="s">
        <v>240</v>
      </c>
      <c r="F189" s="117">
        <f>SUM(G189:H189)</f>
        <v>10776</v>
      </c>
      <c r="G189" s="120"/>
      <c r="H189" s="120">
        <v>10776</v>
      </c>
      <c r="I189" s="117">
        <f>SUM(J189:K189)</f>
        <v>11454</v>
      </c>
      <c r="J189" s="120"/>
      <c r="K189" s="120">
        <v>11454</v>
      </c>
      <c r="L189" s="117">
        <f>SUM(M189:N189)</f>
        <v>12111</v>
      </c>
      <c r="M189" s="156"/>
      <c r="N189" s="120">
        <v>12111</v>
      </c>
    </row>
    <row r="190" spans="1:14" ht="94.5">
      <c r="A190" s="119" t="s">
        <v>690</v>
      </c>
      <c r="B190" s="108" t="s">
        <v>550</v>
      </c>
      <c r="C190" s="108">
        <v>200</v>
      </c>
      <c r="D190" s="115" t="s">
        <v>52</v>
      </c>
      <c r="E190" s="115" t="s">
        <v>240</v>
      </c>
      <c r="F190" s="117">
        <f>SUM(G190:H190)</f>
        <v>1473.5</v>
      </c>
      <c r="G190" s="120"/>
      <c r="H190" s="120">
        <v>1473.5</v>
      </c>
      <c r="I190" s="117">
        <f>SUM(J190:K190)</f>
        <v>953</v>
      </c>
      <c r="J190" s="120"/>
      <c r="K190" s="120">
        <v>953</v>
      </c>
      <c r="L190" s="117">
        <f>SUM(M190:N190)</f>
        <v>990</v>
      </c>
      <c r="M190" s="156"/>
      <c r="N190" s="120">
        <v>990</v>
      </c>
    </row>
    <row r="191" spans="1:14" ht="78.75">
      <c r="A191" s="119" t="s">
        <v>691</v>
      </c>
      <c r="B191" s="108" t="s">
        <v>550</v>
      </c>
      <c r="C191" s="108">
        <v>800</v>
      </c>
      <c r="D191" s="115" t="s">
        <v>52</v>
      </c>
      <c r="E191" s="115" t="s">
        <v>240</v>
      </c>
      <c r="F191" s="117">
        <f>SUM(G191:H191)</f>
        <v>319</v>
      </c>
      <c r="G191" s="120"/>
      <c r="H191" s="120">
        <v>319</v>
      </c>
      <c r="I191" s="117">
        <f>SUM(J191:K191)</f>
        <v>274</v>
      </c>
      <c r="J191" s="120"/>
      <c r="K191" s="120">
        <v>274</v>
      </c>
      <c r="L191" s="117">
        <f>SUM(M191:N191)</f>
        <v>258</v>
      </c>
      <c r="M191" s="156"/>
      <c r="N191" s="120">
        <v>258</v>
      </c>
    </row>
    <row r="192" spans="1:14" ht="47.25">
      <c r="A192" s="124" t="s">
        <v>622</v>
      </c>
      <c r="B192" s="116" t="s">
        <v>263</v>
      </c>
      <c r="C192" s="108"/>
      <c r="D192" s="108"/>
      <c r="E192" s="108"/>
      <c r="F192" s="117">
        <f aca="true" t="shared" si="69" ref="F192:N192">SUM(F193:F195)</f>
        <v>8.4</v>
      </c>
      <c r="G192" s="117">
        <f t="shared" si="69"/>
        <v>7.4</v>
      </c>
      <c r="H192" s="117">
        <f t="shared" si="69"/>
        <v>1</v>
      </c>
      <c r="I192" s="117">
        <f t="shared" si="69"/>
        <v>0</v>
      </c>
      <c r="J192" s="117">
        <f t="shared" si="69"/>
        <v>0</v>
      </c>
      <c r="K192" s="117">
        <f t="shared" si="69"/>
        <v>0</v>
      </c>
      <c r="L192" s="117">
        <f t="shared" si="69"/>
        <v>0</v>
      </c>
      <c r="M192" s="155">
        <f t="shared" si="69"/>
        <v>0</v>
      </c>
      <c r="N192" s="117">
        <f t="shared" si="69"/>
        <v>0</v>
      </c>
    </row>
    <row r="193" spans="1:14" ht="63">
      <c r="A193" s="138" t="s">
        <v>253</v>
      </c>
      <c r="B193" s="116" t="s">
        <v>760</v>
      </c>
      <c r="C193" s="108" t="s">
        <v>210</v>
      </c>
      <c r="D193" s="115" t="s">
        <v>52</v>
      </c>
      <c r="E193" s="115" t="s">
        <v>240</v>
      </c>
      <c r="F193" s="117">
        <f>SUM(G193:H193)</f>
        <v>0</v>
      </c>
      <c r="G193" s="120"/>
      <c r="H193" s="120"/>
      <c r="I193" s="117">
        <f>SUM(J193:K193)</f>
        <v>0</v>
      </c>
      <c r="J193" s="120"/>
      <c r="K193" s="120">
        <v>0</v>
      </c>
      <c r="L193" s="117">
        <f>SUM(M193:N193)</f>
        <v>0</v>
      </c>
      <c r="M193" s="156"/>
      <c r="N193" s="120">
        <v>0</v>
      </c>
    </row>
    <row r="194" spans="1:14" ht="110.25">
      <c r="A194" s="196" t="s">
        <v>692</v>
      </c>
      <c r="B194" s="108" t="s">
        <v>90</v>
      </c>
      <c r="C194" s="108" t="s">
        <v>210</v>
      </c>
      <c r="D194" s="115" t="s">
        <v>52</v>
      </c>
      <c r="E194" s="115" t="s">
        <v>240</v>
      </c>
      <c r="F194" s="117">
        <f>SUM(G194:H194)</f>
        <v>8.4</v>
      </c>
      <c r="G194" s="120">
        <v>7.4</v>
      </c>
      <c r="H194" s="120">
        <v>1</v>
      </c>
      <c r="I194" s="117">
        <f>SUM(J194:K194)</f>
        <v>0</v>
      </c>
      <c r="J194" s="120"/>
      <c r="K194" s="120"/>
      <c r="L194" s="117">
        <f>SUM(M194:N194)</f>
        <v>0</v>
      </c>
      <c r="M194" s="156"/>
      <c r="N194" s="120"/>
    </row>
    <row r="195" spans="1:14" ht="110.25">
      <c r="A195" s="196" t="s">
        <v>692</v>
      </c>
      <c r="B195" s="108" t="s">
        <v>450</v>
      </c>
      <c r="C195" s="108" t="s">
        <v>210</v>
      </c>
      <c r="D195" s="115" t="s">
        <v>52</v>
      </c>
      <c r="E195" s="115" t="s">
        <v>240</v>
      </c>
      <c r="F195" s="117">
        <f>SUM(G195:H195)</f>
        <v>0</v>
      </c>
      <c r="G195" s="120">
        <v>0</v>
      </c>
      <c r="H195" s="120"/>
      <c r="I195" s="117">
        <f>SUM(J195:K195)</f>
        <v>0</v>
      </c>
      <c r="J195" s="120"/>
      <c r="K195" s="120"/>
      <c r="L195" s="117">
        <f>SUM(M195:N195)</f>
        <v>0</v>
      </c>
      <c r="M195" s="156"/>
      <c r="N195" s="120"/>
    </row>
    <row r="196" spans="1:14" ht="63">
      <c r="A196" s="196" t="s">
        <v>106</v>
      </c>
      <c r="B196" s="116" t="s">
        <v>107</v>
      </c>
      <c r="C196" s="108"/>
      <c r="D196" s="115"/>
      <c r="E196" s="115"/>
      <c r="F196" s="117">
        <f aca="true" t="shared" si="70" ref="F196:N196">F197</f>
        <v>0</v>
      </c>
      <c r="G196" s="117">
        <f t="shared" si="70"/>
        <v>0</v>
      </c>
      <c r="H196" s="117">
        <f t="shared" si="70"/>
        <v>0</v>
      </c>
      <c r="I196" s="117">
        <f t="shared" si="70"/>
        <v>0</v>
      </c>
      <c r="J196" s="117">
        <f t="shared" si="70"/>
        <v>0</v>
      </c>
      <c r="K196" s="117">
        <f t="shared" si="70"/>
        <v>0</v>
      </c>
      <c r="L196" s="117">
        <f t="shared" si="70"/>
        <v>0</v>
      </c>
      <c r="M196" s="155">
        <f t="shared" si="70"/>
        <v>0</v>
      </c>
      <c r="N196" s="117">
        <f t="shared" si="70"/>
        <v>0</v>
      </c>
    </row>
    <row r="197" spans="1:14" ht="47.25">
      <c r="A197" s="196" t="s">
        <v>295</v>
      </c>
      <c r="B197" s="108" t="s">
        <v>108</v>
      </c>
      <c r="C197" s="108" t="s">
        <v>210</v>
      </c>
      <c r="D197" s="108" t="s">
        <v>52</v>
      </c>
      <c r="E197" s="108" t="s">
        <v>240</v>
      </c>
      <c r="F197" s="117">
        <f>SUM(G197:H197)</f>
        <v>0</v>
      </c>
      <c r="G197" s="120"/>
      <c r="H197" s="120"/>
      <c r="I197" s="117">
        <f>SUM(J197:K197)</f>
        <v>0</v>
      </c>
      <c r="J197" s="120"/>
      <c r="K197" s="120"/>
      <c r="L197" s="117">
        <f>SUM(M197:N197)</f>
        <v>0</v>
      </c>
      <c r="M197" s="156"/>
      <c r="N197" s="120"/>
    </row>
    <row r="198" spans="1:14" s="125" customFormat="1" ht="94.5">
      <c r="A198" s="121" t="s">
        <v>842</v>
      </c>
      <c r="B198" s="139" t="s">
        <v>693</v>
      </c>
      <c r="C198" s="113"/>
      <c r="D198" s="113"/>
      <c r="E198" s="113"/>
      <c r="F198" s="111">
        <f aca="true" t="shared" si="71" ref="F198:N198">SUM(F199,F203)</f>
        <v>1548.3000000000002</v>
      </c>
      <c r="G198" s="111">
        <f t="shared" si="71"/>
        <v>0</v>
      </c>
      <c r="H198" s="111">
        <f t="shared" si="71"/>
        <v>1548.3000000000002</v>
      </c>
      <c r="I198" s="111">
        <f t="shared" si="71"/>
        <v>1568</v>
      </c>
      <c r="J198" s="111">
        <f t="shared" si="71"/>
        <v>0</v>
      </c>
      <c r="K198" s="111">
        <f t="shared" si="71"/>
        <v>1568</v>
      </c>
      <c r="L198" s="111">
        <f t="shared" si="71"/>
        <v>1657</v>
      </c>
      <c r="M198" s="192">
        <f t="shared" si="71"/>
        <v>0</v>
      </c>
      <c r="N198" s="111">
        <f t="shared" si="71"/>
        <v>1657</v>
      </c>
    </row>
    <row r="199" spans="1:14" s="125" customFormat="1" ht="78.75">
      <c r="A199" s="118" t="s">
        <v>304</v>
      </c>
      <c r="B199" s="116" t="s">
        <v>624</v>
      </c>
      <c r="C199" s="113"/>
      <c r="D199" s="113"/>
      <c r="E199" s="113"/>
      <c r="F199" s="117">
        <f aca="true" t="shared" si="72" ref="F199:N199">SUM(F200:F202)</f>
        <v>1548.3000000000002</v>
      </c>
      <c r="G199" s="117">
        <f t="shared" si="72"/>
        <v>0</v>
      </c>
      <c r="H199" s="117">
        <f t="shared" si="72"/>
        <v>1548.3000000000002</v>
      </c>
      <c r="I199" s="117">
        <f t="shared" si="72"/>
        <v>1568</v>
      </c>
      <c r="J199" s="117">
        <f t="shared" si="72"/>
        <v>0</v>
      </c>
      <c r="K199" s="117">
        <f t="shared" si="72"/>
        <v>1568</v>
      </c>
      <c r="L199" s="117">
        <f t="shared" si="72"/>
        <v>1657</v>
      </c>
      <c r="M199" s="155">
        <f t="shared" si="72"/>
        <v>0</v>
      </c>
      <c r="N199" s="117">
        <f t="shared" si="72"/>
        <v>1657</v>
      </c>
    </row>
    <row r="200" spans="1:14" ht="173.25">
      <c r="A200" s="119" t="s">
        <v>317</v>
      </c>
      <c r="B200" s="108" t="s">
        <v>551</v>
      </c>
      <c r="C200" s="134" t="s">
        <v>208</v>
      </c>
      <c r="D200" s="115" t="s">
        <v>52</v>
      </c>
      <c r="E200" s="115" t="s">
        <v>240</v>
      </c>
      <c r="F200" s="117">
        <f>SUM(G200:H200)</f>
        <v>1481.4</v>
      </c>
      <c r="G200" s="120"/>
      <c r="H200" s="120">
        <v>1481.4</v>
      </c>
      <c r="I200" s="117">
        <f>SUM(J200:K200)</f>
        <v>1565</v>
      </c>
      <c r="J200" s="120"/>
      <c r="K200" s="120">
        <v>1565</v>
      </c>
      <c r="L200" s="117">
        <f>SUM(M200:N200)</f>
        <v>1654</v>
      </c>
      <c r="M200" s="156"/>
      <c r="N200" s="120">
        <v>1654</v>
      </c>
    </row>
    <row r="201" spans="1:14" ht="94.5">
      <c r="A201" s="119" t="s">
        <v>690</v>
      </c>
      <c r="B201" s="108" t="s">
        <v>551</v>
      </c>
      <c r="C201" s="134" t="s">
        <v>210</v>
      </c>
      <c r="D201" s="115" t="s">
        <v>52</v>
      </c>
      <c r="E201" s="115" t="s">
        <v>240</v>
      </c>
      <c r="F201" s="117">
        <f>SUM(G201:H201)</f>
        <v>63.9</v>
      </c>
      <c r="G201" s="120"/>
      <c r="H201" s="120">
        <v>63.9</v>
      </c>
      <c r="I201" s="117">
        <f>SUM(J201:K201)</f>
        <v>0</v>
      </c>
      <c r="J201" s="120"/>
      <c r="K201" s="120"/>
      <c r="L201" s="117">
        <f>SUM(M201:N201)</f>
        <v>0</v>
      </c>
      <c r="M201" s="156"/>
      <c r="N201" s="120"/>
    </row>
    <row r="202" spans="1:14" ht="78.75">
      <c r="A202" s="119" t="s">
        <v>397</v>
      </c>
      <c r="B202" s="108" t="s">
        <v>551</v>
      </c>
      <c r="C202" s="134" t="s">
        <v>629</v>
      </c>
      <c r="D202" s="115" t="s">
        <v>52</v>
      </c>
      <c r="E202" s="115" t="s">
        <v>240</v>
      </c>
      <c r="F202" s="117">
        <f>SUM(G202:H202)</f>
        <v>3</v>
      </c>
      <c r="G202" s="120"/>
      <c r="H202" s="120">
        <v>3</v>
      </c>
      <c r="I202" s="117">
        <f>SUM(J202:K202)</f>
        <v>3</v>
      </c>
      <c r="J202" s="120"/>
      <c r="K202" s="120">
        <v>3</v>
      </c>
      <c r="L202" s="117">
        <f>SUM(M202:N202)</f>
        <v>3</v>
      </c>
      <c r="M202" s="156"/>
      <c r="N202" s="120">
        <v>3</v>
      </c>
    </row>
    <row r="203" spans="1:14" ht="63">
      <c r="A203" s="114" t="s">
        <v>106</v>
      </c>
      <c r="B203" s="116" t="s">
        <v>109</v>
      </c>
      <c r="C203" s="134"/>
      <c r="D203" s="115"/>
      <c r="E203" s="115"/>
      <c r="F203" s="117">
        <f aca="true" t="shared" si="73" ref="F203:N203">F204</f>
        <v>0</v>
      </c>
      <c r="G203" s="117">
        <f t="shared" si="73"/>
        <v>0</v>
      </c>
      <c r="H203" s="117">
        <f t="shared" si="73"/>
        <v>0</v>
      </c>
      <c r="I203" s="117">
        <f t="shared" si="73"/>
        <v>0</v>
      </c>
      <c r="J203" s="117">
        <f t="shared" si="73"/>
        <v>0</v>
      </c>
      <c r="K203" s="117">
        <f t="shared" si="73"/>
        <v>0</v>
      </c>
      <c r="L203" s="117">
        <f t="shared" si="73"/>
        <v>0</v>
      </c>
      <c r="M203" s="155">
        <f t="shared" si="73"/>
        <v>0</v>
      </c>
      <c r="N203" s="117">
        <f t="shared" si="73"/>
        <v>0</v>
      </c>
    </row>
    <row r="204" spans="1:14" ht="47.25">
      <c r="A204" s="114" t="s">
        <v>617</v>
      </c>
      <c r="B204" s="108" t="s">
        <v>110</v>
      </c>
      <c r="C204" s="134" t="s">
        <v>210</v>
      </c>
      <c r="D204" s="115" t="s">
        <v>52</v>
      </c>
      <c r="E204" s="115" t="s">
        <v>240</v>
      </c>
      <c r="F204" s="117">
        <f>SUM(G204:H204)</f>
        <v>0</v>
      </c>
      <c r="G204" s="120"/>
      <c r="H204" s="120"/>
      <c r="I204" s="117">
        <f>SUM(J204:K204)</f>
        <v>0</v>
      </c>
      <c r="J204" s="120"/>
      <c r="K204" s="120"/>
      <c r="L204" s="117">
        <f>SUM(M204:N204)</f>
        <v>0</v>
      </c>
      <c r="M204" s="156"/>
      <c r="N204" s="120"/>
    </row>
    <row r="205" spans="1:14" s="125" customFormat="1" ht="110.25">
      <c r="A205" s="200" t="s">
        <v>843</v>
      </c>
      <c r="B205" s="139" t="s">
        <v>694</v>
      </c>
      <c r="C205" s="113"/>
      <c r="D205" s="113"/>
      <c r="E205" s="113"/>
      <c r="F205" s="111">
        <f>SUM(F206,F213,F216)</f>
        <v>36798.2</v>
      </c>
      <c r="G205" s="111">
        <f aca="true" t="shared" si="74" ref="G205:N205">SUM(G206,G213,G216)</f>
        <v>750</v>
      </c>
      <c r="H205" s="111">
        <f>SUM(H206,H213,H216)</f>
        <v>36048.2</v>
      </c>
      <c r="I205" s="111">
        <f t="shared" si="74"/>
        <v>69137</v>
      </c>
      <c r="J205" s="111">
        <f t="shared" si="74"/>
        <v>20594</v>
      </c>
      <c r="K205" s="111">
        <f t="shared" si="74"/>
        <v>48543</v>
      </c>
      <c r="L205" s="111">
        <f t="shared" si="74"/>
        <v>81712</v>
      </c>
      <c r="M205" s="192">
        <f t="shared" si="74"/>
        <v>34794</v>
      </c>
      <c r="N205" s="111">
        <f t="shared" si="74"/>
        <v>46918</v>
      </c>
    </row>
    <row r="206" spans="1:14" s="125" customFormat="1" ht="78.75">
      <c r="A206" s="118" t="s">
        <v>304</v>
      </c>
      <c r="B206" s="116" t="s">
        <v>467</v>
      </c>
      <c r="C206" s="113"/>
      <c r="D206" s="113"/>
      <c r="E206" s="113"/>
      <c r="F206" s="117">
        <f>SUM(F207:F212)</f>
        <v>35687.2</v>
      </c>
      <c r="G206" s="117">
        <f aca="true" t="shared" si="75" ref="G206:N206">SUM(G207:G212)</f>
        <v>750</v>
      </c>
      <c r="H206" s="117">
        <f>SUM(H207:H212)</f>
        <v>34937.2</v>
      </c>
      <c r="I206" s="117">
        <f t="shared" si="75"/>
        <v>45865</v>
      </c>
      <c r="J206" s="117">
        <f t="shared" si="75"/>
        <v>0</v>
      </c>
      <c r="K206" s="117">
        <f t="shared" si="75"/>
        <v>45865</v>
      </c>
      <c r="L206" s="117">
        <f t="shared" si="75"/>
        <v>43052</v>
      </c>
      <c r="M206" s="155">
        <f t="shared" si="75"/>
        <v>0</v>
      </c>
      <c r="N206" s="117">
        <f t="shared" si="75"/>
        <v>43052</v>
      </c>
    </row>
    <row r="207" spans="1:14" ht="173.25">
      <c r="A207" s="119" t="s">
        <v>317</v>
      </c>
      <c r="B207" s="108" t="s">
        <v>552</v>
      </c>
      <c r="C207" s="108" t="s">
        <v>208</v>
      </c>
      <c r="D207" s="115" t="s">
        <v>52</v>
      </c>
      <c r="E207" s="115" t="s">
        <v>240</v>
      </c>
      <c r="F207" s="152">
        <f aca="true" t="shared" si="76" ref="F207:F212">SUM(G207:H207)</f>
        <v>6048</v>
      </c>
      <c r="G207" s="120"/>
      <c r="H207" s="120">
        <v>6048</v>
      </c>
      <c r="I207" s="152">
        <f aca="true" t="shared" si="77" ref="I207:I212">SUM(J207:K207)</f>
        <v>12786</v>
      </c>
      <c r="J207" s="120"/>
      <c r="K207" s="120">
        <v>12786</v>
      </c>
      <c r="L207" s="152">
        <f aca="true" t="shared" si="78" ref="L207:L212">SUM(M207:N207)</f>
        <v>13505</v>
      </c>
      <c r="M207" s="156"/>
      <c r="N207" s="120">
        <v>13505</v>
      </c>
    </row>
    <row r="208" spans="1:14" ht="94.5">
      <c r="A208" s="204" t="s">
        <v>396</v>
      </c>
      <c r="B208" s="108" t="s">
        <v>552</v>
      </c>
      <c r="C208" s="108" t="s">
        <v>210</v>
      </c>
      <c r="D208" s="115" t="s">
        <v>52</v>
      </c>
      <c r="E208" s="115" t="s">
        <v>240</v>
      </c>
      <c r="F208" s="152">
        <f t="shared" si="76"/>
        <v>2014</v>
      </c>
      <c r="G208" s="120"/>
      <c r="H208" s="120">
        <v>2014</v>
      </c>
      <c r="I208" s="152">
        <f t="shared" si="77"/>
        <v>4835</v>
      </c>
      <c r="J208" s="120"/>
      <c r="K208" s="120">
        <v>4835</v>
      </c>
      <c r="L208" s="152">
        <f t="shared" si="78"/>
        <v>0</v>
      </c>
      <c r="M208" s="156"/>
      <c r="N208" s="120"/>
    </row>
    <row r="209" spans="1:14" ht="110.25">
      <c r="A209" s="119" t="s">
        <v>695</v>
      </c>
      <c r="B209" s="108" t="s">
        <v>552</v>
      </c>
      <c r="C209" s="108">
        <v>600</v>
      </c>
      <c r="D209" s="115" t="s">
        <v>52</v>
      </c>
      <c r="E209" s="115" t="s">
        <v>240</v>
      </c>
      <c r="F209" s="152">
        <f t="shared" si="76"/>
        <v>25022.2</v>
      </c>
      <c r="G209" s="120"/>
      <c r="H209" s="120">
        <v>25022.2</v>
      </c>
      <c r="I209" s="152">
        <f t="shared" si="77"/>
        <v>28038</v>
      </c>
      <c r="J209" s="120"/>
      <c r="K209" s="120">
        <v>28038</v>
      </c>
      <c r="L209" s="152">
        <f t="shared" si="78"/>
        <v>29547</v>
      </c>
      <c r="M209" s="156"/>
      <c r="N209" s="120">
        <v>29547</v>
      </c>
    </row>
    <row r="210" spans="1:14" ht="78.75">
      <c r="A210" s="114" t="s">
        <v>465</v>
      </c>
      <c r="B210" s="108" t="s">
        <v>552</v>
      </c>
      <c r="C210" s="108" t="s">
        <v>629</v>
      </c>
      <c r="D210" s="115" t="s">
        <v>52</v>
      </c>
      <c r="E210" s="115" t="s">
        <v>240</v>
      </c>
      <c r="F210" s="152">
        <f t="shared" si="76"/>
        <v>103</v>
      </c>
      <c r="G210" s="120"/>
      <c r="H210" s="120">
        <v>103</v>
      </c>
      <c r="I210" s="152">
        <f t="shared" si="77"/>
        <v>206</v>
      </c>
      <c r="J210" s="120"/>
      <c r="K210" s="120">
        <v>206</v>
      </c>
      <c r="L210" s="152">
        <f t="shared" si="78"/>
        <v>0</v>
      </c>
      <c r="M210" s="156"/>
      <c r="N210" s="120"/>
    </row>
    <row r="211" spans="1:14" ht="110.25">
      <c r="A211" s="114" t="s">
        <v>517</v>
      </c>
      <c r="B211" s="108" t="s">
        <v>514</v>
      </c>
      <c r="C211" s="134" t="s">
        <v>641</v>
      </c>
      <c r="D211" s="115" t="s">
        <v>52</v>
      </c>
      <c r="E211" s="115" t="s">
        <v>240</v>
      </c>
      <c r="F211" s="152">
        <f t="shared" si="76"/>
        <v>1750</v>
      </c>
      <c r="G211" s="120"/>
      <c r="H211" s="120">
        <v>1750</v>
      </c>
      <c r="I211" s="152">
        <f t="shared" si="77"/>
        <v>0</v>
      </c>
      <c r="J211" s="120"/>
      <c r="K211" s="120"/>
      <c r="L211" s="152">
        <f t="shared" si="78"/>
        <v>0</v>
      </c>
      <c r="M211" s="156"/>
      <c r="N211" s="120"/>
    </row>
    <row r="212" spans="1:14" ht="94.5">
      <c r="A212" s="114" t="s">
        <v>399</v>
      </c>
      <c r="B212" s="108" t="s">
        <v>92</v>
      </c>
      <c r="C212" s="134" t="s">
        <v>641</v>
      </c>
      <c r="D212" s="115" t="s">
        <v>52</v>
      </c>
      <c r="E212" s="115" t="s">
        <v>240</v>
      </c>
      <c r="F212" s="117">
        <f t="shared" si="76"/>
        <v>750</v>
      </c>
      <c r="G212" s="120">
        <v>750</v>
      </c>
      <c r="H212" s="120"/>
      <c r="I212" s="117">
        <f t="shared" si="77"/>
        <v>0</v>
      </c>
      <c r="J212" s="120"/>
      <c r="K212" s="120"/>
      <c r="L212" s="117">
        <f t="shared" si="78"/>
        <v>0</v>
      </c>
      <c r="M212" s="156"/>
      <c r="N212" s="120"/>
    </row>
    <row r="213" spans="1:14" ht="63">
      <c r="A213" s="114" t="s">
        <v>106</v>
      </c>
      <c r="B213" s="116" t="s">
        <v>111</v>
      </c>
      <c r="C213" s="108"/>
      <c r="D213" s="115"/>
      <c r="E213" s="115"/>
      <c r="F213" s="117">
        <f>SUM(F214:F215)</f>
        <v>541</v>
      </c>
      <c r="G213" s="117">
        <f aca="true" t="shared" si="79" ref="G213:N213">SUM(G214:G215)</f>
        <v>0</v>
      </c>
      <c r="H213" s="117">
        <f t="shared" si="79"/>
        <v>541</v>
      </c>
      <c r="I213" s="117">
        <f t="shared" si="79"/>
        <v>390</v>
      </c>
      <c r="J213" s="117">
        <f t="shared" si="79"/>
        <v>0</v>
      </c>
      <c r="K213" s="117">
        <f t="shared" si="79"/>
        <v>390</v>
      </c>
      <c r="L213" s="117">
        <f t="shared" si="79"/>
        <v>0</v>
      </c>
      <c r="M213" s="155">
        <f t="shared" si="79"/>
        <v>0</v>
      </c>
      <c r="N213" s="117">
        <f t="shared" si="79"/>
        <v>0</v>
      </c>
    </row>
    <row r="214" spans="1:14" ht="47.25">
      <c r="A214" s="114" t="s">
        <v>617</v>
      </c>
      <c r="B214" s="108" t="s">
        <v>112</v>
      </c>
      <c r="C214" s="108" t="s">
        <v>210</v>
      </c>
      <c r="D214" s="115" t="s">
        <v>52</v>
      </c>
      <c r="E214" s="115" t="s">
        <v>240</v>
      </c>
      <c r="F214" s="117">
        <f>SUM(G214:H214)</f>
        <v>195</v>
      </c>
      <c r="G214" s="120"/>
      <c r="H214" s="120">
        <v>195</v>
      </c>
      <c r="I214" s="117">
        <f>SUM(J214:K214)</f>
        <v>390</v>
      </c>
      <c r="J214" s="120"/>
      <c r="K214" s="120">
        <v>390</v>
      </c>
      <c r="L214" s="117">
        <f>SUM(M214:N214)</f>
        <v>0</v>
      </c>
      <c r="M214" s="156"/>
      <c r="N214" s="120"/>
    </row>
    <row r="215" spans="1:14" ht="63">
      <c r="A215" s="114" t="s">
        <v>42</v>
      </c>
      <c r="B215" s="108" t="s">
        <v>112</v>
      </c>
      <c r="C215" s="108" t="s">
        <v>641</v>
      </c>
      <c r="D215" s="115" t="s">
        <v>52</v>
      </c>
      <c r="E215" s="115" t="s">
        <v>240</v>
      </c>
      <c r="F215" s="117">
        <f>SUM(G215:H215)</f>
        <v>346</v>
      </c>
      <c r="G215" s="120"/>
      <c r="H215" s="120">
        <v>346</v>
      </c>
      <c r="I215" s="117">
        <f>SUM(J215:K215)</f>
        <v>0</v>
      </c>
      <c r="J215" s="120"/>
      <c r="K215" s="120"/>
      <c r="L215" s="117">
        <f>SUM(M215:N215)</f>
        <v>0</v>
      </c>
      <c r="M215" s="156"/>
      <c r="N215" s="120"/>
    </row>
    <row r="216" spans="1:14" ht="31.5">
      <c r="A216" s="118" t="s">
        <v>233</v>
      </c>
      <c r="B216" s="158" t="s">
        <v>234</v>
      </c>
      <c r="C216" s="108"/>
      <c r="D216" s="115" t="s">
        <v>52</v>
      </c>
      <c r="E216" s="115" t="s">
        <v>240</v>
      </c>
      <c r="F216" s="152">
        <f>SUM(F217:F219)</f>
        <v>570</v>
      </c>
      <c r="G216" s="152">
        <f aca="true" t="shared" si="80" ref="G216:N216">SUM(G217:G219)</f>
        <v>0</v>
      </c>
      <c r="H216" s="152">
        <f t="shared" si="80"/>
        <v>570</v>
      </c>
      <c r="I216" s="152">
        <f t="shared" si="80"/>
        <v>22882</v>
      </c>
      <c r="J216" s="152">
        <f t="shared" si="80"/>
        <v>20594</v>
      </c>
      <c r="K216" s="152">
        <f t="shared" si="80"/>
        <v>2288</v>
      </c>
      <c r="L216" s="152">
        <f t="shared" si="80"/>
        <v>38660</v>
      </c>
      <c r="M216" s="198">
        <f t="shared" si="80"/>
        <v>34794</v>
      </c>
      <c r="N216" s="152">
        <f t="shared" si="80"/>
        <v>3866</v>
      </c>
    </row>
    <row r="217" spans="1:14" ht="78.75">
      <c r="A217" s="137" t="s">
        <v>236</v>
      </c>
      <c r="B217" s="115" t="s">
        <v>7</v>
      </c>
      <c r="C217" s="108" t="s">
        <v>210</v>
      </c>
      <c r="D217" s="115" t="s">
        <v>52</v>
      </c>
      <c r="E217" s="115" t="s">
        <v>240</v>
      </c>
      <c r="F217" s="152">
        <f>SUM(G217:H217)</f>
        <v>490</v>
      </c>
      <c r="G217" s="152"/>
      <c r="H217" s="152">
        <v>490</v>
      </c>
      <c r="I217" s="152">
        <f>SUM(J217:K217)</f>
        <v>2288</v>
      </c>
      <c r="J217" s="152"/>
      <c r="K217" s="152">
        <v>2288</v>
      </c>
      <c r="L217" s="152">
        <f>SUM(M217:N217)</f>
        <v>3866</v>
      </c>
      <c r="M217" s="198"/>
      <c r="N217" s="152">
        <v>3866</v>
      </c>
    </row>
    <row r="218" spans="1:14" ht="31.5">
      <c r="A218" s="137" t="s">
        <v>977</v>
      </c>
      <c r="B218" s="115" t="s">
        <v>7</v>
      </c>
      <c r="C218" s="108" t="s">
        <v>629</v>
      </c>
      <c r="D218" s="115" t="s">
        <v>52</v>
      </c>
      <c r="E218" s="115" t="s">
        <v>240</v>
      </c>
      <c r="F218" s="152">
        <f>SUM(G218:H218)</f>
        <v>80</v>
      </c>
      <c r="G218" s="152"/>
      <c r="H218" s="152">
        <v>80</v>
      </c>
      <c r="I218" s="152"/>
      <c r="J218" s="152"/>
      <c r="K218" s="152"/>
      <c r="L218" s="152"/>
      <c r="M218" s="198"/>
      <c r="N218" s="152"/>
    </row>
    <row r="219" spans="1:14" ht="78.75">
      <c r="A219" s="118" t="s">
        <v>236</v>
      </c>
      <c r="B219" s="158" t="s">
        <v>756</v>
      </c>
      <c r="C219" s="108" t="s">
        <v>210</v>
      </c>
      <c r="D219" s="115" t="s">
        <v>52</v>
      </c>
      <c r="E219" s="115" t="s">
        <v>240</v>
      </c>
      <c r="F219" s="152">
        <f>SUM(G219:H219)</f>
        <v>0</v>
      </c>
      <c r="G219" s="120"/>
      <c r="H219" s="120"/>
      <c r="I219" s="152">
        <f>SUM(J219:K219)</f>
        <v>20594</v>
      </c>
      <c r="J219" s="120">
        <v>20594</v>
      </c>
      <c r="K219" s="120"/>
      <c r="L219" s="152">
        <f>SUM(M219:N219)</f>
        <v>34794</v>
      </c>
      <c r="M219" s="156">
        <v>34794</v>
      </c>
      <c r="N219" s="120"/>
    </row>
    <row r="220" spans="1:14" s="125" customFormat="1" ht="141.75">
      <c r="A220" s="121" t="s">
        <v>941</v>
      </c>
      <c r="B220" s="140" t="s">
        <v>934</v>
      </c>
      <c r="C220" s="113"/>
      <c r="D220" s="107"/>
      <c r="E220" s="107"/>
      <c r="F220" s="111">
        <f>F221</f>
        <v>10032</v>
      </c>
      <c r="G220" s="111">
        <f aca="true" t="shared" si="81" ref="G220:N220">G221</f>
        <v>9474</v>
      </c>
      <c r="H220" s="111">
        <f t="shared" si="81"/>
        <v>558</v>
      </c>
      <c r="I220" s="111">
        <f t="shared" si="81"/>
        <v>0</v>
      </c>
      <c r="J220" s="111">
        <f t="shared" si="81"/>
        <v>0</v>
      </c>
      <c r="K220" s="111">
        <f t="shared" si="81"/>
        <v>0</v>
      </c>
      <c r="L220" s="111">
        <f t="shared" si="81"/>
        <v>0</v>
      </c>
      <c r="M220" s="111">
        <f t="shared" si="81"/>
        <v>0</v>
      </c>
      <c r="N220" s="111">
        <f t="shared" si="81"/>
        <v>0</v>
      </c>
    </row>
    <row r="221" spans="1:14" ht="47.25">
      <c r="A221" s="118" t="s">
        <v>940</v>
      </c>
      <c r="B221" s="116" t="s">
        <v>935</v>
      </c>
      <c r="C221" s="108"/>
      <c r="D221" s="115"/>
      <c r="E221" s="115"/>
      <c r="F221" s="117">
        <f>SUM(F222:F223)</f>
        <v>10032</v>
      </c>
      <c r="G221" s="117">
        <f aca="true" t="shared" si="82" ref="G221:N221">SUM(G222:G223)</f>
        <v>9474</v>
      </c>
      <c r="H221" s="117">
        <f t="shared" si="82"/>
        <v>558</v>
      </c>
      <c r="I221" s="117">
        <f t="shared" si="82"/>
        <v>0</v>
      </c>
      <c r="J221" s="117">
        <f t="shared" si="82"/>
        <v>0</v>
      </c>
      <c r="K221" s="117">
        <f t="shared" si="82"/>
        <v>0</v>
      </c>
      <c r="L221" s="117">
        <f t="shared" si="82"/>
        <v>0</v>
      </c>
      <c r="M221" s="117">
        <f t="shared" si="82"/>
        <v>0</v>
      </c>
      <c r="N221" s="117">
        <f t="shared" si="82"/>
        <v>0</v>
      </c>
    </row>
    <row r="222" spans="1:14" ht="78.75">
      <c r="A222" s="118" t="s">
        <v>938</v>
      </c>
      <c r="B222" s="115" t="s">
        <v>937</v>
      </c>
      <c r="C222" s="108" t="s">
        <v>210</v>
      </c>
      <c r="D222" s="115" t="s">
        <v>52</v>
      </c>
      <c r="E222" s="115" t="s">
        <v>241</v>
      </c>
      <c r="F222" s="117">
        <f>SUM(G222:H222)</f>
        <v>558</v>
      </c>
      <c r="G222" s="117"/>
      <c r="H222" s="117">
        <v>558</v>
      </c>
      <c r="I222" s="117">
        <f>SUM(J222:K222)</f>
        <v>0</v>
      </c>
      <c r="J222" s="117"/>
      <c r="K222" s="117"/>
      <c r="L222" s="117">
        <f>SUM(M222:N222)</f>
        <v>0</v>
      </c>
      <c r="M222" s="117"/>
      <c r="N222" s="117"/>
    </row>
    <row r="223" spans="1:14" ht="94.5">
      <c r="A223" s="118" t="s">
        <v>939</v>
      </c>
      <c r="B223" s="115" t="s">
        <v>936</v>
      </c>
      <c r="C223" s="108" t="s">
        <v>210</v>
      </c>
      <c r="D223" s="115" t="s">
        <v>52</v>
      </c>
      <c r="E223" s="115" t="s">
        <v>241</v>
      </c>
      <c r="F223" s="117">
        <f>SUM(G223:H223)</f>
        <v>9474</v>
      </c>
      <c r="G223" s="117">
        <v>9474</v>
      </c>
      <c r="H223" s="117"/>
      <c r="I223" s="117">
        <f>SUM(J223:K223)</f>
        <v>0</v>
      </c>
      <c r="J223" s="117"/>
      <c r="K223" s="117"/>
      <c r="L223" s="117">
        <f>SUM(M223:N223)</f>
        <v>0</v>
      </c>
      <c r="M223" s="117"/>
      <c r="N223" s="117"/>
    </row>
    <row r="224" spans="1:14" ht="110.25">
      <c r="A224" s="121" t="s">
        <v>844</v>
      </c>
      <c r="B224" s="139" t="s">
        <v>696</v>
      </c>
      <c r="C224" s="108"/>
      <c r="D224" s="108"/>
      <c r="E224" s="108"/>
      <c r="F224" s="111">
        <f>SUM(F225,F227,F234,F236)</f>
        <v>14893.6</v>
      </c>
      <c r="G224" s="111">
        <f aca="true" t="shared" si="83" ref="G224:N224">SUM(G225,G227,G234,G236)</f>
        <v>126.6</v>
      </c>
      <c r="H224" s="111">
        <f t="shared" si="83"/>
        <v>14767</v>
      </c>
      <c r="I224" s="111">
        <f t="shared" si="83"/>
        <v>14804</v>
      </c>
      <c r="J224" s="111">
        <f t="shared" si="83"/>
        <v>0</v>
      </c>
      <c r="K224" s="111">
        <f t="shared" si="83"/>
        <v>14804</v>
      </c>
      <c r="L224" s="111">
        <f t="shared" si="83"/>
        <v>15376</v>
      </c>
      <c r="M224" s="111">
        <f t="shared" si="83"/>
        <v>0</v>
      </c>
      <c r="N224" s="111">
        <f t="shared" si="83"/>
        <v>15376</v>
      </c>
    </row>
    <row r="225" spans="1:14" ht="47.25">
      <c r="A225" s="118" t="s">
        <v>619</v>
      </c>
      <c r="B225" s="116" t="s">
        <v>217</v>
      </c>
      <c r="C225" s="108"/>
      <c r="D225" s="108"/>
      <c r="E225" s="108"/>
      <c r="F225" s="117">
        <f aca="true" t="shared" si="84" ref="F225:N225">F226</f>
        <v>2323</v>
      </c>
      <c r="G225" s="117">
        <f t="shared" si="84"/>
        <v>0</v>
      </c>
      <c r="H225" s="117">
        <f t="shared" si="84"/>
        <v>2323</v>
      </c>
      <c r="I225" s="117">
        <f t="shared" si="84"/>
        <v>2420</v>
      </c>
      <c r="J225" s="117">
        <f t="shared" si="84"/>
        <v>0</v>
      </c>
      <c r="K225" s="117">
        <f t="shared" si="84"/>
        <v>2420</v>
      </c>
      <c r="L225" s="117">
        <f t="shared" si="84"/>
        <v>2514</v>
      </c>
      <c r="M225" s="155">
        <f t="shared" si="84"/>
        <v>0</v>
      </c>
      <c r="N225" s="117">
        <f t="shared" si="84"/>
        <v>2514</v>
      </c>
    </row>
    <row r="226" spans="1:14" ht="141.75">
      <c r="A226" s="119" t="s">
        <v>698</v>
      </c>
      <c r="B226" s="108" t="s">
        <v>554</v>
      </c>
      <c r="C226" s="108">
        <v>100</v>
      </c>
      <c r="D226" s="115" t="s">
        <v>52</v>
      </c>
      <c r="E226" s="115" t="s">
        <v>241</v>
      </c>
      <c r="F226" s="117">
        <f>SUM(G226:H226)</f>
        <v>2323</v>
      </c>
      <c r="G226" s="120"/>
      <c r="H226" s="120">
        <v>2323</v>
      </c>
      <c r="I226" s="117">
        <f>SUM(J226:K226)</f>
        <v>2420</v>
      </c>
      <c r="J226" s="120"/>
      <c r="K226" s="120">
        <v>2420</v>
      </c>
      <c r="L226" s="117">
        <f>SUM(M226:N226)</f>
        <v>2514</v>
      </c>
      <c r="M226" s="156"/>
      <c r="N226" s="120">
        <v>2514</v>
      </c>
    </row>
    <row r="227" spans="1:14" ht="78.75">
      <c r="A227" s="118" t="s">
        <v>304</v>
      </c>
      <c r="B227" s="116" t="s">
        <v>218</v>
      </c>
      <c r="C227" s="108"/>
      <c r="D227" s="108"/>
      <c r="E227" s="108"/>
      <c r="F227" s="117">
        <f aca="true" t="shared" si="85" ref="F227:N227">SUM(F228:F233)</f>
        <v>12158</v>
      </c>
      <c r="G227" s="117">
        <f t="shared" si="85"/>
        <v>0</v>
      </c>
      <c r="H227" s="117">
        <f t="shared" si="85"/>
        <v>12158</v>
      </c>
      <c r="I227" s="117">
        <f t="shared" si="85"/>
        <v>12025</v>
      </c>
      <c r="J227" s="117">
        <f t="shared" si="85"/>
        <v>0</v>
      </c>
      <c r="K227" s="117">
        <f t="shared" si="85"/>
        <v>12025</v>
      </c>
      <c r="L227" s="117">
        <f t="shared" si="85"/>
        <v>12494</v>
      </c>
      <c r="M227" s="155">
        <f t="shared" si="85"/>
        <v>0</v>
      </c>
      <c r="N227" s="117">
        <f t="shared" si="85"/>
        <v>12494</v>
      </c>
    </row>
    <row r="228" spans="1:14" ht="173.25">
      <c r="A228" s="119" t="s">
        <v>317</v>
      </c>
      <c r="B228" s="108" t="s">
        <v>555</v>
      </c>
      <c r="C228" s="108">
        <v>100</v>
      </c>
      <c r="D228" s="115" t="s">
        <v>52</v>
      </c>
      <c r="E228" s="115" t="s">
        <v>241</v>
      </c>
      <c r="F228" s="117">
        <f aca="true" t="shared" si="86" ref="F228:F233">SUM(G228:H228)</f>
        <v>8625.5</v>
      </c>
      <c r="G228" s="120"/>
      <c r="H228" s="120">
        <v>8625.5</v>
      </c>
      <c r="I228" s="117">
        <f aca="true" t="shared" si="87" ref="I228:I233">SUM(J228:K228)</f>
        <v>8995</v>
      </c>
      <c r="J228" s="120"/>
      <c r="K228" s="120">
        <v>8995</v>
      </c>
      <c r="L228" s="117">
        <f aca="true" t="shared" si="88" ref="L228:L233">SUM(M228:N228)</f>
        <v>9346</v>
      </c>
      <c r="M228" s="156"/>
      <c r="N228" s="120">
        <v>9346</v>
      </c>
    </row>
    <row r="229" spans="1:14" ht="94.5">
      <c r="A229" s="119" t="s">
        <v>396</v>
      </c>
      <c r="B229" s="108" t="s">
        <v>555</v>
      </c>
      <c r="C229" s="108">
        <v>200</v>
      </c>
      <c r="D229" s="115" t="s">
        <v>52</v>
      </c>
      <c r="E229" s="115" t="s">
        <v>241</v>
      </c>
      <c r="F229" s="117">
        <f t="shared" si="86"/>
        <v>601.4</v>
      </c>
      <c r="G229" s="120"/>
      <c r="H229" s="120">
        <v>601.4</v>
      </c>
      <c r="I229" s="117">
        <f t="shared" si="87"/>
        <v>0</v>
      </c>
      <c r="J229" s="120"/>
      <c r="K229" s="120"/>
      <c r="L229" s="117">
        <f t="shared" si="88"/>
        <v>0</v>
      </c>
      <c r="M229" s="156"/>
      <c r="N229" s="120"/>
    </row>
    <row r="230" spans="1:14" ht="94.5">
      <c r="A230" s="114" t="s">
        <v>254</v>
      </c>
      <c r="B230" s="108" t="s">
        <v>555</v>
      </c>
      <c r="C230" s="108" t="s">
        <v>645</v>
      </c>
      <c r="D230" s="115" t="s">
        <v>52</v>
      </c>
      <c r="E230" s="115" t="s">
        <v>241</v>
      </c>
      <c r="F230" s="117">
        <f t="shared" si="86"/>
        <v>0</v>
      </c>
      <c r="G230" s="120"/>
      <c r="H230" s="120"/>
      <c r="I230" s="117">
        <f t="shared" si="87"/>
        <v>0</v>
      </c>
      <c r="J230" s="120"/>
      <c r="K230" s="120"/>
      <c r="L230" s="117">
        <f t="shared" si="88"/>
        <v>0</v>
      </c>
      <c r="M230" s="205"/>
      <c r="N230" s="206"/>
    </row>
    <row r="231" spans="1:14" ht="78.75">
      <c r="A231" s="119" t="s">
        <v>397</v>
      </c>
      <c r="B231" s="108" t="s">
        <v>555</v>
      </c>
      <c r="C231" s="108" t="s">
        <v>629</v>
      </c>
      <c r="D231" s="115" t="s">
        <v>52</v>
      </c>
      <c r="E231" s="115" t="s">
        <v>241</v>
      </c>
      <c r="F231" s="117">
        <f t="shared" si="86"/>
        <v>24.1</v>
      </c>
      <c r="G231" s="120"/>
      <c r="H231" s="120">
        <v>24.1</v>
      </c>
      <c r="I231" s="117">
        <f t="shared" si="87"/>
        <v>0</v>
      </c>
      <c r="J231" s="120"/>
      <c r="K231" s="120"/>
      <c r="L231" s="117">
        <f t="shared" si="88"/>
        <v>0</v>
      </c>
      <c r="M231" s="205"/>
      <c r="N231" s="206"/>
    </row>
    <row r="232" spans="1:14" ht="220.5">
      <c r="A232" s="119" t="s">
        <v>18</v>
      </c>
      <c r="B232" s="108" t="s">
        <v>556</v>
      </c>
      <c r="C232" s="108" t="s">
        <v>208</v>
      </c>
      <c r="D232" s="115" t="s">
        <v>52</v>
      </c>
      <c r="E232" s="115" t="s">
        <v>241</v>
      </c>
      <c r="F232" s="117">
        <f t="shared" si="86"/>
        <v>2907</v>
      </c>
      <c r="G232" s="120"/>
      <c r="H232" s="120">
        <v>2907</v>
      </c>
      <c r="I232" s="117">
        <f t="shared" si="87"/>
        <v>3030</v>
      </c>
      <c r="J232" s="120"/>
      <c r="K232" s="120">
        <v>3030</v>
      </c>
      <c r="L232" s="117">
        <f t="shared" si="88"/>
        <v>3148</v>
      </c>
      <c r="M232" s="205"/>
      <c r="N232" s="206">
        <v>3148</v>
      </c>
    </row>
    <row r="233" spans="1:14" ht="157.5">
      <c r="A233" s="119" t="s">
        <v>442</v>
      </c>
      <c r="B233" s="108" t="s">
        <v>556</v>
      </c>
      <c r="C233" s="108" t="s">
        <v>210</v>
      </c>
      <c r="D233" s="115" t="s">
        <v>52</v>
      </c>
      <c r="E233" s="115" t="s">
        <v>241</v>
      </c>
      <c r="F233" s="117">
        <f t="shared" si="86"/>
        <v>0</v>
      </c>
      <c r="G233" s="120"/>
      <c r="H233" s="120">
        <v>0</v>
      </c>
      <c r="I233" s="117">
        <f t="shared" si="87"/>
        <v>0</v>
      </c>
      <c r="J233" s="120"/>
      <c r="K233" s="120"/>
      <c r="L233" s="117">
        <f t="shared" si="88"/>
        <v>0</v>
      </c>
      <c r="M233" s="205"/>
      <c r="N233" s="206">
        <v>0</v>
      </c>
    </row>
    <row r="234" spans="1:14" ht="78.75">
      <c r="A234" s="124" t="s">
        <v>220</v>
      </c>
      <c r="B234" s="116" t="s">
        <v>264</v>
      </c>
      <c r="C234" s="108"/>
      <c r="D234" s="108"/>
      <c r="E234" s="108"/>
      <c r="F234" s="117">
        <f aca="true" t="shared" si="89" ref="F234:N234">F235</f>
        <v>279</v>
      </c>
      <c r="G234" s="117">
        <f t="shared" si="89"/>
        <v>0</v>
      </c>
      <c r="H234" s="117">
        <f t="shared" si="89"/>
        <v>279</v>
      </c>
      <c r="I234" s="117">
        <f t="shared" si="89"/>
        <v>359</v>
      </c>
      <c r="J234" s="117">
        <f t="shared" si="89"/>
        <v>0</v>
      </c>
      <c r="K234" s="117">
        <f t="shared" si="89"/>
        <v>359</v>
      </c>
      <c r="L234" s="117">
        <f t="shared" si="89"/>
        <v>368</v>
      </c>
      <c r="M234" s="155">
        <f t="shared" si="89"/>
        <v>0</v>
      </c>
      <c r="N234" s="117">
        <f t="shared" si="89"/>
        <v>368</v>
      </c>
    </row>
    <row r="235" spans="1:14" ht="157.5">
      <c r="A235" s="119" t="s">
        <v>697</v>
      </c>
      <c r="B235" s="108" t="s">
        <v>553</v>
      </c>
      <c r="C235" s="134" t="s">
        <v>645</v>
      </c>
      <c r="D235" s="108" t="s">
        <v>647</v>
      </c>
      <c r="E235" s="108" t="s">
        <v>50</v>
      </c>
      <c r="F235" s="117">
        <f>SUM(G235:H235)</f>
        <v>279</v>
      </c>
      <c r="G235" s="120"/>
      <c r="H235" s="120">
        <v>279</v>
      </c>
      <c r="I235" s="117">
        <f>SUM(J235:K235)</f>
        <v>359</v>
      </c>
      <c r="J235" s="120"/>
      <c r="K235" s="120">
        <v>359</v>
      </c>
      <c r="L235" s="117">
        <f>SUM(M235:N235)</f>
        <v>368</v>
      </c>
      <c r="M235" s="156"/>
      <c r="N235" s="120">
        <v>368</v>
      </c>
    </row>
    <row r="236" spans="1:14" ht="47.25">
      <c r="A236" s="114" t="s">
        <v>943</v>
      </c>
      <c r="B236" s="116" t="s">
        <v>942</v>
      </c>
      <c r="C236" s="134"/>
      <c r="D236" s="108"/>
      <c r="E236" s="108"/>
      <c r="F236" s="152">
        <f>SUM(F237:F238)</f>
        <v>133.6</v>
      </c>
      <c r="G236" s="152">
        <f aca="true" t="shared" si="90" ref="G236:N236">SUM(G237:G238)</f>
        <v>126.6</v>
      </c>
      <c r="H236" s="152">
        <f t="shared" si="90"/>
        <v>7</v>
      </c>
      <c r="I236" s="152">
        <f t="shared" si="90"/>
        <v>0</v>
      </c>
      <c r="J236" s="152">
        <f t="shared" si="90"/>
        <v>0</v>
      </c>
      <c r="K236" s="152">
        <f t="shared" si="90"/>
        <v>0</v>
      </c>
      <c r="L236" s="152">
        <f t="shared" si="90"/>
        <v>0</v>
      </c>
      <c r="M236" s="152">
        <f t="shared" si="90"/>
        <v>0</v>
      </c>
      <c r="N236" s="152">
        <f t="shared" si="90"/>
        <v>0</v>
      </c>
    </row>
    <row r="237" spans="1:14" ht="110.25">
      <c r="A237" s="159" t="s">
        <v>944</v>
      </c>
      <c r="B237" s="90" t="s">
        <v>389</v>
      </c>
      <c r="C237" s="134" t="s">
        <v>210</v>
      </c>
      <c r="D237" s="108" t="s">
        <v>52</v>
      </c>
      <c r="E237" s="108" t="s">
        <v>240</v>
      </c>
      <c r="F237" s="91">
        <f>SUM(G237:H237)</f>
        <v>126.6</v>
      </c>
      <c r="G237" s="92">
        <v>126.6</v>
      </c>
      <c r="H237" s="92"/>
      <c r="I237" s="91">
        <f>SUM(J237:K237)</f>
        <v>0</v>
      </c>
      <c r="J237" s="92"/>
      <c r="K237" s="92"/>
      <c r="L237" s="91">
        <f>SUM(M237:N237)</f>
        <v>0</v>
      </c>
      <c r="M237" s="92"/>
      <c r="N237" s="92"/>
    </row>
    <row r="238" spans="1:14" ht="110.25">
      <c r="A238" s="114" t="s">
        <v>944</v>
      </c>
      <c r="B238" s="108" t="s">
        <v>978</v>
      </c>
      <c r="C238" s="134" t="s">
        <v>210</v>
      </c>
      <c r="D238" s="108" t="s">
        <v>52</v>
      </c>
      <c r="E238" s="108" t="s">
        <v>240</v>
      </c>
      <c r="F238" s="91">
        <f>SUM(G238:H238)</f>
        <v>7</v>
      </c>
      <c r="G238" s="92"/>
      <c r="H238" s="92">
        <v>7</v>
      </c>
      <c r="I238" s="91">
        <f>SUM(J238:K238)</f>
        <v>0</v>
      </c>
      <c r="J238" s="92"/>
      <c r="K238" s="92"/>
      <c r="L238" s="91">
        <f>SUM(M238:N238)</f>
        <v>0</v>
      </c>
      <c r="M238" s="92"/>
      <c r="N238" s="92"/>
    </row>
    <row r="239" spans="1:14" ht="78.75">
      <c r="A239" s="121" t="s">
        <v>846</v>
      </c>
      <c r="B239" s="113" t="s">
        <v>265</v>
      </c>
      <c r="C239" s="113"/>
      <c r="D239" s="113"/>
      <c r="E239" s="113"/>
      <c r="F239" s="111">
        <f>SUM(F240,F249,F256,F260)</f>
        <v>35115</v>
      </c>
      <c r="G239" s="111">
        <f aca="true" t="shared" si="91" ref="G239:N239">SUM(G240,G249,G256,G260)</f>
        <v>0</v>
      </c>
      <c r="H239" s="111">
        <f t="shared" si="91"/>
        <v>35115</v>
      </c>
      <c r="I239" s="111">
        <f t="shared" si="91"/>
        <v>67031</v>
      </c>
      <c r="J239" s="111">
        <f t="shared" si="91"/>
        <v>31500</v>
      </c>
      <c r="K239" s="111">
        <f t="shared" si="91"/>
        <v>35531</v>
      </c>
      <c r="L239" s="111">
        <f t="shared" si="91"/>
        <v>33004</v>
      </c>
      <c r="M239" s="111">
        <f t="shared" si="91"/>
        <v>0</v>
      </c>
      <c r="N239" s="111">
        <f t="shared" si="91"/>
        <v>33004</v>
      </c>
    </row>
    <row r="240" spans="1:14" ht="126">
      <c r="A240" s="121" t="s">
        <v>845</v>
      </c>
      <c r="B240" s="113" t="s">
        <v>702</v>
      </c>
      <c r="C240" s="113"/>
      <c r="D240" s="113"/>
      <c r="E240" s="113"/>
      <c r="F240" s="111">
        <f>SUM(F241,F246)</f>
        <v>33550</v>
      </c>
      <c r="G240" s="111">
        <f aca="true" t="shared" si="92" ref="G240:N240">SUM(G241,G246)</f>
        <v>0</v>
      </c>
      <c r="H240" s="111">
        <f t="shared" si="92"/>
        <v>33550</v>
      </c>
      <c r="I240" s="111">
        <f t="shared" si="92"/>
        <v>65647</v>
      </c>
      <c r="J240" s="111">
        <f t="shared" si="92"/>
        <v>31500</v>
      </c>
      <c r="K240" s="111">
        <f t="shared" si="92"/>
        <v>34147</v>
      </c>
      <c r="L240" s="111">
        <f t="shared" si="92"/>
        <v>31567</v>
      </c>
      <c r="M240" s="192">
        <f t="shared" si="92"/>
        <v>0</v>
      </c>
      <c r="N240" s="111">
        <f t="shared" si="92"/>
        <v>31567</v>
      </c>
    </row>
    <row r="241" spans="1:14" ht="78.75">
      <c r="A241" s="118" t="s">
        <v>304</v>
      </c>
      <c r="B241" s="116" t="s">
        <v>267</v>
      </c>
      <c r="C241" s="113"/>
      <c r="D241" s="113"/>
      <c r="E241" s="113"/>
      <c r="F241" s="117">
        <f>SUM(F242:F245)</f>
        <v>33550</v>
      </c>
      <c r="G241" s="117">
        <f aca="true" t="shared" si="93" ref="G241:N241">SUM(G242:G245)</f>
        <v>0</v>
      </c>
      <c r="H241" s="117">
        <f t="shared" si="93"/>
        <v>33550</v>
      </c>
      <c r="I241" s="117">
        <f t="shared" si="93"/>
        <v>30647</v>
      </c>
      <c r="J241" s="117">
        <f t="shared" si="93"/>
        <v>0</v>
      </c>
      <c r="K241" s="117">
        <f t="shared" si="93"/>
        <v>30647</v>
      </c>
      <c r="L241" s="117">
        <f t="shared" si="93"/>
        <v>31567</v>
      </c>
      <c r="M241" s="155">
        <f t="shared" si="93"/>
        <v>0</v>
      </c>
      <c r="N241" s="117">
        <f t="shared" si="93"/>
        <v>31567</v>
      </c>
    </row>
    <row r="242" spans="1:14" ht="110.25">
      <c r="A242" s="119" t="s">
        <v>331</v>
      </c>
      <c r="B242" s="108" t="s">
        <v>175</v>
      </c>
      <c r="C242" s="108" t="s">
        <v>641</v>
      </c>
      <c r="D242" s="115" t="s">
        <v>290</v>
      </c>
      <c r="E242" s="115" t="s">
        <v>290</v>
      </c>
      <c r="F242" s="117">
        <f>SUM(G242:H242)</f>
        <v>0</v>
      </c>
      <c r="G242" s="120"/>
      <c r="H242" s="120"/>
      <c r="I242" s="117">
        <f>SUM(J242:K242)</f>
        <v>0</v>
      </c>
      <c r="J242" s="120"/>
      <c r="K242" s="120"/>
      <c r="L242" s="117">
        <f>SUM(M242:N242)</f>
        <v>0</v>
      </c>
      <c r="M242" s="156"/>
      <c r="N242" s="120"/>
    </row>
    <row r="243" spans="1:14" ht="110.25">
      <c r="A243" s="119" t="s">
        <v>331</v>
      </c>
      <c r="B243" s="108" t="s">
        <v>175</v>
      </c>
      <c r="C243" s="108">
        <v>600</v>
      </c>
      <c r="D243" s="108">
        <v>11</v>
      </c>
      <c r="E243" s="115" t="s">
        <v>240</v>
      </c>
      <c r="F243" s="117">
        <f>SUM(G243:H243)</f>
        <v>33550</v>
      </c>
      <c r="G243" s="120"/>
      <c r="H243" s="120">
        <v>33550</v>
      </c>
      <c r="I243" s="117">
        <f>SUM(J243:K243)</f>
        <v>30647</v>
      </c>
      <c r="J243" s="120"/>
      <c r="K243" s="120">
        <v>30647</v>
      </c>
      <c r="L243" s="117">
        <f>SUM(M243:N243)</f>
        <v>31567</v>
      </c>
      <c r="M243" s="156"/>
      <c r="N243" s="120">
        <v>31567</v>
      </c>
    </row>
    <row r="244" spans="1:14" ht="110.25">
      <c r="A244" s="166" t="s">
        <v>757</v>
      </c>
      <c r="B244" s="108" t="s">
        <v>175</v>
      </c>
      <c r="C244" s="108" t="s">
        <v>210</v>
      </c>
      <c r="D244" s="108">
        <v>11</v>
      </c>
      <c r="E244" s="115" t="s">
        <v>240</v>
      </c>
      <c r="F244" s="117">
        <f>SUM(G244:H244)</f>
        <v>0</v>
      </c>
      <c r="G244" s="120"/>
      <c r="H244" s="120"/>
      <c r="I244" s="117">
        <f>SUM(J244:K244)</f>
        <v>0</v>
      </c>
      <c r="J244" s="120"/>
      <c r="K244" s="120"/>
      <c r="L244" s="117">
        <f>SUM(M244:N244)</f>
        <v>0</v>
      </c>
      <c r="M244" s="156"/>
      <c r="N244" s="120"/>
    </row>
    <row r="245" spans="1:14" ht="110.25">
      <c r="A245" s="166" t="s">
        <v>757</v>
      </c>
      <c r="B245" s="108" t="s">
        <v>175</v>
      </c>
      <c r="C245" s="108" t="s">
        <v>671</v>
      </c>
      <c r="D245" s="108">
        <v>11</v>
      </c>
      <c r="E245" s="115" t="s">
        <v>240</v>
      </c>
      <c r="F245" s="117">
        <f>SUM(G245:H245)</f>
        <v>0</v>
      </c>
      <c r="G245" s="120"/>
      <c r="H245" s="120"/>
      <c r="I245" s="117">
        <f>SUM(J245:K245)</f>
        <v>0</v>
      </c>
      <c r="J245" s="120"/>
      <c r="K245" s="120"/>
      <c r="L245" s="117">
        <f>SUM(M245:N245)</f>
        <v>0</v>
      </c>
      <c r="M245" s="156"/>
      <c r="N245" s="120"/>
    </row>
    <row r="246" spans="1:14" ht="47.25">
      <c r="A246" s="166" t="s">
        <v>879</v>
      </c>
      <c r="B246" s="116" t="s">
        <v>876</v>
      </c>
      <c r="C246" s="108"/>
      <c r="D246" s="108" t="s">
        <v>650</v>
      </c>
      <c r="E246" s="108" t="s">
        <v>248</v>
      </c>
      <c r="F246" s="117">
        <f>SUM(F247:F248)</f>
        <v>0</v>
      </c>
      <c r="G246" s="117">
        <f aca="true" t="shared" si="94" ref="G246:N246">SUM(G247:G248)</f>
        <v>0</v>
      </c>
      <c r="H246" s="117">
        <f t="shared" si="94"/>
        <v>0</v>
      </c>
      <c r="I246" s="117">
        <f t="shared" si="94"/>
        <v>35000</v>
      </c>
      <c r="J246" s="117">
        <f t="shared" si="94"/>
        <v>31500</v>
      </c>
      <c r="K246" s="117">
        <f t="shared" si="94"/>
        <v>3500</v>
      </c>
      <c r="L246" s="117">
        <f t="shared" si="94"/>
        <v>0</v>
      </c>
      <c r="M246" s="155">
        <f t="shared" si="94"/>
        <v>0</v>
      </c>
      <c r="N246" s="117">
        <f t="shared" si="94"/>
        <v>0</v>
      </c>
    </row>
    <row r="247" spans="1:14" ht="78.75">
      <c r="A247" s="166" t="s">
        <v>882</v>
      </c>
      <c r="B247" s="108" t="s">
        <v>875</v>
      </c>
      <c r="C247" s="108" t="s">
        <v>210</v>
      </c>
      <c r="D247" s="108" t="s">
        <v>650</v>
      </c>
      <c r="E247" s="108" t="s">
        <v>248</v>
      </c>
      <c r="F247" s="152">
        <f>SUM(G247:H247)</f>
        <v>0</v>
      </c>
      <c r="G247" s="168"/>
      <c r="H247" s="120"/>
      <c r="I247" s="152">
        <f>SUM(J247:K247)</f>
        <v>31500</v>
      </c>
      <c r="J247" s="120">
        <v>31500</v>
      </c>
      <c r="K247" s="120"/>
      <c r="L247" s="152">
        <f>SUM(M247:N247)</f>
        <v>0</v>
      </c>
      <c r="M247" s="195"/>
      <c r="N247" s="120"/>
    </row>
    <row r="248" spans="1:14" ht="78.75">
      <c r="A248" s="166" t="s">
        <v>236</v>
      </c>
      <c r="B248" s="108" t="s">
        <v>874</v>
      </c>
      <c r="C248" s="108" t="s">
        <v>210</v>
      </c>
      <c r="D248" s="108" t="s">
        <v>650</v>
      </c>
      <c r="E248" s="108" t="s">
        <v>248</v>
      </c>
      <c r="F248" s="152">
        <f>SUM(G248:H248)</f>
        <v>0</v>
      </c>
      <c r="G248" s="168"/>
      <c r="H248" s="120"/>
      <c r="I248" s="152">
        <f>SUM(J248:K248)</f>
        <v>3500</v>
      </c>
      <c r="J248" s="168"/>
      <c r="K248" s="120">
        <v>3500</v>
      </c>
      <c r="L248" s="152">
        <f>SUM(M248:N248)</f>
        <v>0</v>
      </c>
      <c r="M248" s="195"/>
      <c r="N248" s="120"/>
    </row>
    <row r="249" spans="1:14" s="125" customFormat="1" ht="110.25">
      <c r="A249" s="121" t="s">
        <v>793</v>
      </c>
      <c r="B249" s="140" t="s">
        <v>235</v>
      </c>
      <c r="C249" s="113"/>
      <c r="D249" s="107" t="s">
        <v>290</v>
      </c>
      <c r="E249" s="107" t="s">
        <v>290</v>
      </c>
      <c r="F249" s="111">
        <f>SUM(F250,)</f>
        <v>1480</v>
      </c>
      <c r="G249" s="111">
        <f aca="true" t="shared" si="95" ref="G249:N249">SUM(G250,)</f>
        <v>0</v>
      </c>
      <c r="H249" s="111">
        <f t="shared" si="95"/>
        <v>1480</v>
      </c>
      <c r="I249" s="111">
        <f t="shared" si="95"/>
        <v>1384</v>
      </c>
      <c r="J249" s="111">
        <f t="shared" si="95"/>
        <v>0</v>
      </c>
      <c r="K249" s="111">
        <f t="shared" si="95"/>
        <v>1384</v>
      </c>
      <c r="L249" s="111">
        <f t="shared" si="95"/>
        <v>1437</v>
      </c>
      <c r="M249" s="111">
        <f t="shared" si="95"/>
        <v>0</v>
      </c>
      <c r="N249" s="111">
        <f t="shared" si="95"/>
        <v>1437</v>
      </c>
    </row>
    <row r="250" spans="1:14" ht="47.25">
      <c r="A250" s="118" t="s">
        <v>278</v>
      </c>
      <c r="B250" s="116" t="s">
        <v>276</v>
      </c>
      <c r="C250" s="108"/>
      <c r="D250" s="115" t="s">
        <v>290</v>
      </c>
      <c r="E250" s="115" t="s">
        <v>290</v>
      </c>
      <c r="F250" s="117">
        <f>SUM(F251:F255)</f>
        <v>1480</v>
      </c>
      <c r="G250" s="117">
        <f aca="true" t="shared" si="96" ref="G250:N250">SUM(G251:G255)</f>
        <v>0</v>
      </c>
      <c r="H250" s="117">
        <f t="shared" si="96"/>
        <v>1480</v>
      </c>
      <c r="I250" s="117">
        <f t="shared" si="96"/>
        <v>1384</v>
      </c>
      <c r="J250" s="117">
        <f t="shared" si="96"/>
        <v>0</v>
      </c>
      <c r="K250" s="117">
        <f t="shared" si="96"/>
        <v>1384</v>
      </c>
      <c r="L250" s="117">
        <f t="shared" si="96"/>
        <v>1437</v>
      </c>
      <c r="M250" s="155">
        <f t="shared" si="96"/>
        <v>0</v>
      </c>
      <c r="N250" s="117">
        <f t="shared" si="96"/>
        <v>1437</v>
      </c>
    </row>
    <row r="251" spans="1:14" ht="173.25">
      <c r="A251" s="137" t="s">
        <v>317</v>
      </c>
      <c r="B251" s="116" t="s">
        <v>515</v>
      </c>
      <c r="C251" s="108" t="s">
        <v>208</v>
      </c>
      <c r="D251" s="115" t="s">
        <v>290</v>
      </c>
      <c r="E251" s="115" t="s">
        <v>290</v>
      </c>
      <c r="F251" s="117">
        <f>SUM(G251:H251)</f>
        <v>1329</v>
      </c>
      <c r="G251" s="117"/>
      <c r="H251" s="117">
        <v>1329</v>
      </c>
      <c r="I251" s="117">
        <f>SUM(J251:K251)</f>
        <v>1384</v>
      </c>
      <c r="J251" s="117"/>
      <c r="K251" s="117">
        <v>1384</v>
      </c>
      <c r="L251" s="117">
        <f>SUM(M251:N251)</f>
        <v>1437</v>
      </c>
      <c r="M251" s="155"/>
      <c r="N251" s="117">
        <v>1437</v>
      </c>
    </row>
    <row r="252" spans="1:14" ht="94.5">
      <c r="A252" s="137" t="s">
        <v>690</v>
      </c>
      <c r="B252" s="116" t="s">
        <v>515</v>
      </c>
      <c r="C252" s="108" t="s">
        <v>210</v>
      </c>
      <c r="D252" s="115" t="s">
        <v>290</v>
      </c>
      <c r="E252" s="115" t="s">
        <v>290</v>
      </c>
      <c r="F252" s="117">
        <f>SUM(G252:H252)</f>
        <v>52</v>
      </c>
      <c r="G252" s="117"/>
      <c r="H252" s="117">
        <v>52</v>
      </c>
      <c r="I252" s="117">
        <f>SUM(J252:K252)</f>
        <v>0</v>
      </c>
      <c r="J252" s="117"/>
      <c r="K252" s="117"/>
      <c r="L252" s="117">
        <f>SUM(M252:N252)</f>
        <v>0</v>
      </c>
      <c r="M252" s="155"/>
      <c r="N252" s="117"/>
    </row>
    <row r="253" spans="1:14" ht="78.75">
      <c r="A253" s="137" t="s">
        <v>397</v>
      </c>
      <c r="B253" s="116" t="s">
        <v>515</v>
      </c>
      <c r="C253" s="108" t="s">
        <v>629</v>
      </c>
      <c r="D253" s="115" t="s">
        <v>290</v>
      </c>
      <c r="E253" s="115" t="s">
        <v>290</v>
      </c>
      <c r="F253" s="117">
        <f>SUM(G253:H253)</f>
        <v>0</v>
      </c>
      <c r="G253" s="117"/>
      <c r="H253" s="117"/>
      <c r="I253" s="117">
        <f>SUM(J253:K253)</f>
        <v>0</v>
      </c>
      <c r="J253" s="117"/>
      <c r="K253" s="117"/>
      <c r="L253" s="117">
        <f>SUM(M253:N253)</f>
        <v>0</v>
      </c>
      <c r="M253" s="155"/>
      <c r="N253" s="117"/>
    </row>
    <row r="254" spans="1:14" ht="126">
      <c r="A254" s="137" t="s">
        <v>82</v>
      </c>
      <c r="B254" s="116" t="s">
        <v>277</v>
      </c>
      <c r="C254" s="108" t="s">
        <v>208</v>
      </c>
      <c r="D254" s="115" t="s">
        <v>290</v>
      </c>
      <c r="E254" s="115" t="s">
        <v>290</v>
      </c>
      <c r="F254" s="117">
        <f>SUM(G254:H254)</f>
        <v>20</v>
      </c>
      <c r="G254" s="117"/>
      <c r="H254" s="117">
        <v>20</v>
      </c>
      <c r="I254" s="117">
        <f>SUM(J254:K254)</f>
        <v>0</v>
      </c>
      <c r="J254" s="117"/>
      <c r="K254" s="117"/>
      <c r="L254" s="117">
        <f>SUM(M254:N254)</f>
        <v>0</v>
      </c>
      <c r="M254" s="155"/>
      <c r="N254" s="117"/>
    </row>
    <row r="255" spans="1:14" ht="47.25">
      <c r="A255" s="118" t="s">
        <v>617</v>
      </c>
      <c r="B255" s="116" t="s">
        <v>277</v>
      </c>
      <c r="C255" s="108" t="s">
        <v>210</v>
      </c>
      <c r="D255" s="115" t="s">
        <v>290</v>
      </c>
      <c r="E255" s="115" t="s">
        <v>290</v>
      </c>
      <c r="F255" s="117">
        <f>SUM(G255:H255)</f>
        <v>79</v>
      </c>
      <c r="G255" s="120"/>
      <c r="H255" s="120">
        <v>79</v>
      </c>
      <c r="I255" s="117">
        <f>SUM(J255:K255)</f>
        <v>0</v>
      </c>
      <c r="J255" s="120"/>
      <c r="K255" s="120"/>
      <c r="L255" s="117">
        <f>SUM(M255:N255)</f>
        <v>0</v>
      </c>
      <c r="M255" s="156"/>
      <c r="N255" s="120"/>
    </row>
    <row r="256" spans="1:14" s="125" customFormat="1" ht="110.25">
      <c r="A256" s="121" t="s">
        <v>900</v>
      </c>
      <c r="B256" s="140" t="s">
        <v>904</v>
      </c>
      <c r="C256" s="113"/>
      <c r="D256" s="107" t="s">
        <v>290</v>
      </c>
      <c r="E256" s="107" t="s">
        <v>290</v>
      </c>
      <c r="F256" s="111">
        <f>F257</f>
        <v>70</v>
      </c>
      <c r="G256" s="111">
        <f aca="true" t="shared" si="97" ref="G256:N256">G257</f>
        <v>0</v>
      </c>
      <c r="H256" s="111">
        <f t="shared" si="97"/>
        <v>70</v>
      </c>
      <c r="I256" s="111">
        <f t="shared" si="97"/>
        <v>0</v>
      </c>
      <c r="J256" s="111">
        <f t="shared" si="97"/>
        <v>0</v>
      </c>
      <c r="K256" s="111">
        <f t="shared" si="97"/>
        <v>0</v>
      </c>
      <c r="L256" s="111">
        <f t="shared" si="97"/>
        <v>0</v>
      </c>
      <c r="M256" s="111">
        <f t="shared" si="97"/>
        <v>0</v>
      </c>
      <c r="N256" s="111">
        <f t="shared" si="97"/>
        <v>0</v>
      </c>
    </row>
    <row r="257" spans="1:14" ht="47.25">
      <c r="A257" s="118" t="s">
        <v>902</v>
      </c>
      <c r="B257" s="116" t="s">
        <v>901</v>
      </c>
      <c r="C257" s="108"/>
      <c r="D257" s="115"/>
      <c r="E257" s="115"/>
      <c r="F257" s="117">
        <f>SUM(F258:F259)</f>
        <v>70</v>
      </c>
      <c r="G257" s="117">
        <f aca="true" t="shared" si="98" ref="G257:N257">SUM(G258:G259)</f>
        <v>0</v>
      </c>
      <c r="H257" s="117">
        <f t="shared" si="98"/>
        <v>70</v>
      </c>
      <c r="I257" s="117">
        <f t="shared" si="98"/>
        <v>0</v>
      </c>
      <c r="J257" s="117">
        <f t="shared" si="98"/>
        <v>0</v>
      </c>
      <c r="K257" s="117">
        <f t="shared" si="98"/>
        <v>0</v>
      </c>
      <c r="L257" s="117">
        <f t="shared" si="98"/>
        <v>0</v>
      </c>
      <c r="M257" s="117">
        <f t="shared" si="98"/>
        <v>0</v>
      </c>
      <c r="N257" s="117">
        <f t="shared" si="98"/>
        <v>0</v>
      </c>
    </row>
    <row r="258" spans="1:14" ht="47.25">
      <c r="A258" s="137" t="s">
        <v>617</v>
      </c>
      <c r="B258" s="116" t="s">
        <v>903</v>
      </c>
      <c r="C258" s="108" t="s">
        <v>208</v>
      </c>
      <c r="D258" s="115" t="s">
        <v>290</v>
      </c>
      <c r="E258" s="115" t="s">
        <v>290</v>
      </c>
      <c r="F258" s="117">
        <f>SUM(G258:H258)</f>
        <v>30</v>
      </c>
      <c r="G258" s="117"/>
      <c r="H258" s="117">
        <v>30</v>
      </c>
      <c r="I258" s="117">
        <f aca="true" t="shared" si="99" ref="I258:N258">SUM(J258:K258)</f>
        <v>0</v>
      </c>
      <c r="J258" s="117">
        <f t="shared" si="99"/>
        <v>0</v>
      </c>
      <c r="K258" s="117">
        <f t="shared" si="99"/>
        <v>0</v>
      </c>
      <c r="L258" s="117">
        <f t="shared" si="99"/>
        <v>0</v>
      </c>
      <c r="M258" s="117">
        <f t="shared" si="99"/>
        <v>0</v>
      </c>
      <c r="N258" s="117">
        <f t="shared" si="99"/>
        <v>0</v>
      </c>
    </row>
    <row r="259" spans="1:14" ht="47.25">
      <c r="A259" s="137" t="s">
        <v>617</v>
      </c>
      <c r="B259" s="116" t="s">
        <v>903</v>
      </c>
      <c r="C259" s="108" t="s">
        <v>210</v>
      </c>
      <c r="D259" s="115" t="s">
        <v>290</v>
      </c>
      <c r="E259" s="115" t="s">
        <v>290</v>
      </c>
      <c r="F259" s="117">
        <f>SUM(G259:H259)</f>
        <v>40</v>
      </c>
      <c r="G259" s="120"/>
      <c r="H259" s="120">
        <v>40</v>
      </c>
      <c r="I259" s="117">
        <f>SUM(J259:K259)</f>
        <v>0</v>
      </c>
      <c r="J259" s="120"/>
      <c r="K259" s="120"/>
      <c r="L259" s="117">
        <f>SUM(M259:N259)</f>
        <v>0</v>
      </c>
      <c r="M259" s="156"/>
      <c r="N259" s="120"/>
    </row>
    <row r="260" spans="1:14" s="125" customFormat="1" ht="126">
      <c r="A260" s="121" t="s">
        <v>908</v>
      </c>
      <c r="B260" s="140" t="s">
        <v>905</v>
      </c>
      <c r="C260" s="113"/>
      <c r="D260" s="107" t="s">
        <v>290</v>
      </c>
      <c r="E260" s="107" t="s">
        <v>290</v>
      </c>
      <c r="F260" s="111">
        <f>F261</f>
        <v>15</v>
      </c>
      <c r="G260" s="111">
        <f aca="true" t="shared" si="100" ref="G260:N261">G261</f>
        <v>0</v>
      </c>
      <c r="H260" s="111">
        <f t="shared" si="100"/>
        <v>15</v>
      </c>
      <c r="I260" s="111">
        <f t="shared" si="100"/>
        <v>0</v>
      </c>
      <c r="J260" s="111">
        <f t="shared" si="100"/>
        <v>0</v>
      </c>
      <c r="K260" s="111">
        <f t="shared" si="100"/>
        <v>0</v>
      </c>
      <c r="L260" s="111">
        <f t="shared" si="100"/>
        <v>0</v>
      </c>
      <c r="M260" s="111">
        <f t="shared" si="100"/>
        <v>0</v>
      </c>
      <c r="N260" s="111">
        <f t="shared" si="100"/>
        <v>0</v>
      </c>
    </row>
    <row r="261" spans="1:14" ht="47.25">
      <c r="A261" s="118" t="s">
        <v>909</v>
      </c>
      <c r="B261" s="116" t="s">
        <v>906</v>
      </c>
      <c r="C261" s="108"/>
      <c r="D261" s="115"/>
      <c r="E261" s="115"/>
      <c r="F261" s="117">
        <f>F262</f>
        <v>15</v>
      </c>
      <c r="G261" s="117">
        <f t="shared" si="100"/>
        <v>0</v>
      </c>
      <c r="H261" s="117">
        <f t="shared" si="100"/>
        <v>15</v>
      </c>
      <c r="I261" s="117">
        <f t="shared" si="100"/>
        <v>0</v>
      </c>
      <c r="J261" s="117">
        <f t="shared" si="100"/>
        <v>0</v>
      </c>
      <c r="K261" s="117">
        <f t="shared" si="100"/>
        <v>0</v>
      </c>
      <c r="L261" s="117">
        <f t="shared" si="100"/>
        <v>0</v>
      </c>
      <c r="M261" s="117">
        <f t="shared" si="100"/>
        <v>0</v>
      </c>
      <c r="N261" s="117">
        <f t="shared" si="100"/>
        <v>0</v>
      </c>
    </row>
    <row r="262" spans="1:14" ht="47.25">
      <c r="A262" s="137" t="s">
        <v>617</v>
      </c>
      <c r="B262" s="116" t="s">
        <v>907</v>
      </c>
      <c r="C262" s="108" t="s">
        <v>210</v>
      </c>
      <c r="D262" s="115" t="s">
        <v>290</v>
      </c>
      <c r="E262" s="115" t="s">
        <v>290</v>
      </c>
      <c r="F262" s="117">
        <f>SUM(G262:H262)</f>
        <v>15</v>
      </c>
      <c r="G262" s="120"/>
      <c r="H262" s="120">
        <v>15</v>
      </c>
      <c r="I262" s="117">
        <f>SUM(J262:K262)</f>
        <v>0</v>
      </c>
      <c r="J262" s="120"/>
      <c r="K262" s="120"/>
      <c r="L262" s="117">
        <f>SUM(M262:N262)</f>
        <v>0</v>
      </c>
      <c r="M262" s="156"/>
      <c r="N262" s="120"/>
    </row>
    <row r="263" spans="1:14" s="125" customFormat="1" ht="110.25">
      <c r="A263" s="121" t="s">
        <v>847</v>
      </c>
      <c r="B263" s="113" t="s">
        <v>699</v>
      </c>
      <c r="C263" s="113"/>
      <c r="D263" s="113"/>
      <c r="E263" s="113"/>
      <c r="F263" s="111">
        <f>SUM(F264,F272,F275)</f>
        <v>1528</v>
      </c>
      <c r="G263" s="111">
        <f>SUM(G264,G272,G275)</f>
        <v>1147.4</v>
      </c>
      <c r="H263" s="111">
        <f>SUM(H264,H272,H275)</f>
        <v>380.6</v>
      </c>
      <c r="I263" s="111">
        <f aca="true" t="shared" si="101" ref="I263:N263">SUM(I264,I275)</f>
        <v>1659</v>
      </c>
      <c r="J263" s="111">
        <f t="shared" si="101"/>
        <v>1659</v>
      </c>
      <c r="K263" s="111">
        <f t="shared" si="101"/>
        <v>0</v>
      </c>
      <c r="L263" s="111">
        <f t="shared" si="101"/>
        <v>1956</v>
      </c>
      <c r="M263" s="192">
        <f t="shared" si="101"/>
        <v>1956</v>
      </c>
      <c r="N263" s="111">
        <f t="shared" si="101"/>
        <v>0</v>
      </c>
    </row>
    <row r="264" spans="1:14" s="125" customFormat="1" ht="141.75">
      <c r="A264" s="104" t="s">
        <v>848</v>
      </c>
      <c r="B264" s="207" t="s">
        <v>761</v>
      </c>
      <c r="C264" s="113"/>
      <c r="D264" s="113"/>
      <c r="E264" s="113"/>
      <c r="F264" s="111">
        <f>SUM(F265,F267,F270)</f>
        <v>1074</v>
      </c>
      <c r="G264" s="111">
        <f aca="true" t="shared" si="102" ref="G264:N264">SUM(G265,G267,G270)</f>
        <v>707.4</v>
      </c>
      <c r="H264" s="111">
        <f t="shared" si="102"/>
        <v>366.6</v>
      </c>
      <c r="I264" s="111">
        <f t="shared" si="102"/>
        <v>1200</v>
      </c>
      <c r="J264" s="111">
        <f t="shared" si="102"/>
        <v>1200</v>
      </c>
      <c r="K264" s="111">
        <f t="shared" si="102"/>
        <v>0</v>
      </c>
      <c r="L264" s="111">
        <f t="shared" si="102"/>
        <v>1480</v>
      </c>
      <c r="M264" s="111">
        <f t="shared" si="102"/>
        <v>1480</v>
      </c>
      <c r="N264" s="111">
        <f t="shared" si="102"/>
        <v>0</v>
      </c>
    </row>
    <row r="265" spans="1:14" ht="94.5">
      <c r="A265" s="114" t="s">
        <v>706</v>
      </c>
      <c r="B265" s="122" t="s">
        <v>268</v>
      </c>
      <c r="C265" s="108"/>
      <c r="D265" s="108"/>
      <c r="E265" s="108"/>
      <c r="F265" s="117">
        <f>F266</f>
        <v>135</v>
      </c>
      <c r="G265" s="117">
        <f aca="true" t="shared" si="103" ref="G265:N265">G266</f>
        <v>0</v>
      </c>
      <c r="H265" s="117">
        <f t="shared" si="103"/>
        <v>135</v>
      </c>
      <c r="I265" s="117">
        <f t="shared" si="103"/>
        <v>0</v>
      </c>
      <c r="J265" s="117">
        <f t="shared" si="103"/>
        <v>0</v>
      </c>
      <c r="K265" s="117">
        <f t="shared" si="103"/>
        <v>0</v>
      </c>
      <c r="L265" s="117">
        <f t="shared" si="103"/>
        <v>0</v>
      </c>
      <c r="M265" s="155">
        <f t="shared" si="103"/>
        <v>0</v>
      </c>
      <c r="N265" s="117">
        <f t="shared" si="103"/>
        <v>0</v>
      </c>
    </row>
    <row r="266" spans="1:14" ht="126">
      <c r="A266" s="114" t="s">
        <v>700</v>
      </c>
      <c r="B266" s="123" t="s">
        <v>158</v>
      </c>
      <c r="C266" s="108" t="s">
        <v>210</v>
      </c>
      <c r="D266" s="108" t="s">
        <v>241</v>
      </c>
      <c r="E266" s="108" t="s">
        <v>667</v>
      </c>
      <c r="F266" s="117">
        <f>SUM(G266:H266)</f>
        <v>135</v>
      </c>
      <c r="G266" s="120"/>
      <c r="H266" s="120">
        <v>135</v>
      </c>
      <c r="I266" s="117">
        <f>SUM(J266:K266)</f>
        <v>0</v>
      </c>
      <c r="J266" s="120"/>
      <c r="K266" s="120"/>
      <c r="L266" s="117">
        <f>SUM(M266:N266)</f>
        <v>0</v>
      </c>
      <c r="M266" s="156"/>
      <c r="N266" s="120"/>
    </row>
    <row r="267" spans="1:14" ht="31.5">
      <c r="A267" s="114" t="s">
        <v>950</v>
      </c>
      <c r="B267" s="122" t="s">
        <v>946</v>
      </c>
      <c r="C267" s="108"/>
      <c r="D267" s="108"/>
      <c r="E267" s="108"/>
      <c r="F267" s="117">
        <f>SUM(F268:F269)</f>
        <v>786</v>
      </c>
      <c r="G267" s="117">
        <f aca="true" t="shared" si="104" ref="G267:N267">SUM(G268:G269)</f>
        <v>707.4</v>
      </c>
      <c r="H267" s="117">
        <f t="shared" si="104"/>
        <v>78.6</v>
      </c>
      <c r="I267" s="117">
        <f t="shared" si="104"/>
        <v>1200</v>
      </c>
      <c r="J267" s="117">
        <f t="shared" si="104"/>
        <v>1200</v>
      </c>
      <c r="K267" s="117">
        <f t="shared" si="104"/>
        <v>0</v>
      </c>
      <c r="L267" s="117">
        <f t="shared" si="104"/>
        <v>1480</v>
      </c>
      <c r="M267" s="117">
        <f t="shared" si="104"/>
        <v>1480</v>
      </c>
      <c r="N267" s="117">
        <f t="shared" si="104"/>
        <v>0</v>
      </c>
    </row>
    <row r="268" spans="1:14" ht="63">
      <c r="A268" s="119" t="s">
        <v>930</v>
      </c>
      <c r="B268" s="108" t="s">
        <v>947</v>
      </c>
      <c r="C268" s="108" t="s">
        <v>210</v>
      </c>
      <c r="D268" s="108" t="s">
        <v>241</v>
      </c>
      <c r="E268" s="108" t="s">
        <v>667</v>
      </c>
      <c r="F268" s="117">
        <f>SUM(G268:H268)</f>
        <v>78.6</v>
      </c>
      <c r="G268" s="117"/>
      <c r="H268" s="117">
        <v>78.6</v>
      </c>
      <c r="I268" s="117">
        <f>SUM(J268:K268)</f>
        <v>0</v>
      </c>
      <c r="J268" s="117"/>
      <c r="K268" s="117"/>
      <c r="L268" s="117">
        <f>SUM(M268:N268)</f>
        <v>0</v>
      </c>
      <c r="M268" s="117"/>
      <c r="N268" s="117"/>
    </row>
    <row r="269" spans="1:14" ht="78.75">
      <c r="A269" s="119" t="s">
        <v>486</v>
      </c>
      <c r="B269" s="108" t="s">
        <v>948</v>
      </c>
      <c r="C269" s="108" t="s">
        <v>210</v>
      </c>
      <c r="D269" s="108" t="s">
        <v>241</v>
      </c>
      <c r="E269" s="108" t="s">
        <v>667</v>
      </c>
      <c r="F269" s="117">
        <f>SUM(G269:H269)</f>
        <v>707.4</v>
      </c>
      <c r="G269" s="117">
        <v>707.4</v>
      </c>
      <c r="H269" s="117"/>
      <c r="I269" s="117">
        <f>SUM(J269:K269)</f>
        <v>1200</v>
      </c>
      <c r="J269" s="117">
        <v>1200</v>
      </c>
      <c r="K269" s="117"/>
      <c r="L269" s="117">
        <f>SUM(M269:N269)</f>
        <v>1480</v>
      </c>
      <c r="M269" s="117">
        <v>1480</v>
      </c>
      <c r="N269" s="117"/>
    </row>
    <row r="270" spans="1:14" ht="47.25">
      <c r="A270" s="114" t="s">
        <v>951</v>
      </c>
      <c r="B270" s="122" t="s">
        <v>949</v>
      </c>
      <c r="C270" s="108"/>
      <c r="D270" s="108"/>
      <c r="E270" s="108"/>
      <c r="F270" s="117">
        <f>F271</f>
        <v>153</v>
      </c>
      <c r="G270" s="117">
        <f aca="true" t="shared" si="105" ref="G270:N270">G271</f>
        <v>0</v>
      </c>
      <c r="H270" s="117">
        <f t="shared" si="105"/>
        <v>153</v>
      </c>
      <c r="I270" s="117">
        <f t="shared" si="105"/>
        <v>0</v>
      </c>
      <c r="J270" s="117">
        <f t="shared" si="105"/>
        <v>0</v>
      </c>
      <c r="K270" s="117">
        <f t="shared" si="105"/>
        <v>0</v>
      </c>
      <c r="L270" s="117">
        <f t="shared" si="105"/>
        <v>0</v>
      </c>
      <c r="M270" s="117">
        <f t="shared" si="105"/>
        <v>0</v>
      </c>
      <c r="N270" s="117">
        <f t="shared" si="105"/>
        <v>0</v>
      </c>
    </row>
    <row r="271" spans="1:14" ht="78.75">
      <c r="A271" s="114" t="s">
        <v>953</v>
      </c>
      <c r="B271" s="108" t="s">
        <v>952</v>
      </c>
      <c r="C271" s="108" t="s">
        <v>210</v>
      </c>
      <c r="D271" s="108" t="s">
        <v>241</v>
      </c>
      <c r="E271" s="108" t="s">
        <v>667</v>
      </c>
      <c r="F271" s="117">
        <f>SUM(G271:H271)</f>
        <v>153</v>
      </c>
      <c r="G271" s="117"/>
      <c r="H271" s="117">
        <v>153</v>
      </c>
      <c r="I271" s="117">
        <f>SUM(J271:K271)</f>
        <v>0</v>
      </c>
      <c r="J271" s="117"/>
      <c r="K271" s="117"/>
      <c r="L271" s="117">
        <f>SUM(M271:N271)</f>
        <v>0</v>
      </c>
      <c r="M271" s="117"/>
      <c r="N271" s="117"/>
    </row>
    <row r="272" spans="1:14" s="125" customFormat="1" ht="204.75">
      <c r="A272" s="208" t="s">
        <v>957</v>
      </c>
      <c r="B272" s="207" t="s">
        <v>748</v>
      </c>
      <c r="C272" s="113"/>
      <c r="D272" s="113"/>
      <c r="E272" s="113"/>
      <c r="F272" s="111">
        <f aca="true" t="shared" si="106" ref="F272:H273">F273</f>
        <v>14</v>
      </c>
      <c r="G272" s="111">
        <f t="shared" si="106"/>
        <v>0</v>
      </c>
      <c r="H272" s="111">
        <f t="shared" si="106"/>
        <v>14</v>
      </c>
      <c r="I272" s="111"/>
      <c r="J272" s="168"/>
      <c r="K272" s="168"/>
      <c r="L272" s="111"/>
      <c r="M272" s="195"/>
      <c r="N272" s="168"/>
    </row>
    <row r="273" spans="1:14" ht="47.25">
      <c r="A273" s="114" t="s">
        <v>587</v>
      </c>
      <c r="B273" s="122" t="s">
        <v>269</v>
      </c>
      <c r="C273" s="108"/>
      <c r="D273" s="108"/>
      <c r="E273" s="108"/>
      <c r="F273" s="117">
        <f t="shared" si="106"/>
        <v>14</v>
      </c>
      <c r="G273" s="117">
        <f t="shared" si="106"/>
        <v>0</v>
      </c>
      <c r="H273" s="117">
        <f t="shared" si="106"/>
        <v>14</v>
      </c>
      <c r="I273" s="117"/>
      <c r="J273" s="120"/>
      <c r="K273" s="120"/>
      <c r="L273" s="117"/>
      <c r="M273" s="156"/>
      <c r="N273" s="120"/>
    </row>
    <row r="274" spans="1:14" ht="110.25">
      <c r="A274" s="114" t="s">
        <v>523</v>
      </c>
      <c r="B274" s="123" t="s">
        <v>159</v>
      </c>
      <c r="C274" s="108" t="s">
        <v>210</v>
      </c>
      <c r="D274" s="108" t="s">
        <v>240</v>
      </c>
      <c r="E274" s="108" t="s">
        <v>241</v>
      </c>
      <c r="F274" s="117">
        <f>SUM(G274:H274)</f>
        <v>14</v>
      </c>
      <c r="G274" s="120"/>
      <c r="H274" s="120">
        <v>14</v>
      </c>
      <c r="I274" s="117"/>
      <c r="J274" s="120"/>
      <c r="K274" s="120"/>
      <c r="L274" s="117"/>
      <c r="M274" s="156"/>
      <c r="N274" s="120"/>
    </row>
    <row r="275" spans="1:14" s="125" customFormat="1" ht="141.75">
      <c r="A275" s="121" t="s">
        <v>863</v>
      </c>
      <c r="B275" s="113" t="s">
        <v>525</v>
      </c>
      <c r="C275" s="113"/>
      <c r="D275" s="113"/>
      <c r="E275" s="113"/>
      <c r="F275" s="111">
        <f aca="true" t="shared" si="107" ref="F275:N276">F276</f>
        <v>440</v>
      </c>
      <c r="G275" s="111">
        <f t="shared" si="107"/>
        <v>440</v>
      </c>
      <c r="H275" s="111">
        <f t="shared" si="107"/>
        <v>0</v>
      </c>
      <c r="I275" s="111">
        <f t="shared" si="107"/>
        <v>459</v>
      </c>
      <c r="J275" s="111">
        <f t="shared" si="107"/>
        <v>459</v>
      </c>
      <c r="K275" s="111">
        <f t="shared" si="107"/>
        <v>0</v>
      </c>
      <c r="L275" s="111">
        <f t="shared" si="107"/>
        <v>476</v>
      </c>
      <c r="M275" s="192">
        <f t="shared" si="107"/>
        <v>476</v>
      </c>
      <c r="N275" s="111">
        <f t="shared" si="107"/>
        <v>0</v>
      </c>
    </row>
    <row r="276" spans="1:14" s="125" customFormat="1" ht="47.25">
      <c r="A276" s="118" t="s">
        <v>28</v>
      </c>
      <c r="B276" s="122" t="s">
        <v>270</v>
      </c>
      <c r="C276" s="113"/>
      <c r="D276" s="113"/>
      <c r="E276" s="113"/>
      <c r="F276" s="117">
        <f t="shared" si="107"/>
        <v>440</v>
      </c>
      <c r="G276" s="117">
        <f t="shared" si="107"/>
        <v>440</v>
      </c>
      <c r="H276" s="117">
        <f t="shared" si="107"/>
        <v>0</v>
      </c>
      <c r="I276" s="117">
        <f t="shared" si="107"/>
        <v>459</v>
      </c>
      <c r="J276" s="117">
        <f t="shared" si="107"/>
        <v>459</v>
      </c>
      <c r="K276" s="117">
        <f t="shared" si="107"/>
        <v>0</v>
      </c>
      <c r="L276" s="117">
        <f t="shared" si="107"/>
        <v>476</v>
      </c>
      <c r="M276" s="155">
        <f t="shared" si="107"/>
        <v>476</v>
      </c>
      <c r="N276" s="117">
        <f t="shared" si="107"/>
        <v>0</v>
      </c>
    </row>
    <row r="277" spans="1:14" ht="141.75">
      <c r="A277" s="119" t="s">
        <v>679</v>
      </c>
      <c r="B277" s="123" t="s">
        <v>167</v>
      </c>
      <c r="C277" s="108">
        <v>100</v>
      </c>
      <c r="D277" s="115" t="s">
        <v>241</v>
      </c>
      <c r="E277" s="115" t="s">
        <v>240</v>
      </c>
      <c r="F277" s="117">
        <f>SUM(G277:H277)</f>
        <v>440</v>
      </c>
      <c r="G277" s="120">
        <v>440</v>
      </c>
      <c r="H277" s="120"/>
      <c r="I277" s="117">
        <f>SUM(J277:K277)</f>
        <v>459</v>
      </c>
      <c r="J277" s="120">
        <v>459</v>
      </c>
      <c r="K277" s="120"/>
      <c r="L277" s="117">
        <f>SUM(M277:N277)</f>
        <v>476</v>
      </c>
      <c r="M277" s="156">
        <v>476</v>
      </c>
      <c r="N277" s="120"/>
    </row>
    <row r="278" spans="1:14" s="125" customFormat="1" ht="110.25">
      <c r="A278" s="121" t="s">
        <v>933</v>
      </c>
      <c r="B278" s="113" t="s">
        <v>524</v>
      </c>
      <c r="C278" s="113"/>
      <c r="D278" s="113"/>
      <c r="E278" s="113"/>
      <c r="F278" s="111">
        <f aca="true" t="shared" si="108" ref="F278:N278">SUM(F279,F292)</f>
        <v>26292.5</v>
      </c>
      <c r="G278" s="111">
        <f t="shared" si="108"/>
        <v>17910.5</v>
      </c>
      <c r="H278" s="111">
        <f t="shared" si="108"/>
        <v>8382</v>
      </c>
      <c r="I278" s="111">
        <f t="shared" si="108"/>
        <v>15310</v>
      </c>
      <c r="J278" s="111">
        <f t="shared" si="108"/>
        <v>10318</v>
      </c>
      <c r="K278" s="111">
        <f t="shared" si="108"/>
        <v>4992</v>
      </c>
      <c r="L278" s="111">
        <f t="shared" si="108"/>
        <v>15662</v>
      </c>
      <c r="M278" s="192">
        <f t="shared" si="108"/>
        <v>10515</v>
      </c>
      <c r="N278" s="111">
        <f t="shared" si="108"/>
        <v>5147</v>
      </c>
    </row>
    <row r="279" spans="1:14" s="125" customFormat="1" ht="173.25">
      <c r="A279" s="121" t="s">
        <v>849</v>
      </c>
      <c r="B279" s="113" t="s">
        <v>680</v>
      </c>
      <c r="C279" s="113"/>
      <c r="D279" s="113"/>
      <c r="E279" s="113"/>
      <c r="F279" s="111">
        <f>SUM(F280,F283,F286,F290)</f>
        <v>19334</v>
      </c>
      <c r="G279" s="111">
        <f aca="true" t="shared" si="109" ref="G279:N279">SUM(G280,G283,G286,G290)</f>
        <v>11569</v>
      </c>
      <c r="H279" s="111">
        <f t="shared" si="109"/>
        <v>7765</v>
      </c>
      <c r="I279" s="111">
        <f t="shared" si="109"/>
        <v>9906</v>
      </c>
      <c r="J279" s="111">
        <f t="shared" si="109"/>
        <v>4956</v>
      </c>
      <c r="K279" s="111">
        <f t="shared" si="109"/>
        <v>4950</v>
      </c>
      <c r="L279" s="111">
        <f t="shared" si="109"/>
        <v>10300</v>
      </c>
      <c r="M279" s="192">
        <f t="shared" si="109"/>
        <v>5153</v>
      </c>
      <c r="N279" s="111">
        <f t="shared" si="109"/>
        <v>5147</v>
      </c>
    </row>
    <row r="280" spans="1:14" ht="47.25">
      <c r="A280" s="138" t="s">
        <v>715</v>
      </c>
      <c r="B280" s="116" t="s">
        <v>716</v>
      </c>
      <c r="C280" s="108"/>
      <c r="D280" s="108"/>
      <c r="E280" s="108"/>
      <c r="F280" s="117">
        <f>SUM(F281:F282)</f>
        <v>0</v>
      </c>
      <c r="G280" s="117">
        <f aca="true" t="shared" si="110" ref="G280:N280">SUM(G281:G282)</f>
        <v>0</v>
      </c>
      <c r="H280" s="117">
        <f t="shared" si="110"/>
        <v>0</v>
      </c>
      <c r="I280" s="117">
        <f t="shared" si="110"/>
        <v>0</v>
      </c>
      <c r="J280" s="117">
        <f t="shared" si="110"/>
        <v>0</v>
      </c>
      <c r="K280" s="117">
        <f t="shared" si="110"/>
        <v>0</v>
      </c>
      <c r="L280" s="117">
        <f t="shared" si="110"/>
        <v>0</v>
      </c>
      <c r="M280" s="155">
        <f t="shared" si="110"/>
        <v>0</v>
      </c>
      <c r="N280" s="117">
        <f t="shared" si="110"/>
        <v>0</v>
      </c>
    </row>
    <row r="281" spans="1:14" ht="47.25">
      <c r="A281" s="138" t="s">
        <v>717</v>
      </c>
      <c r="B281" s="108" t="s">
        <v>718</v>
      </c>
      <c r="C281" s="108" t="s">
        <v>210</v>
      </c>
      <c r="D281" s="108" t="s">
        <v>762</v>
      </c>
      <c r="E281" s="108" t="s">
        <v>50</v>
      </c>
      <c r="F281" s="117">
        <f>SUM(G281:H281)</f>
        <v>0</v>
      </c>
      <c r="G281" s="117"/>
      <c r="H281" s="117"/>
      <c r="I281" s="117">
        <f>SUM(J281:K281)</f>
        <v>0</v>
      </c>
      <c r="J281" s="117"/>
      <c r="K281" s="117"/>
      <c r="L281" s="117">
        <f>SUM(M281:N281)</f>
        <v>0</v>
      </c>
      <c r="M281" s="155"/>
      <c r="N281" s="117"/>
    </row>
    <row r="282" spans="1:14" ht="78.75">
      <c r="A282" s="138" t="s">
        <v>719</v>
      </c>
      <c r="B282" s="108" t="s">
        <v>763</v>
      </c>
      <c r="C282" s="108" t="s">
        <v>665</v>
      </c>
      <c r="D282" s="115" t="s">
        <v>248</v>
      </c>
      <c r="E282" s="115" t="s">
        <v>50</v>
      </c>
      <c r="F282" s="117">
        <f>SUM(G282:H282)</f>
        <v>0</v>
      </c>
      <c r="G282" s="117"/>
      <c r="H282" s="117"/>
      <c r="I282" s="117">
        <f>SUM(J282:K282)</f>
        <v>0</v>
      </c>
      <c r="J282" s="117"/>
      <c r="K282" s="117"/>
      <c r="L282" s="117">
        <f>SUM(M282:N282)</f>
        <v>0</v>
      </c>
      <c r="M282" s="155"/>
      <c r="N282" s="117"/>
    </row>
    <row r="283" spans="1:14" s="125" customFormat="1" ht="47.25">
      <c r="A283" s="124" t="s">
        <v>658</v>
      </c>
      <c r="B283" s="143" t="s">
        <v>659</v>
      </c>
      <c r="C283" s="113"/>
      <c r="D283" s="113"/>
      <c r="E283" s="113"/>
      <c r="F283" s="117">
        <f aca="true" t="shared" si="111" ref="F283:N283">SUM(F284:F285)</f>
        <v>9537</v>
      </c>
      <c r="G283" s="117">
        <f t="shared" si="111"/>
        <v>4768</v>
      </c>
      <c r="H283" s="117">
        <f t="shared" si="111"/>
        <v>4769</v>
      </c>
      <c r="I283" s="117">
        <f t="shared" si="111"/>
        <v>9900</v>
      </c>
      <c r="J283" s="117">
        <f t="shared" si="111"/>
        <v>4950</v>
      </c>
      <c r="K283" s="117">
        <f t="shared" si="111"/>
        <v>4950</v>
      </c>
      <c r="L283" s="117">
        <f t="shared" si="111"/>
        <v>10294</v>
      </c>
      <c r="M283" s="155">
        <f t="shared" si="111"/>
        <v>5147</v>
      </c>
      <c r="N283" s="117">
        <f t="shared" si="111"/>
        <v>5147</v>
      </c>
    </row>
    <row r="284" spans="1:14" ht="78.75">
      <c r="A284" s="118" t="s">
        <v>311</v>
      </c>
      <c r="B284" s="144" t="s">
        <v>441</v>
      </c>
      <c r="C284" s="108" t="s">
        <v>210</v>
      </c>
      <c r="D284" s="115" t="s">
        <v>248</v>
      </c>
      <c r="E284" s="115" t="s">
        <v>50</v>
      </c>
      <c r="F284" s="117">
        <f>SUM(G284:H284)</f>
        <v>4769</v>
      </c>
      <c r="G284" s="120"/>
      <c r="H284" s="120">
        <v>4769</v>
      </c>
      <c r="I284" s="117">
        <f>SUM(J284:K284)</f>
        <v>4950</v>
      </c>
      <c r="J284" s="120"/>
      <c r="K284" s="120">
        <v>4950</v>
      </c>
      <c r="L284" s="117">
        <f>SUM(M284:N284)</f>
        <v>5147</v>
      </c>
      <c r="M284" s="156"/>
      <c r="N284" s="120">
        <v>5147</v>
      </c>
    </row>
    <row r="285" spans="1:14" ht="78.75">
      <c r="A285" s="118" t="s">
        <v>347</v>
      </c>
      <c r="B285" s="144" t="s">
        <v>172</v>
      </c>
      <c r="C285" s="108" t="s">
        <v>210</v>
      </c>
      <c r="D285" s="115" t="s">
        <v>248</v>
      </c>
      <c r="E285" s="115" t="s">
        <v>50</v>
      </c>
      <c r="F285" s="117">
        <f>SUM(G285:H285)</f>
        <v>4768</v>
      </c>
      <c r="G285" s="120">
        <v>4768</v>
      </c>
      <c r="H285" s="120"/>
      <c r="I285" s="117">
        <f>SUM(J285:K285)</f>
        <v>4950</v>
      </c>
      <c r="J285" s="120">
        <v>4950</v>
      </c>
      <c r="K285" s="120"/>
      <c r="L285" s="117">
        <f>SUM(M285:N285)</f>
        <v>5147</v>
      </c>
      <c r="M285" s="156">
        <v>5147</v>
      </c>
      <c r="N285" s="120"/>
    </row>
    <row r="286" spans="1:14" s="125" customFormat="1" ht="47.25">
      <c r="A286" s="124" t="s">
        <v>657</v>
      </c>
      <c r="B286" s="116" t="s">
        <v>303</v>
      </c>
      <c r="C286" s="113"/>
      <c r="D286" s="113"/>
      <c r="E286" s="113"/>
      <c r="F286" s="117">
        <f>SUM(F287:F289)</f>
        <v>9791</v>
      </c>
      <c r="G286" s="117">
        <f aca="true" t="shared" si="112" ref="G286:N286">SUM(G287:G289)</f>
        <v>6795</v>
      </c>
      <c r="H286" s="117">
        <f t="shared" si="112"/>
        <v>2996</v>
      </c>
      <c r="I286" s="117">
        <f t="shared" si="112"/>
        <v>0</v>
      </c>
      <c r="J286" s="117">
        <f t="shared" si="112"/>
        <v>0</v>
      </c>
      <c r="K286" s="117">
        <f t="shared" si="112"/>
        <v>0</v>
      </c>
      <c r="L286" s="117">
        <f t="shared" si="112"/>
        <v>0</v>
      </c>
      <c r="M286" s="155">
        <f t="shared" si="112"/>
        <v>0</v>
      </c>
      <c r="N286" s="117">
        <f t="shared" si="112"/>
        <v>0</v>
      </c>
    </row>
    <row r="287" spans="1:14" ht="47.25">
      <c r="A287" s="138" t="s">
        <v>430</v>
      </c>
      <c r="B287" s="108" t="s">
        <v>429</v>
      </c>
      <c r="C287" s="108" t="s">
        <v>671</v>
      </c>
      <c r="D287" s="108" t="s">
        <v>248</v>
      </c>
      <c r="E287" s="108" t="s">
        <v>249</v>
      </c>
      <c r="F287" s="117">
        <f>SUM(G287:H287)</f>
        <v>6795</v>
      </c>
      <c r="G287" s="117">
        <v>6795</v>
      </c>
      <c r="H287" s="117"/>
      <c r="I287" s="117">
        <f>SUM(J287:K287)</f>
        <v>0</v>
      </c>
      <c r="J287" s="117"/>
      <c r="K287" s="117"/>
      <c r="L287" s="117">
        <f>SUM(M287:N287)</f>
        <v>0</v>
      </c>
      <c r="M287" s="155"/>
      <c r="N287" s="117"/>
    </row>
    <row r="288" spans="1:14" ht="78.75">
      <c r="A288" s="138" t="s">
        <v>714</v>
      </c>
      <c r="B288" s="108" t="s">
        <v>457</v>
      </c>
      <c r="C288" s="108" t="s">
        <v>210</v>
      </c>
      <c r="D288" s="108" t="s">
        <v>248</v>
      </c>
      <c r="E288" s="108" t="s">
        <v>249</v>
      </c>
      <c r="F288" s="117">
        <f>SUM(G288:H288)</f>
        <v>0</v>
      </c>
      <c r="G288" s="117"/>
      <c r="H288" s="117"/>
      <c r="I288" s="117">
        <f>SUM(J288:K288)</f>
        <v>0</v>
      </c>
      <c r="J288" s="117"/>
      <c r="K288" s="117"/>
      <c r="L288" s="117">
        <f>SUM(M288:N288)</f>
        <v>0</v>
      </c>
      <c r="M288" s="155"/>
      <c r="N288" s="117"/>
    </row>
    <row r="289" spans="1:14" ht="94.5">
      <c r="A289" s="138" t="s">
        <v>495</v>
      </c>
      <c r="B289" s="108" t="s">
        <v>457</v>
      </c>
      <c r="C289" s="108" t="s">
        <v>671</v>
      </c>
      <c r="D289" s="115" t="s">
        <v>248</v>
      </c>
      <c r="E289" s="115" t="s">
        <v>249</v>
      </c>
      <c r="F289" s="117">
        <f>SUM(G289:H289)</f>
        <v>2996</v>
      </c>
      <c r="G289" s="117"/>
      <c r="H289" s="117">
        <v>2996</v>
      </c>
      <c r="I289" s="117">
        <f>SUM(J289:K289)</f>
        <v>0</v>
      </c>
      <c r="J289" s="117"/>
      <c r="K289" s="117"/>
      <c r="L289" s="117">
        <f>SUM(M289:N289)</f>
        <v>0</v>
      </c>
      <c r="M289" s="155"/>
      <c r="N289" s="117"/>
    </row>
    <row r="290" spans="1:14" s="125" customFormat="1" ht="78.75">
      <c r="A290" s="124" t="s">
        <v>48</v>
      </c>
      <c r="B290" s="145" t="s">
        <v>47</v>
      </c>
      <c r="C290" s="113"/>
      <c r="D290" s="113"/>
      <c r="E290" s="113"/>
      <c r="F290" s="117">
        <f aca="true" t="shared" si="113" ref="F290:N290">F291</f>
        <v>6</v>
      </c>
      <c r="G290" s="117">
        <f t="shared" si="113"/>
        <v>6</v>
      </c>
      <c r="H290" s="117">
        <f t="shared" si="113"/>
        <v>0</v>
      </c>
      <c r="I290" s="117">
        <f t="shared" si="113"/>
        <v>6</v>
      </c>
      <c r="J290" s="117">
        <f t="shared" si="113"/>
        <v>6</v>
      </c>
      <c r="K290" s="117">
        <f t="shared" si="113"/>
        <v>0</v>
      </c>
      <c r="L290" s="117">
        <f t="shared" si="113"/>
        <v>6</v>
      </c>
      <c r="M290" s="155">
        <f t="shared" si="113"/>
        <v>6</v>
      </c>
      <c r="N290" s="117">
        <f t="shared" si="113"/>
        <v>0</v>
      </c>
    </row>
    <row r="291" spans="1:14" ht="94.5">
      <c r="A291" s="118" t="s">
        <v>117</v>
      </c>
      <c r="B291" s="146" t="s">
        <v>119</v>
      </c>
      <c r="C291" s="108" t="s">
        <v>210</v>
      </c>
      <c r="D291" s="115" t="s">
        <v>248</v>
      </c>
      <c r="E291" s="115" t="s">
        <v>50</v>
      </c>
      <c r="F291" s="117">
        <f>SUM(G291:H291)</f>
        <v>6</v>
      </c>
      <c r="G291" s="117">
        <v>6</v>
      </c>
      <c r="H291" s="117"/>
      <c r="I291" s="117">
        <f>SUM(J291:K291)</f>
        <v>6</v>
      </c>
      <c r="J291" s="117">
        <v>6</v>
      </c>
      <c r="K291" s="117"/>
      <c r="L291" s="117">
        <f>SUM(M291:N291)</f>
        <v>6</v>
      </c>
      <c r="M291" s="155">
        <v>6</v>
      </c>
      <c r="N291" s="117"/>
    </row>
    <row r="292" spans="1:14" ht="141.75">
      <c r="A292" s="121" t="s">
        <v>850</v>
      </c>
      <c r="B292" s="113" t="s">
        <v>312</v>
      </c>
      <c r="C292" s="113"/>
      <c r="D292" s="113"/>
      <c r="E292" s="113"/>
      <c r="F292" s="111">
        <f>SUM(F293,F296,F300,F298)</f>
        <v>6958.5</v>
      </c>
      <c r="G292" s="111">
        <f aca="true" t="shared" si="114" ref="G292:N292">SUM(G293,G296,G300,G298)</f>
        <v>6341.5</v>
      </c>
      <c r="H292" s="111">
        <f t="shared" si="114"/>
        <v>617</v>
      </c>
      <c r="I292" s="111">
        <f t="shared" si="114"/>
        <v>5404</v>
      </c>
      <c r="J292" s="111">
        <f t="shared" si="114"/>
        <v>5362</v>
      </c>
      <c r="K292" s="111">
        <f t="shared" si="114"/>
        <v>42</v>
      </c>
      <c r="L292" s="111">
        <f t="shared" si="114"/>
        <v>5362</v>
      </c>
      <c r="M292" s="192">
        <f t="shared" si="114"/>
        <v>5362</v>
      </c>
      <c r="N292" s="111">
        <f t="shared" si="114"/>
        <v>0</v>
      </c>
    </row>
    <row r="293" spans="1:14" ht="47.25">
      <c r="A293" s="118" t="s">
        <v>532</v>
      </c>
      <c r="B293" s="143" t="s">
        <v>271</v>
      </c>
      <c r="C293" s="113"/>
      <c r="D293" s="113"/>
      <c r="E293" s="113"/>
      <c r="F293" s="117">
        <f>SUM(F294:F295)</f>
        <v>1436.5</v>
      </c>
      <c r="G293" s="117">
        <f aca="true" t="shared" si="115" ref="G293:N293">SUM(G294:G295)</f>
        <v>841.5</v>
      </c>
      <c r="H293" s="117">
        <f t="shared" si="115"/>
        <v>595</v>
      </c>
      <c r="I293" s="117">
        <f t="shared" si="115"/>
        <v>97</v>
      </c>
      <c r="J293" s="117">
        <f t="shared" si="115"/>
        <v>55</v>
      </c>
      <c r="K293" s="117">
        <f t="shared" si="115"/>
        <v>42</v>
      </c>
      <c r="L293" s="117">
        <f t="shared" si="115"/>
        <v>55</v>
      </c>
      <c r="M293" s="155">
        <f t="shared" si="115"/>
        <v>55</v>
      </c>
      <c r="N293" s="117">
        <f t="shared" si="115"/>
        <v>0</v>
      </c>
    </row>
    <row r="294" spans="1:14" ht="126">
      <c r="A294" s="137" t="s">
        <v>851</v>
      </c>
      <c r="B294" s="144" t="s">
        <v>733</v>
      </c>
      <c r="C294" s="108" t="s">
        <v>645</v>
      </c>
      <c r="D294" s="129">
        <v>10</v>
      </c>
      <c r="E294" s="115" t="s">
        <v>50</v>
      </c>
      <c r="F294" s="117">
        <f>SUM(G294:H294)</f>
        <v>841.5</v>
      </c>
      <c r="G294" s="117">
        <v>841.5</v>
      </c>
      <c r="H294" s="117"/>
      <c r="I294" s="117">
        <f>SUM(J294:K294)</f>
        <v>55</v>
      </c>
      <c r="J294" s="117">
        <v>55</v>
      </c>
      <c r="K294" s="117"/>
      <c r="L294" s="117">
        <f>SUM(M294:N294)</f>
        <v>55</v>
      </c>
      <c r="M294" s="155">
        <v>55</v>
      </c>
      <c r="N294" s="117"/>
    </row>
    <row r="295" spans="1:14" ht="47.25">
      <c r="A295" s="196" t="s">
        <v>734</v>
      </c>
      <c r="B295" s="144" t="s">
        <v>735</v>
      </c>
      <c r="C295" s="108" t="s">
        <v>645</v>
      </c>
      <c r="D295" s="129">
        <v>10</v>
      </c>
      <c r="E295" s="115" t="s">
        <v>50</v>
      </c>
      <c r="F295" s="117">
        <f>SUM(G295:H295)</f>
        <v>595</v>
      </c>
      <c r="G295" s="120"/>
      <c r="H295" s="120">
        <v>595</v>
      </c>
      <c r="I295" s="117">
        <f>SUM(J295:K295)</f>
        <v>42</v>
      </c>
      <c r="J295" s="120"/>
      <c r="K295" s="120">
        <v>42</v>
      </c>
      <c r="L295" s="117"/>
      <c r="M295" s="156"/>
      <c r="N295" s="120"/>
    </row>
    <row r="296" spans="1:14" ht="47.25">
      <c r="A296" s="114" t="s">
        <v>12</v>
      </c>
      <c r="B296" s="143" t="s">
        <v>455</v>
      </c>
      <c r="C296" s="108"/>
      <c r="D296" s="108"/>
      <c r="E296" s="115"/>
      <c r="F296" s="117">
        <f aca="true" t="shared" si="116" ref="F296:N296">F297</f>
        <v>22</v>
      </c>
      <c r="G296" s="117">
        <f t="shared" si="116"/>
        <v>0</v>
      </c>
      <c r="H296" s="117">
        <f t="shared" si="116"/>
        <v>22</v>
      </c>
      <c r="I296" s="117">
        <f t="shared" si="116"/>
        <v>0</v>
      </c>
      <c r="J296" s="117">
        <f t="shared" si="116"/>
        <v>0</v>
      </c>
      <c r="K296" s="117">
        <f t="shared" si="116"/>
        <v>0</v>
      </c>
      <c r="L296" s="117">
        <f t="shared" si="116"/>
        <v>0</v>
      </c>
      <c r="M296" s="155">
        <f t="shared" si="116"/>
        <v>0</v>
      </c>
      <c r="N296" s="117">
        <f t="shared" si="116"/>
        <v>0</v>
      </c>
    </row>
    <row r="297" spans="1:14" ht="78.75">
      <c r="A297" s="114" t="s">
        <v>452</v>
      </c>
      <c r="B297" s="144" t="s">
        <v>93</v>
      </c>
      <c r="C297" s="108" t="s">
        <v>210</v>
      </c>
      <c r="D297" s="108" t="s">
        <v>248</v>
      </c>
      <c r="E297" s="108" t="s">
        <v>240</v>
      </c>
      <c r="F297" s="117">
        <f>SUM(G297:H297)</f>
        <v>22</v>
      </c>
      <c r="G297" s="120"/>
      <c r="H297" s="120">
        <v>22</v>
      </c>
      <c r="I297" s="117">
        <f>SUM(J297:K297)</f>
        <v>0</v>
      </c>
      <c r="J297" s="120"/>
      <c r="K297" s="120"/>
      <c r="L297" s="117">
        <f>SUM(M297:N297)</f>
        <v>0</v>
      </c>
      <c r="M297" s="156"/>
      <c r="N297" s="120"/>
    </row>
    <row r="298" spans="1:14" ht="47.25">
      <c r="A298" s="196" t="s">
        <v>436</v>
      </c>
      <c r="B298" s="143" t="s">
        <v>451</v>
      </c>
      <c r="C298" s="108"/>
      <c r="D298" s="108"/>
      <c r="E298" s="108"/>
      <c r="F298" s="117">
        <f>F299</f>
        <v>1520</v>
      </c>
      <c r="G298" s="117">
        <f aca="true" t="shared" si="117" ref="G298:N298">G299</f>
        <v>1520</v>
      </c>
      <c r="H298" s="117">
        <f t="shared" si="117"/>
        <v>0</v>
      </c>
      <c r="I298" s="117">
        <f t="shared" si="117"/>
        <v>0</v>
      </c>
      <c r="J298" s="117">
        <f t="shared" si="117"/>
        <v>0</v>
      </c>
      <c r="K298" s="117">
        <f t="shared" si="117"/>
        <v>0</v>
      </c>
      <c r="L298" s="117">
        <f t="shared" si="117"/>
        <v>0</v>
      </c>
      <c r="M298" s="155">
        <f t="shared" si="117"/>
        <v>0</v>
      </c>
      <c r="N298" s="117">
        <f t="shared" si="117"/>
        <v>0</v>
      </c>
    </row>
    <row r="299" spans="1:14" ht="189">
      <c r="A299" s="196" t="s">
        <v>437</v>
      </c>
      <c r="B299" s="144" t="s">
        <v>439</v>
      </c>
      <c r="C299" s="108" t="s">
        <v>645</v>
      </c>
      <c r="D299" s="108" t="s">
        <v>647</v>
      </c>
      <c r="E299" s="108" t="s">
        <v>50</v>
      </c>
      <c r="F299" s="117">
        <f>SUM(G299:H299)</f>
        <v>1520</v>
      </c>
      <c r="G299" s="117">
        <v>1520</v>
      </c>
      <c r="H299" s="120"/>
      <c r="I299" s="117">
        <f>SUM(J299:K299)</f>
        <v>0</v>
      </c>
      <c r="J299" s="120"/>
      <c r="K299" s="120"/>
      <c r="L299" s="117">
        <f>SUM(M299:N299)</f>
        <v>0</v>
      </c>
      <c r="M299" s="156"/>
      <c r="N299" s="120"/>
    </row>
    <row r="300" spans="1:14" ht="63">
      <c r="A300" s="124" t="s">
        <v>348</v>
      </c>
      <c r="B300" s="122" t="s">
        <v>533</v>
      </c>
      <c r="C300" s="108"/>
      <c r="D300" s="108"/>
      <c r="E300" s="108"/>
      <c r="F300" s="117">
        <f aca="true" t="shared" si="118" ref="F300:N300">F301</f>
        <v>3980</v>
      </c>
      <c r="G300" s="117">
        <f t="shared" si="118"/>
        <v>3980</v>
      </c>
      <c r="H300" s="117">
        <f t="shared" si="118"/>
        <v>0</v>
      </c>
      <c r="I300" s="117">
        <f t="shared" si="118"/>
        <v>5307</v>
      </c>
      <c r="J300" s="117">
        <f t="shared" si="118"/>
        <v>5307</v>
      </c>
      <c r="K300" s="117">
        <f t="shared" si="118"/>
        <v>0</v>
      </c>
      <c r="L300" s="117">
        <f t="shared" si="118"/>
        <v>5307</v>
      </c>
      <c r="M300" s="155">
        <f t="shared" si="118"/>
        <v>5307</v>
      </c>
      <c r="N300" s="117">
        <f t="shared" si="118"/>
        <v>0</v>
      </c>
    </row>
    <row r="301" spans="1:14" ht="110.25">
      <c r="A301" s="196" t="s">
        <v>434</v>
      </c>
      <c r="B301" s="123" t="s">
        <v>414</v>
      </c>
      <c r="C301" s="108" t="s">
        <v>671</v>
      </c>
      <c r="D301" s="108" t="s">
        <v>647</v>
      </c>
      <c r="E301" s="115" t="s">
        <v>241</v>
      </c>
      <c r="F301" s="117">
        <f>SUM(G301:H301)</f>
        <v>3980</v>
      </c>
      <c r="G301" s="120">
        <v>3980</v>
      </c>
      <c r="H301" s="120"/>
      <c r="I301" s="117">
        <f>SUM(J301:K301)</f>
        <v>5307</v>
      </c>
      <c r="J301" s="120">
        <v>5307</v>
      </c>
      <c r="K301" s="120"/>
      <c r="L301" s="117">
        <f>SUM(M301:N301)</f>
        <v>5307</v>
      </c>
      <c r="M301" s="156">
        <v>5307</v>
      </c>
      <c r="N301" s="120"/>
    </row>
    <row r="302" spans="1:14" s="125" customFormat="1" ht="63">
      <c r="A302" s="121" t="s">
        <v>852</v>
      </c>
      <c r="B302" s="113" t="s">
        <v>313</v>
      </c>
      <c r="C302" s="113"/>
      <c r="D302" s="113"/>
      <c r="E302" s="113"/>
      <c r="F302" s="111">
        <f aca="true" t="shared" si="119" ref="F302:N302">SUM(F303,F306)</f>
        <v>10568</v>
      </c>
      <c r="G302" s="111">
        <f t="shared" si="119"/>
        <v>0</v>
      </c>
      <c r="H302" s="111">
        <f t="shared" si="119"/>
        <v>10568</v>
      </c>
      <c r="I302" s="111">
        <f t="shared" si="119"/>
        <v>10453</v>
      </c>
      <c r="J302" s="111">
        <f t="shared" si="119"/>
        <v>0</v>
      </c>
      <c r="K302" s="111">
        <f t="shared" si="119"/>
        <v>10453</v>
      </c>
      <c r="L302" s="111">
        <f t="shared" si="119"/>
        <v>11331</v>
      </c>
      <c r="M302" s="192">
        <f t="shared" si="119"/>
        <v>0</v>
      </c>
      <c r="N302" s="111">
        <f t="shared" si="119"/>
        <v>11331</v>
      </c>
    </row>
    <row r="303" spans="1:14" s="125" customFormat="1" ht="126">
      <c r="A303" s="121" t="s">
        <v>853</v>
      </c>
      <c r="B303" s="113" t="s">
        <v>314</v>
      </c>
      <c r="C303" s="113"/>
      <c r="D303" s="113"/>
      <c r="E303" s="113"/>
      <c r="F303" s="111">
        <f aca="true" t="shared" si="120" ref="F303:N303">F305</f>
        <v>6835</v>
      </c>
      <c r="G303" s="111">
        <f t="shared" si="120"/>
        <v>0</v>
      </c>
      <c r="H303" s="111">
        <f t="shared" si="120"/>
        <v>6835</v>
      </c>
      <c r="I303" s="111">
        <f t="shared" si="120"/>
        <v>7039</v>
      </c>
      <c r="J303" s="111">
        <f t="shared" si="120"/>
        <v>0</v>
      </c>
      <c r="K303" s="111">
        <f t="shared" si="120"/>
        <v>7039</v>
      </c>
      <c r="L303" s="111">
        <f t="shared" si="120"/>
        <v>7917</v>
      </c>
      <c r="M303" s="192">
        <f t="shared" si="120"/>
        <v>0</v>
      </c>
      <c r="N303" s="111">
        <f t="shared" si="120"/>
        <v>7917</v>
      </c>
    </row>
    <row r="304" spans="1:14" s="125" customFormat="1" ht="63">
      <c r="A304" s="118" t="s">
        <v>39</v>
      </c>
      <c r="B304" s="122" t="s">
        <v>38</v>
      </c>
      <c r="C304" s="113"/>
      <c r="D304" s="113"/>
      <c r="E304" s="113"/>
      <c r="F304" s="117">
        <f aca="true" t="shared" si="121" ref="F304:N304">F305</f>
        <v>6835</v>
      </c>
      <c r="G304" s="117">
        <f t="shared" si="121"/>
        <v>0</v>
      </c>
      <c r="H304" s="117">
        <f t="shared" si="121"/>
        <v>6835</v>
      </c>
      <c r="I304" s="117">
        <f t="shared" si="121"/>
        <v>7039</v>
      </c>
      <c r="J304" s="117">
        <f t="shared" si="121"/>
        <v>0</v>
      </c>
      <c r="K304" s="117">
        <f t="shared" si="121"/>
        <v>7039</v>
      </c>
      <c r="L304" s="117">
        <f t="shared" si="121"/>
        <v>7917</v>
      </c>
      <c r="M304" s="155">
        <f t="shared" si="121"/>
        <v>0</v>
      </c>
      <c r="N304" s="117">
        <f t="shared" si="121"/>
        <v>7917</v>
      </c>
    </row>
    <row r="305" spans="1:14" ht="94.5">
      <c r="A305" s="118" t="s">
        <v>315</v>
      </c>
      <c r="B305" s="123" t="s">
        <v>170</v>
      </c>
      <c r="C305" s="108" t="s">
        <v>665</v>
      </c>
      <c r="D305" s="115" t="s">
        <v>241</v>
      </c>
      <c r="E305" s="115" t="s">
        <v>51</v>
      </c>
      <c r="F305" s="117">
        <f>SUM(G305:H305)</f>
        <v>6835</v>
      </c>
      <c r="G305" s="120"/>
      <c r="H305" s="120">
        <v>6835</v>
      </c>
      <c r="I305" s="117">
        <f>SUM(J305:K305)</f>
        <v>7039</v>
      </c>
      <c r="J305" s="120"/>
      <c r="K305" s="120">
        <v>7039</v>
      </c>
      <c r="L305" s="117">
        <f>SUM(M305:N305)</f>
        <v>7917</v>
      </c>
      <c r="M305" s="156"/>
      <c r="N305" s="120">
        <v>7917</v>
      </c>
    </row>
    <row r="306" spans="1:14" s="125" customFormat="1" ht="126">
      <c r="A306" s="121" t="s">
        <v>854</v>
      </c>
      <c r="B306" s="139" t="s">
        <v>316</v>
      </c>
      <c r="C306" s="113"/>
      <c r="D306" s="113"/>
      <c r="E306" s="113"/>
      <c r="F306" s="111">
        <f aca="true" t="shared" si="122" ref="F306:N306">SUM(F307,)</f>
        <v>3733</v>
      </c>
      <c r="G306" s="111">
        <f t="shared" si="122"/>
        <v>0</v>
      </c>
      <c r="H306" s="111">
        <f t="shared" si="122"/>
        <v>3733</v>
      </c>
      <c r="I306" s="111">
        <f t="shared" si="122"/>
        <v>3414</v>
      </c>
      <c r="J306" s="111">
        <f t="shared" si="122"/>
        <v>0</v>
      </c>
      <c r="K306" s="111">
        <f t="shared" si="122"/>
        <v>3414</v>
      </c>
      <c r="L306" s="111">
        <f t="shared" si="122"/>
        <v>3414</v>
      </c>
      <c r="M306" s="192">
        <f t="shared" si="122"/>
        <v>0</v>
      </c>
      <c r="N306" s="111">
        <f t="shared" si="122"/>
        <v>3414</v>
      </c>
    </row>
    <row r="307" spans="1:14" s="125" customFormat="1" ht="47.25">
      <c r="A307" s="118" t="s">
        <v>36</v>
      </c>
      <c r="B307" s="122" t="s">
        <v>34</v>
      </c>
      <c r="C307" s="113"/>
      <c r="D307" s="113"/>
      <c r="E307" s="113"/>
      <c r="F307" s="117">
        <f aca="true" t="shared" si="123" ref="F307:N307">SUM(F308:F310)</f>
        <v>3733</v>
      </c>
      <c r="G307" s="117">
        <f t="shared" si="123"/>
        <v>0</v>
      </c>
      <c r="H307" s="117">
        <f t="shared" si="123"/>
        <v>3733</v>
      </c>
      <c r="I307" s="117">
        <f t="shared" si="123"/>
        <v>3414</v>
      </c>
      <c r="J307" s="117">
        <f t="shared" si="123"/>
        <v>0</v>
      </c>
      <c r="K307" s="117">
        <f t="shared" si="123"/>
        <v>3414</v>
      </c>
      <c r="L307" s="117">
        <f t="shared" si="123"/>
        <v>3414</v>
      </c>
      <c r="M307" s="155">
        <f t="shared" si="123"/>
        <v>0</v>
      </c>
      <c r="N307" s="117">
        <f t="shared" si="123"/>
        <v>3414</v>
      </c>
    </row>
    <row r="308" spans="1:14" ht="78.75">
      <c r="A308" s="118" t="s">
        <v>709</v>
      </c>
      <c r="B308" s="123" t="s">
        <v>168</v>
      </c>
      <c r="C308" s="108" t="s">
        <v>210</v>
      </c>
      <c r="D308" s="115" t="s">
        <v>241</v>
      </c>
      <c r="E308" s="115" t="s">
        <v>52</v>
      </c>
      <c r="F308" s="117">
        <f>SUM(G308:H308)</f>
        <v>2875</v>
      </c>
      <c r="G308" s="120"/>
      <c r="H308" s="120">
        <v>2875</v>
      </c>
      <c r="I308" s="117">
        <f>SUM(J308:K308)</f>
        <v>2556</v>
      </c>
      <c r="J308" s="120"/>
      <c r="K308" s="120">
        <v>2556</v>
      </c>
      <c r="L308" s="117">
        <f>SUM(M308:N308)</f>
        <v>2556</v>
      </c>
      <c r="M308" s="156"/>
      <c r="N308" s="120">
        <v>2556</v>
      </c>
    </row>
    <row r="309" spans="1:14" ht="94.5">
      <c r="A309" s="118" t="s">
        <v>711</v>
      </c>
      <c r="B309" s="123" t="s">
        <v>169</v>
      </c>
      <c r="C309" s="108" t="s">
        <v>210</v>
      </c>
      <c r="D309" s="115" t="s">
        <v>241</v>
      </c>
      <c r="E309" s="115" t="s">
        <v>52</v>
      </c>
      <c r="F309" s="117">
        <f>SUM(G309:H309)</f>
        <v>0</v>
      </c>
      <c r="G309" s="120"/>
      <c r="H309" s="120"/>
      <c r="I309" s="117">
        <f>SUM(J309:K309)</f>
        <v>0</v>
      </c>
      <c r="J309" s="120"/>
      <c r="K309" s="120"/>
      <c r="L309" s="117">
        <f>SUM(M309:N309)</f>
        <v>0</v>
      </c>
      <c r="M309" s="156"/>
      <c r="N309" s="120"/>
    </row>
    <row r="310" spans="1:14" ht="110.25">
      <c r="A310" s="196" t="s">
        <v>710</v>
      </c>
      <c r="B310" s="123" t="s">
        <v>113</v>
      </c>
      <c r="C310" s="108" t="s">
        <v>210</v>
      </c>
      <c r="D310" s="115" t="s">
        <v>241</v>
      </c>
      <c r="E310" s="115" t="s">
        <v>52</v>
      </c>
      <c r="F310" s="117">
        <f>SUM(G310:H310)</f>
        <v>858</v>
      </c>
      <c r="G310" s="120">
        <v>0</v>
      </c>
      <c r="H310" s="120">
        <v>858</v>
      </c>
      <c r="I310" s="117">
        <f>SUM(J310:K310)</f>
        <v>858</v>
      </c>
      <c r="J310" s="120">
        <v>0</v>
      </c>
      <c r="K310" s="120">
        <v>858</v>
      </c>
      <c r="L310" s="117">
        <f>SUM(M310:N310)</f>
        <v>858</v>
      </c>
      <c r="M310" s="156">
        <v>0</v>
      </c>
      <c r="N310" s="120">
        <v>858</v>
      </c>
    </row>
    <row r="311" spans="1:14" s="125" customFormat="1" ht="78.75">
      <c r="A311" s="121" t="s">
        <v>855</v>
      </c>
      <c r="B311" s="113" t="s">
        <v>382</v>
      </c>
      <c r="C311" s="113"/>
      <c r="D311" s="113"/>
      <c r="E311" s="113"/>
      <c r="F311" s="111">
        <f>SUM(F312,F318)</f>
        <v>841.8</v>
      </c>
      <c r="G311" s="111">
        <f aca="true" t="shared" si="124" ref="G311:N311">SUM(G312,G318)</f>
        <v>841.8</v>
      </c>
      <c r="H311" s="111">
        <f t="shared" si="124"/>
        <v>0</v>
      </c>
      <c r="I311" s="111">
        <f t="shared" si="124"/>
        <v>3329.7</v>
      </c>
      <c r="J311" s="111">
        <f t="shared" si="124"/>
        <v>3329.7</v>
      </c>
      <c r="K311" s="111">
        <f t="shared" si="124"/>
        <v>0</v>
      </c>
      <c r="L311" s="111">
        <f t="shared" si="124"/>
        <v>1538.7</v>
      </c>
      <c r="M311" s="192">
        <f t="shared" si="124"/>
        <v>1538.7</v>
      </c>
      <c r="N311" s="111">
        <f t="shared" si="124"/>
        <v>0</v>
      </c>
    </row>
    <row r="312" spans="1:14" s="125" customFormat="1" ht="126">
      <c r="A312" s="121" t="s">
        <v>856</v>
      </c>
      <c r="B312" s="113" t="s">
        <v>383</v>
      </c>
      <c r="C312" s="113"/>
      <c r="D312" s="113"/>
      <c r="E312" s="113"/>
      <c r="F312" s="111">
        <f aca="true" t="shared" si="125" ref="F312:N312">SUM(F313,F316)</f>
        <v>841.8</v>
      </c>
      <c r="G312" s="111">
        <f t="shared" si="125"/>
        <v>841.8</v>
      </c>
      <c r="H312" s="111">
        <f t="shared" si="125"/>
        <v>0</v>
      </c>
      <c r="I312" s="111">
        <f t="shared" si="125"/>
        <v>1521.7</v>
      </c>
      <c r="J312" s="111">
        <f t="shared" si="125"/>
        <v>1521.7</v>
      </c>
      <c r="K312" s="111">
        <f t="shared" si="125"/>
        <v>0</v>
      </c>
      <c r="L312" s="111">
        <f t="shared" si="125"/>
        <v>1538.7</v>
      </c>
      <c r="M312" s="192">
        <f t="shared" si="125"/>
        <v>1538.7</v>
      </c>
      <c r="N312" s="111">
        <f t="shared" si="125"/>
        <v>0</v>
      </c>
    </row>
    <row r="313" spans="1:14" s="125" customFormat="1" ht="63">
      <c r="A313" s="118" t="s">
        <v>480</v>
      </c>
      <c r="B313" s="122" t="s">
        <v>31</v>
      </c>
      <c r="C313" s="113"/>
      <c r="D313" s="113"/>
      <c r="E313" s="113"/>
      <c r="F313" s="117">
        <f>SUM(F314:F315)</f>
        <v>401.8</v>
      </c>
      <c r="G313" s="117">
        <f aca="true" t="shared" si="126" ref="G313:N313">SUM(G314:G315)</f>
        <v>401.8</v>
      </c>
      <c r="H313" s="117">
        <f t="shared" si="126"/>
        <v>0</v>
      </c>
      <c r="I313" s="117">
        <f t="shared" si="126"/>
        <v>1062.7</v>
      </c>
      <c r="J313" s="117">
        <f t="shared" si="126"/>
        <v>1062.7</v>
      </c>
      <c r="K313" s="117">
        <f t="shared" si="126"/>
        <v>0</v>
      </c>
      <c r="L313" s="117">
        <f t="shared" si="126"/>
        <v>1062.7</v>
      </c>
      <c r="M313" s="117">
        <f t="shared" si="126"/>
        <v>1062.7</v>
      </c>
      <c r="N313" s="117">
        <f t="shared" si="126"/>
        <v>0</v>
      </c>
    </row>
    <row r="314" spans="1:14" ht="220.5">
      <c r="A314" s="118" t="s">
        <v>707</v>
      </c>
      <c r="B314" s="122" t="s">
        <v>708</v>
      </c>
      <c r="C314" s="108" t="s">
        <v>629</v>
      </c>
      <c r="D314" s="108" t="s">
        <v>241</v>
      </c>
      <c r="E314" s="108" t="s">
        <v>248</v>
      </c>
      <c r="F314" s="93">
        <f>SUM(G314:H314)</f>
        <v>60</v>
      </c>
      <c r="G314" s="93">
        <v>60</v>
      </c>
      <c r="H314" s="93"/>
      <c r="I314" s="93">
        <f>SUM(J314:K314)</f>
        <v>50</v>
      </c>
      <c r="J314" s="93">
        <v>50</v>
      </c>
      <c r="K314" s="93"/>
      <c r="L314" s="93">
        <f>SUM(M314:N314)</f>
        <v>50</v>
      </c>
      <c r="M314" s="93">
        <v>50</v>
      </c>
      <c r="N314" s="93"/>
    </row>
    <row r="315" spans="1:14" s="125" customFormat="1" ht="220.5">
      <c r="A315" s="196" t="s">
        <v>400</v>
      </c>
      <c r="B315" s="123" t="s">
        <v>425</v>
      </c>
      <c r="C315" s="108" t="s">
        <v>629</v>
      </c>
      <c r="D315" s="128" t="s">
        <v>241</v>
      </c>
      <c r="E315" s="128" t="s">
        <v>248</v>
      </c>
      <c r="F315" s="93">
        <f>SUM(G315:H315)</f>
        <v>341.8</v>
      </c>
      <c r="G315" s="93">
        <v>341.8</v>
      </c>
      <c r="H315" s="93">
        <v>0</v>
      </c>
      <c r="I315" s="93">
        <f>SUM(J315:K315)</f>
        <v>1012.7</v>
      </c>
      <c r="J315" s="93">
        <v>1012.7</v>
      </c>
      <c r="K315" s="93">
        <v>0</v>
      </c>
      <c r="L315" s="93">
        <f>SUM(M315:N315)</f>
        <v>1012.7</v>
      </c>
      <c r="M315" s="93">
        <v>1012.7</v>
      </c>
      <c r="N315" s="93">
        <v>0</v>
      </c>
    </row>
    <row r="316" spans="1:14" s="125" customFormat="1" ht="63">
      <c r="A316" s="124" t="s">
        <v>481</v>
      </c>
      <c r="B316" s="122" t="s">
        <v>589</v>
      </c>
      <c r="C316" s="113"/>
      <c r="D316" s="113"/>
      <c r="E316" s="113"/>
      <c r="F316" s="117">
        <f aca="true" t="shared" si="127" ref="F316:N316">F317</f>
        <v>440</v>
      </c>
      <c r="G316" s="117">
        <f t="shared" si="127"/>
        <v>440</v>
      </c>
      <c r="H316" s="117">
        <f t="shared" si="127"/>
        <v>0</v>
      </c>
      <c r="I316" s="117">
        <f t="shared" si="127"/>
        <v>459</v>
      </c>
      <c r="J316" s="117">
        <f t="shared" si="127"/>
        <v>459</v>
      </c>
      <c r="K316" s="117">
        <f t="shared" si="127"/>
        <v>0</v>
      </c>
      <c r="L316" s="117">
        <f t="shared" si="127"/>
        <v>476</v>
      </c>
      <c r="M316" s="155">
        <f t="shared" si="127"/>
        <v>476</v>
      </c>
      <c r="N316" s="117">
        <f t="shared" si="127"/>
        <v>0</v>
      </c>
    </row>
    <row r="317" spans="1:14" ht="173.25">
      <c r="A317" s="119" t="s">
        <v>67</v>
      </c>
      <c r="B317" s="123" t="s">
        <v>160</v>
      </c>
      <c r="C317" s="108" t="s">
        <v>208</v>
      </c>
      <c r="D317" s="108" t="s">
        <v>241</v>
      </c>
      <c r="E317" s="108" t="s">
        <v>248</v>
      </c>
      <c r="F317" s="117">
        <f>SUM(G317:H317)</f>
        <v>440</v>
      </c>
      <c r="G317" s="120">
        <v>440</v>
      </c>
      <c r="H317" s="120"/>
      <c r="I317" s="117">
        <f>SUM(J317:K317)</f>
        <v>459</v>
      </c>
      <c r="J317" s="120">
        <v>459</v>
      </c>
      <c r="K317" s="120"/>
      <c r="L317" s="117">
        <f>SUM(M317:N317)</f>
        <v>476</v>
      </c>
      <c r="M317" s="156">
        <v>476</v>
      </c>
      <c r="N317" s="120"/>
    </row>
    <row r="318" spans="1:14" s="125" customFormat="1" ht="141.75">
      <c r="A318" s="209" t="s">
        <v>868</v>
      </c>
      <c r="B318" s="210" t="s">
        <v>869</v>
      </c>
      <c r="C318" s="113"/>
      <c r="D318" s="107" t="s">
        <v>53</v>
      </c>
      <c r="E318" s="113" t="s">
        <v>50</v>
      </c>
      <c r="F318" s="111">
        <f>SUM(F319,F321)</f>
        <v>0</v>
      </c>
      <c r="G318" s="111">
        <f aca="true" t="shared" si="128" ref="G318:N318">SUM(G319,G321)</f>
        <v>0</v>
      </c>
      <c r="H318" s="111">
        <f t="shared" si="128"/>
        <v>0</v>
      </c>
      <c r="I318" s="111">
        <f t="shared" si="128"/>
        <v>1808</v>
      </c>
      <c r="J318" s="111">
        <f t="shared" si="128"/>
        <v>1808</v>
      </c>
      <c r="K318" s="111">
        <f t="shared" si="128"/>
        <v>0</v>
      </c>
      <c r="L318" s="111">
        <f t="shared" si="128"/>
        <v>0</v>
      </c>
      <c r="M318" s="192">
        <f t="shared" si="128"/>
        <v>0</v>
      </c>
      <c r="N318" s="111">
        <f t="shared" si="128"/>
        <v>0</v>
      </c>
    </row>
    <row r="319" spans="1:14" ht="78.75">
      <c r="A319" s="196" t="s">
        <v>870</v>
      </c>
      <c r="B319" s="142" t="s">
        <v>865</v>
      </c>
      <c r="C319" s="108"/>
      <c r="D319" s="115" t="s">
        <v>53</v>
      </c>
      <c r="E319" s="108" t="s">
        <v>50</v>
      </c>
      <c r="F319" s="117">
        <f>F320</f>
        <v>0</v>
      </c>
      <c r="G319" s="117">
        <f aca="true" t="shared" si="129" ref="G319:N319">G320</f>
        <v>0</v>
      </c>
      <c r="H319" s="117">
        <f t="shared" si="129"/>
        <v>0</v>
      </c>
      <c r="I319" s="117">
        <f t="shared" si="129"/>
        <v>1808</v>
      </c>
      <c r="J319" s="117">
        <f t="shared" si="129"/>
        <v>1808</v>
      </c>
      <c r="K319" s="117">
        <f t="shared" si="129"/>
        <v>0</v>
      </c>
      <c r="L319" s="117">
        <f t="shared" si="129"/>
        <v>0</v>
      </c>
      <c r="M319" s="155">
        <f t="shared" si="129"/>
        <v>0</v>
      </c>
      <c r="N319" s="117">
        <f t="shared" si="129"/>
        <v>0</v>
      </c>
    </row>
    <row r="320" spans="1:14" ht="157.5">
      <c r="A320" s="196" t="s">
        <v>871</v>
      </c>
      <c r="B320" s="150" t="s">
        <v>866</v>
      </c>
      <c r="C320" s="108" t="s">
        <v>210</v>
      </c>
      <c r="D320" s="115" t="s">
        <v>53</v>
      </c>
      <c r="E320" s="108" t="s">
        <v>50</v>
      </c>
      <c r="F320" s="117">
        <f>SUM(G320:H320)</f>
        <v>0</v>
      </c>
      <c r="G320" s="117"/>
      <c r="H320" s="117"/>
      <c r="I320" s="117">
        <f>SUM(J320:K320)</f>
        <v>1808</v>
      </c>
      <c r="J320" s="117">
        <v>1808</v>
      </c>
      <c r="K320" s="117"/>
      <c r="L320" s="117">
        <f>SUM(M320:N320)</f>
        <v>0</v>
      </c>
      <c r="M320" s="155"/>
      <c r="N320" s="117"/>
    </row>
    <row r="321" spans="1:14" ht="63">
      <c r="A321" s="114" t="s">
        <v>962</v>
      </c>
      <c r="B321" s="122" t="s">
        <v>961</v>
      </c>
      <c r="C321" s="108"/>
      <c r="D321" s="108" t="s">
        <v>53</v>
      </c>
      <c r="E321" s="108" t="s">
        <v>248</v>
      </c>
      <c r="F321" s="117">
        <f>F322</f>
        <v>0</v>
      </c>
      <c r="G321" s="117">
        <f aca="true" t="shared" si="130" ref="G321:N321">G322</f>
        <v>0</v>
      </c>
      <c r="H321" s="117">
        <f t="shared" si="130"/>
        <v>0</v>
      </c>
      <c r="I321" s="117">
        <f t="shared" si="130"/>
        <v>0</v>
      </c>
      <c r="J321" s="117">
        <f t="shared" si="130"/>
        <v>0</v>
      </c>
      <c r="K321" s="117">
        <f t="shared" si="130"/>
        <v>0</v>
      </c>
      <c r="L321" s="117">
        <f t="shared" si="130"/>
        <v>0</v>
      </c>
      <c r="M321" s="155">
        <f t="shared" si="130"/>
        <v>0</v>
      </c>
      <c r="N321" s="117">
        <f t="shared" si="130"/>
        <v>0</v>
      </c>
    </row>
    <row r="322" spans="1:14" ht="157.5">
      <c r="A322" s="151" t="s">
        <v>963</v>
      </c>
      <c r="B322" s="122" t="s">
        <v>960</v>
      </c>
      <c r="C322" s="108" t="s">
        <v>210</v>
      </c>
      <c r="D322" s="108" t="s">
        <v>53</v>
      </c>
      <c r="E322" s="108" t="s">
        <v>248</v>
      </c>
      <c r="F322" s="152">
        <f>SUM(G322:H322)</f>
        <v>0</v>
      </c>
      <c r="G322" s="120"/>
      <c r="H322" s="120"/>
      <c r="I322" s="152">
        <f>SUM(J322:K322)</f>
        <v>0</v>
      </c>
      <c r="J322" s="120">
        <v>0</v>
      </c>
      <c r="K322" s="120"/>
      <c r="L322" s="152">
        <f>SUM(M322:N322)</f>
        <v>0</v>
      </c>
      <c r="M322" s="156"/>
      <c r="N322" s="120"/>
    </row>
    <row r="323" spans="1:14" s="125" customFormat="1" ht="63">
      <c r="A323" s="121" t="s">
        <v>857</v>
      </c>
      <c r="B323" s="113" t="s">
        <v>68</v>
      </c>
      <c r="C323" s="113"/>
      <c r="D323" s="113"/>
      <c r="E323" s="113"/>
      <c r="F323" s="111">
        <f aca="true" t="shared" si="131" ref="F323:N323">SUM(F324,F332)</f>
        <v>5486.4</v>
      </c>
      <c r="G323" s="111">
        <f t="shared" si="131"/>
        <v>0</v>
      </c>
      <c r="H323" s="111">
        <f t="shared" si="131"/>
        <v>5486.4</v>
      </c>
      <c r="I323" s="111">
        <f t="shared" si="131"/>
        <v>0</v>
      </c>
      <c r="J323" s="111">
        <f t="shared" si="131"/>
        <v>0</v>
      </c>
      <c r="K323" s="111">
        <f t="shared" si="131"/>
        <v>0</v>
      </c>
      <c r="L323" s="111">
        <f t="shared" si="131"/>
        <v>0</v>
      </c>
      <c r="M323" s="192">
        <f t="shared" si="131"/>
        <v>0</v>
      </c>
      <c r="N323" s="111">
        <f t="shared" si="131"/>
        <v>0</v>
      </c>
    </row>
    <row r="324" spans="1:14" s="125" customFormat="1" ht="110.25">
      <c r="A324" s="121" t="s">
        <v>858</v>
      </c>
      <c r="B324" s="113" t="s">
        <v>69</v>
      </c>
      <c r="C324" s="113"/>
      <c r="D324" s="113"/>
      <c r="E324" s="113"/>
      <c r="F324" s="111">
        <f>SUM(F325,F328,F330)</f>
        <v>5486.4</v>
      </c>
      <c r="G324" s="111">
        <f aca="true" t="shared" si="132" ref="G324:N324">SUM(G325,G328,G330)</f>
        <v>0</v>
      </c>
      <c r="H324" s="111">
        <f>SUM(H325,H328,H330)</f>
        <v>5486.4</v>
      </c>
      <c r="I324" s="111">
        <f t="shared" si="132"/>
        <v>0</v>
      </c>
      <c r="J324" s="111">
        <f t="shared" si="132"/>
        <v>0</v>
      </c>
      <c r="K324" s="111">
        <f t="shared" si="132"/>
        <v>0</v>
      </c>
      <c r="L324" s="111">
        <f t="shared" si="132"/>
        <v>0</v>
      </c>
      <c r="M324" s="192">
        <f t="shared" si="132"/>
        <v>0</v>
      </c>
      <c r="N324" s="111">
        <f t="shared" si="132"/>
        <v>0</v>
      </c>
    </row>
    <row r="325" spans="1:14" s="125" customFormat="1" ht="94.5">
      <c r="A325" s="118" t="s">
        <v>19</v>
      </c>
      <c r="B325" s="116" t="s">
        <v>20</v>
      </c>
      <c r="C325" s="113"/>
      <c r="D325" s="113"/>
      <c r="E325" s="113"/>
      <c r="F325" s="117">
        <f>SUM(F326:F327)</f>
        <v>795.4</v>
      </c>
      <c r="G325" s="117">
        <f aca="true" t="shared" si="133" ref="G325:N325">SUM(G326:G327)</f>
        <v>0</v>
      </c>
      <c r="H325" s="117">
        <f t="shared" si="133"/>
        <v>795.4</v>
      </c>
      <c r="I325" s="117">
        <f t="shared" si="133"/>
        <v>0</v>
      </c>
      <c r="J325" s="117">
        <f t="shared" si="133"/>
        <v>0</v>
      </c>
      <c r="K325" s="117">
        <f t="shared" si="133"/>
        <v>0</v>
      </c>
      <c r="L325" s="117">
        <f t="shared" si="133"/>
        <v>0</v>
      </c>
      <c r="M325" s="117">
        <f t="shared" si="133"/>
        <v>0</v>
      </c>
      <c r="N325" s="117">
        <f t="shared" si="133"/>
        <v>0</v>
      </c>
    </row>
    <row r="326" spans="1:14" ht="126">
      <c r="A326" s="118" t="s">
        <v>491</v>
      </c>
      <c r="B326" s="108" t="s">
        <v>161</v>
      </c>
      <c r="C326" s="108" t="s">
        <v>210</v>
      </c>
      <c r="D326" s="115" t="s">
        <v>240</v>
      </c>
      <c r="E326" s="115" t="s">
        <v>241</v>
      </c>
      <c r="F326" s="117">
        <f>SUM(G326:H326)</f>
        <v>349</v>
      </c>
      <c r="G326" s="117"/>
      <c r="H326" s="117">
        <v>349</v>
      </c>
      <c r="I326" s="117">
        <f>SUM(J326:K326)</f>
        <v>0</v>
      </c>
      <c r="J326" s="117"/>
      <c r="K326" s="117"/>
      <c r="L326" s="117">
        <f>SUM(M326:N326)</f>
        <v>0</v>
      </c>
      <c r="M326" s="155"/>
      <c r="N326" s="117"/>
    </row>
    <row r="327" spans="1:14" ht="126">
      <c r="A327" s="118" t="s">
        <v>491</v>
      </c>
      <c r="B327" s="108" t="s">
        <v>161</v>
      </c>
      <c r="C327" s="108" t="s">
        <v>210</v>
      </c>
      <c r="D327" s="108" t="s">
        <v>241</v>
      </c>
      <c r="E327" s="108" t="s">
        <v>667</v>
      </c>
      <c r="F327" s="117">
        <f>SUM(G327:H327)</f>
        <v>446.4</v>
      </c>
      <c r="G327" s="117"/>
      <c r="H327" s="117">
        <v>446.4</v>
      </c>
      <c r="I327" s="117"/>
      <c r="J327" s="117"/>
      <c r="K327" s="117"/>
      <c r="L327" s="117"/>
      <c r="M327" s="155"/>
      <c r="N327" s="117"/>
    </row>
    <row r="328" spans="1:14" ht="78.75">
      <c r="A328" s="204" t="s">
        <v>894</v>
      </c>
      <c r="B328" s="122" t="s">
        <v>892</v>
      </c>
      <c r="C328" s="108"/>
      <c r="D328" s="115"/>
      <c r="E328" s="115"/>
      <c r="F328" s="117">
        <f>F329</f>
        <v>4517</v>
      </c>
      <c r="G328" s="117">
        <f aca="true" t="shared" si="134" ref="G328:N328">G329</f>
        <v>0</v>
      </c>
      <c r="H328" s="117">
        <f t="shared" si="134"/>
        <v>4517</v>
      </c>
      <c r="I328" s="117">
        <f t="shared" si="134"/>
        <v>0</v>
      </c>
      <c r="J328" s="117">
        <f t="shared" si="134"/>
        <v>0</v>
      </c>
      <c r="K328" s="117">
        <f t="shared" si="134"/>
        <v>0</v>
      </c>
      <c r="L328" s="117">
        <f t="shared" si="134"/>
        <v>0</v>
      </c>
      <c r="M328" s="155">
        <f t="shared" si="134"/>
        <v>0</v>
      </c>
      <c r="N328" s="117">
        <f t="shared" si="134"/>
        <v>0</v>
      </c>
    </row>
    <row r="329" spans="1:14" ht="94.5">
      <c r="A329" s="204" t="s">
        <v>895</v>
      </c>
      <c r="B329" s="123" t="s">
        <v>893</v>
      </c>
      <c r="C329" s="108" t="s">
        <v>210</v>
      </c>
      <c r="D329" s="108" t="s">
        <v>241</v>
      </c>
      <c r="E329" s="108" t="s">
        <v>667</v>
      </c>
      <c r="F329" s="117">
        <f>SUM(G329:H329)</f>
        <v>4517</v>
      </c>
      <c r="G329" s="117"/>
      <c r="H329" s="117">
        <v>4517</v>
      </c>
      <c r="I329" s="117">
        <f>SUM(J329:K329)</f>
        <v>0</v>
      </c>
      <c r="J329" s="117"/>
      <c r="K329" s="117"/>
      <c r="L329" s="117">
        <f>SUM(M329:N329)</f>
        <v>0</v>
      </c>
      <c r="M329" s="155"/>
      <c r="N329" s="117"/>
    </row>
    <row r="330" spans="1:14" ht="63">
      <c r="A330" s="196" t="s">
        <v>101</v>
      </c>
      <c r="B330" s="122" t="s">
        <v>896</v>
      </c>
      <c r="C330" s="108"/>
      <c r="D330" s="115"/>
      <c r="E330" s="115"/>
      <c r="F330" s="117">
        <f>F331</f>
        <v>174</v>
      </c>
      <c r="G330" s="117">
        <f aca="true" t="shared" si="135" ref="G330:N330">G331</f>
        <v>0</v>
      </c>
      <c r="H330" s="117">
        <f t="shared" si="135"/>
        <v>174</v>
      </c>
      <c r="I330" s="117">
        <f t="shared" si="135"/>
        <v>0</v>
      </c>
      <c r="J330" s="117">
        <f t="shared" si="135"/>
        <v>0</v>
      </c>
      <c r="K330" s="117">
        <f t="shared" si="135"/>
        <v>0</v>
      </c>
      <c r="L330" s="117">
        <f t="shared" si="135"/>
        <v>0</v>
      </c>
      <c r="M330" s="155">
        <f t="shared" si="135"/>
        <v>0</v>
      </c>
      <c r="N330" s="117">
        <f t="shared" si="135"/>
        <v>0</v>
      </c>
    </row>
    <row r="331" spans="1:14" ht="78.75">
      <c r="A331" s="196" t="s">
        <v>102</v>
      </c>
      <c r="B331" s="108" t="s">
        <v>99</v>
      </c>
      <c r="C331" s="108" t="s">
        <v>210</v>
      </c>
      <c r="D331" s="115" t="s">
        <v>240</v>
      </c>
      <c r="E331" s="115" t="s">
        <v>241</v>
      </c>
      <c r="F331" s="117">
        <f>SUM(G331:H331)</f>
        <v>174</v>
      </c>
      <c r="G331" s="117"/>
      <c r="H331" s="117">
        <v>174</v>
      </c>
      <c r="I331" s="117">
        <f>SUM(J331:K331)</f>
        <v>0</v>
      </c>
      <c r="J331" s="117"/>
      <c r="K331" s="117"/>
      <c r="L331" s="117">
        <f>SUM(M331:N331)</f>
        <v>0</v>
      </c>
      <c r="M331" s="155"/>
      <c r="N331" s="117"/>
    </row>
    <row r="332" spans="1:14" s="125" customFormat="1" ht="141.75">
      <c r="A332" s="121" t="s">
        <v>859</v>
      </c>
      <c r="B332" s="113" t="s">
        <v>492</v>
      </c>
      <c r="C332" s="113"/>
      <c r="D332" s="113"/>
      <c r="E332" s="113"/>
      <c r="F332" s="111">
        <f aca="true" t="shared" si="136" ref="F332:N333">F333</f>
        <v>0</v>
      </c>
      <c r="G332" s="111">
        <f t="shared" si="136"/>
        <v>0</v>
      </c>
      <c r="H332" s="111">
        <f t="shared" si="136"/>
        <v>0</v>
      </c>
      <c r="I332" s="111">
        <f t="shared" si="136"/>
        <v>0</v>
      </c>
      <c r="J332" s="111">
        <f t="shared" si="136"/>
        <v>0</v>
      </c>
      <c r="K332" s="111">
        <f t="shared" si="136"/>
        <v>0</v>
      </c>
      <c r="L332" s="111">
        <f t="shared" si="136"/>
        <v>0</v>
      </c>
      <c r="M332" s="192">
        <f t="shared" si="136"/>
        <v>0</v>
      </c>
      <c r="N332" s="111">
        <f t="shared" si="136"/>
        <v>0</v>
      </c>
    </row>
    <row r="333" spans="1:14" s="125" customFormat="1" ht="78.75">
      <c r="A333" s="118" t="s">
        <v>476</v>
      </c>
      <c r="B333" s="116" t="s">
        <v>40</v>
      </c>
      <c r="C333" s="113"/>
      <c r="D333" s="113"/>
      <c r="E333" s="113"/>
      <c r="F333" s="117">
        <f t="shared" si="136"/>
        <v>0</v>
      </c>
      <c r="G333" s="117">
        <f t="shared" si="136"/>
        <v>0</v>
      </c>
      <c r="H333" s="117">
        <f t="shared" si="136"/>
        <v>0</v>
      </c>
      <c r="I333" s="117">
        <f t="shared" si="136"/>
        <v>0</v>
      </c>
      <c r="J333" s="117">
        <f t="shared" si="136"/>
        <v>0</v>
      </c>
      <c r="K333" s="117">
        <f t="shared" si="136"/>
        <v>0</v>
      </c>
      <c r="L333" s="117">
        <f t="shared" si="136"/>
        <v>0</v>
      </c>
      <c r="M333" s="155">
        <f t="shared" si="136"/>
        <v>0</v>
      </c>
      <c r="N333" s="117">
        <f t="shared" si="136"/>
        <v>0</v>
      </c>
    </row>
    <row r="334" spans="1:14" ht="126">
      <c r="A334" s="119" t="s">
        <v>300</v>
      </c>
      <c r="B334" s="108" t="s">
        <v>171</v>
      </c>
      <c r="C334" s="134" t="s">
        <v>668</v>
      </c>
      <c r="D334" s="128" t="s">
        <v>241</v>
      </c>
      <c r="E334" s="134" t="s">
        <v>667</v>
      </c>
      <c r="F334" s="117">
        <f>SUM(G334:H334)</f>
        <v>0</v>
      </c>
      <c r="G334" s="120"/>
      <c r="H334" s="120"/>
      <c r="I334" s="117">
        <f>SUM(J334:K334)</f>
        <v>0</v>
      </c>
      <c r="J334" s="120"/>
      <c r="K334" s="120"/>
      <c r="L334" s="117">
        <f>SUM(M334:N334)</f>
        <v>0</v>
      </c>
      <c r="M334" s="156"/>
      <c r="N334" s="120"/>
    </row>
    <row r="335" spans="1:14" s="125" customFormat="1" ht="63">
      <c r="A335" s="121" t="s">
        <v>860</v>
      </c>
      <c r="B335" s="113" t="s">
        <v>493</v>
      </c>
      <c r="C335" s="131"/>
      <c r="D335" s="131"/>
      <c r="E335" s="131"/>
      <c r="F335" s="111">
        <f>SUM(F336,F339)</f>
        <v>120</v>
      </c>
      <c r="G335" s="111">
        <f aca="true" t="shared" si="137" ref="G335:N335">SUM(G336,G339)</f>
        <v>0</v>
      </c>
      <c r="H335" s="111">
        <f t="shared" si="137"/>
        <v>120</v>
      </c>
      <c r="I335" s="111">
        <f t="shared" si="137"/>
        <v>0</v>
      </c>
      <c r="J335" s="111">
        <f t="shared" si="137"/>
        <v>0</v>
      </c>
      <c r="K335" s="111">
        <f t="shared" si="137"/>
        <v>0</v>
      </c>
      <c r="L335" s="111">
        <f t="shared" si="137"/>
        <v>0</v>
      </c>
      <c r="M335" s="111">
        <f t="shared" si="137"/>
        <v>0</v>
      </c>
      <c r="N335" s="111">
        <f t="shared" si="137"/>
        <v>0</v>
      </c>
    </row>
    <row r="336" spans="1:14" s="125" customFormat="1" ht="110.25">
      <c r="A336" s="211" t="s">
        <v>772</v>
      </c>
      <c r="B336" s="113" t="s">
        <v>494</v>
      </c>
      <c r="C336" s="131"/>
      <c r="D336" s="131"/>
      <c r="E336" s="131"/>
      <c r="F336" s="111">
        <f aca="true" t="shared" si="138" ref="F336:N337">F337</f>
        <v>110</v>
      </c>
      <c r="G336" s="111">
        <f t="shared" si="138"/>
        <v>0</v>
      </c>
      <c r="H336" s="111">
        <f t="shared" si="138"/>
        <v>110</v>
      </c>
      <c r="I336" s="111">
        <f t="shared" si="138"/>
        <v>0</v>
      </c>
      <c r="J336" s="111">
        <f t="shared" si="138"/>
        <v>0</v>
      </c>
      <c r="K336" s="111">
        <f t="shared" si="138"/>
        <v>0</v>
      </c>
      <c r="L336" s="111">
        <f t="shared" si="138"/>
        <v>0</v>
      </c>
      <c r="M336" s="192">
        <f t="shared" si="138"/>
        <v>0</v>
      </c>
      <c r="N336" s="111">
        <f t="shared" si="138"/>
        <v>0</v>
      </c>
    </row>
    <row r="337" spans="1:14" s="125" customFormat="1" ht="47.25">
      <c r="A337" s="137" t="s">
        <v>123</v>
      </c>
      <c r="B337" s="116" t="s">
        <v>25</v>
      </c>
      <c r="C337" s="131"/>
      <c r="D337" s="131"/>
      <c r="E337" s="131"/>
      <c r="F337" s="117">
        <f t="shared" si="138"/>
        <v>110</v>
      </c>
      <c r="G337" s="117">
        <f t="shared" si="138"/>
        <v>0</v>
      </c>
      <c r="H337" s="117">
        <f t="shared" si="138"/>
        <v>110</v>
      </c>
      <c r="I337" s="117">
        <f t="shared" si="138"/>
        <v>0</v>
      </c>
      <c r="J337" s="117">
        <f t="shared" si="138"/>
        <v>0</v>
      </c>
      <c r="K337" s="117">
        <f t="shared" si="138"/>
        <v>0</v>
      </c>
      <c r="L337" s="117">
        <f t="shared" si="138"/>
        <v>0</v>
      </c>
      <c r="M337" s="155">
        <f t="shared" si="138"/>
        <v>0</v>
      </c>
      <c r="N337" s="117">
        <f t="shared" si="138"/>
        <v>0</v>
      </c>
    </row>
    <row r="338" spans="1:14" ht="94.5">
      <c r="A338" s="196" t="s">
        <v>497</v>
      </c>
      <c r="B338" s="108" t="s">
        <v>162</v>
      </c>
      <c r="C338" s="134" t="s">
        <v>210</v>
      </c>
      <c r="D338" s="128" t="s">
        <v>240</v>
      </c>
      <c r="E338" s="128" t="s">
        <v>241</v>
      </c>
      <c r="F338" s="117">
        <f>SUM(G338:H338)</f>
        <v>110</v>
      </c>
      <c r="G338" s="120"/>
      <c r="H338" s="120">
        <v>110</v>
      </c>
      <c r="I338" s="117"/>
      <c r="J338" s="120"/>
      <c r="K338" s="120"/>
      <c r="L338" s="117">
        <f>SUM(M338:N338)</f>
        <v>0</v>
      </c>
      <c r="M338" s="156"/>
      <c r="N338" s="120"/>
    </row>
    <row r="339" spans="1:14" ht="78.75">
      <c r="A339" s="124" t="s">
        <v>984</v>
      </c>
      <c r="B339" s="122" t="s">
        <v>981</v>
      </c>
      <c r="C339" s="134"/>
      <c r="D339" s="128"/>
      <c r="E339" s="128"/>
      <c r="F339" s="117">
        <f aca="true" t="shared" si="139" ref="F339:N340">F340</f>
        <v>10</v>
      </c>
      <c r="G339" s="117">
        <f t="shared" si="139"/>
        <v>0</v>
      </c>
      <c r="H339" s="117">
        <f t="shared" si="139"/>
        <v>10</v>
      </c>
      <c r="I339" s="117">
        <f t="shared" si="139"/>
        <v>0</v>
      </c>
      <c r="J339" s="117">
        <f t="shared" si="139"/>
        <v>0</v>
      </c>
      <c r="K339" s="117">
        <f t="shared" si="139"/>
        <v>0</v>
      </c>
      <c r="L339" s="117">
        <f t="shared" si="139"/>
        <v>0</v>
      </c>
      <c r="M339" s="117">
        <f t="shared" si="139"/>
        <v>0</v>
      </c>
      <c r="N339" s="117">
        <f t="shared" si="139"/>
        <v>0</v>
      </c>
    </row>
    <row r="340" spans="1:14" ht="47.25">
      <c r="A340" s="124" t="s">
        <v>985</v>
      </c>
      <c r="B340" s="122" t="s">
        <v>982</v>
      </c>
      <c r="C340" s="134"/>
      <c r="D340" s="128"/>
      <c r="E340" s="128"/>
      <c r="F340" s="117">
        <f t="shared" si="139"/>
        <v>10</v>
      </c>
      <c r="G340" s="117">
        <f t="shared" si="139"/>
        <v>0</v>
      </c>
      <c r="H340" s="117">
        <f t="shared" si="139"/>
        <v>10</v>
      </c>
      <c r="I340" s="117">
        <f t="shared" si="139"/>
        <v>0</v>
      </c>
      <c r="J340" s="117">
        <f t="shared" si="139"/>
        <v>0</v>
      </c>
      <c r="K340" s="117">
        <f t="shared" si="139"/>
        <v>0</v>
      </c>
      <c r="L340" s="117">
        <f t="shared" si="139"/>
        <v>0</v>
      </c>
      <c r="M340" s="117">
        <f t="shared" si="139"/>
        <v>0</v>
      </c>
      <c r="N340" s="117">
        <f t="shared" si="139"/>
        <v>0</v>
      </c>
    </row>
    <row r="341" spans="1:14" ht="94.5">
      <c r="A341" s="124" t="s">
        <v>986</v>
      </c>
      <c r="B341" s="123" t="s">
        <v>983</v>
      </c>
      <c r="C341" s="134" t="s">
        <v>210</v>
      </c>
      <c r="D341" s="134" t="s">
        <v>240</v>
      </c>
      <c r="E341" s="134" t="s">
        <v>241</v>
      </c>
      <c r="F341" s="117">
        <f>SUM(G341:H341)</f>
        <v>10</v>
      </c>
      <c r="G341" s="117">
        <v>0</v>
      </c>
      <c r="H341" s="117">
        <v>10</v>
      </c>
      <c r="I341" s="117">
        <f>SUM(J341:K341)</f>
        <v>0</v>
      </c>
      <c r="J341" s="117">
        <v>0</v>
      </c>
      <c r="K341" s="117">
        <v>0</v>
      </c>
      <c r="L341" s="117">
        <f>SUM(M341:N341)</f>
        <v>0</v>
      </c>
      <c r="M341" s="117">
        <v>0</v>
      </c>
      <c r="N341" s="117">
        <v>0</v>
      </c>
    </row>
    <row r="342" spans="1:14" s="125" customFormat="1" ht="78.75">
      <c r="A342" s="212" t="s">
        <v>787</v>
      </c>
      <c r="B342" s="210">
        <v>12</v>
      </c>
      <c r="C342" s="131"/>
      <c r="D342" s="130"/>
      <c r="E342" s="130"/>
      <c r="F342" s="111">
        <f>F343</f>
        <v>2203.4</v>
      </c>
      <c r="G342" s="111">
        <f aca="true" t="shared" si="140" ref="G342:N342">G343</f>
        <v>2022.4</v>
      </c>
      <c r="H342" s="111">
        <f t="shared" si="140"/>
        <v>181</v>
      </c>
      <c r="I342" s="111">
        <f t="shared" si="140"/>
        <v>125</v>
      </c>
      <c r="J342" s="111">
        <f t="shared" si="140"/>
        <v>125</v>
      </c>
      <c r="K342" s="111">
        <f t="shared" si="140"/>
        <v>0</v>
      </c>
      <c r="L342" s="111">
        <f t="shared" si="140"/>
        <v>0</v>
      </c>
      <c r="M342" s="192">
        <f t="shared" si="140"/>
        <v>0</v>
      </c>
      <c r="N342" s="111">
        <f t="shared" si="140"/>
        <v>0</v>
      </c>
    </row>
    <row r="343" spans="1:14" s="125" customFormat="1" ht="78.75">
      <c r="A343" s="212" t="s">
        <v>488</v>
      </c>
      <c r="B343" s="210" t="s">
        <v>487</v>
      </c>
      <c r="C343" s="131"/>
      <c r="D343" s="130"/>
      <c r="E343" s="130"/>
      <c r="F343" s="111">
        <f>SUM(F344+F346)</f>
        <v>2203.4</v>
      </c>
      <c r="G343" s="111">
        <f aca="true" t="shared" si="141" ref="G343:N343">SUM(G344+G346)</f>
        <v>2022.4</v>
      </c>
      <c r="H343" s="111">
        <f t="shared" si="141"/>
        <v>181</v>
      </c>
      <c r="I343" s="111">
        <f t="shared" si="141"/>
        <v>125</v>
      </c>
      <c r="J343" s="111">
        <f t="shared" si="141"/>
        <v>125</v>
      </c>
      <c r="K343" s="111">
        <f t="shared" si="141"/>
        <v>0</v>
      </c>
      <c r="L343" s="111">
        <f t="shared" si="141"/>
        <v>0</v>
      </c>
      <c r="M343" s="111">
        <f t="shared" si="141"/>
        <v>0</v>
      </c>
      <c r="N343" s="111">
        <f t="shared" si="141"/>
        <v>0</v>
      </c>
    </row>
    <row r="344" spans="1:14" s="125" customFormat="1" ht="47.25">
      <c r="A344" s="118" t="s">
        <v>490</v>
      </c>
      <c r="B344" s="143" t="s">
        <v>971</v>
      </c>
      <c r="C344" s="108"/>
      <c r="D344" s="130"/>
      <c r="E344" s="130"/>
      <c r="F344" s="117">
        <f>F345</f>
        <v>10</v>
      </c>
      <c r="G344" s="117">
        <f aca="true" t="shared" si="142" ref="G344:N344">G345</f>
        <v>0</v>
      </c>
      <c r="H344" s="117">
        <f t="shared" si="142"/>
        <v>10</v>
      </c>
      <c r="I344" s="117">
        <f t="shared" si="142"/>
        <v>0</v>
      </c>
      <c r="J344" s="117">
        <f t="shared" si="142"/>
        <v>0</v>
      </c>
      <c r="K344" s="117">
        <f t="shared" si="142"/>
        <v>0</v>
      </c>
      <c r="L344" s="117">
        <f t="shared" si="142"/>
        <v>0</v>
      </c>
      <c r="M344" s="117">
        <f t="shared" si="142"/>
        <v>0</v>
      </c>
      <c r="N344" s="117">
        <f t="shared" si="142"/>
        <v>0</v>
      </c>
    </row>
    <row r="345" spans="1:14" s="125" customFormat="1" ht="94.5">
      <c r="A345" s="118" t="s">
        <v>972</v>
      </c>
      <c r="B345" s="146" t="s">
        <v>489</v>
      </c>
      <c r="C345" s="108" t="s">
        <v>210</v>
      </c>
      <c r="D345" s="128" t="s">
        <v>248</v>
      </c>
      <c r="E345" s="128" t="s">
        <v>50</v>
      </c>
      <c r="F345" s="117">
        <f>SUM(G345:H345)</f>
        <v>10</v>
      </c>
      <c r="G345" s="120"/>
      <c r="H345" s="120">
        <v>10</v>
      </c>
      <c r="I345" s="117">
        <f>SUM(J345:K345)</f>
        <v>0</v>
      </c>
      <c r="J345" s="120"/>
      <c r="K345" s="120"/>
      <c r="L345" s="117">
        <f>SUM(M345:N345)</f>
        <v>0</v>
      </c>
      <c r="M345" s="120"/>
      <c r="N345" s="120"/>
    </row>
    <row r="346" spans="1:14" ht="63">
      <c r="A346" s="213" t="s">
        <v>898</v>
      </c>
      <c r="B346" s="143" t="s">
        <v>885</v>
      </c>
      <c r="C346" s="134"/>
      <c r="D346" s="128"/>
      <c r="E346" s="128"/>
      <c r="F346" s="117">
        <f aca="true" t="shared" si="143" ref="F346:N346">SUM(F347:F347)</f>
        <v>2193.4</v>
      </c>
      <c r="G346" s="117">
        <f t="shared" si="143"/>
        <v>2022.4</v>
      </c>
      <c r="H346" s="117">
        <f t="shared" si="143"/>
        <v>171</v>
      </c>
      <c r="I346" s="117">
        <f t="shared" si="143"/>
        <v>125</v>
      </c>
      <c r="J346" s="117">
        <f t="shared" si="143"/>
        <v>125</v>
      </c>
      <c r="K346" s="117">
        <f t="shared" si="143"/>
        <v>0</v>
      </c>
      <c r="L346" s="117">
        <f t="shared" si="143"/>
        <v>0</v>
      </c>
      <c r="M346" s="155">
        <f t="shared" si="143"/>
        <v>0</v>
      </c>
      <c r="N346" s="117">
        <f t="shared" si="143"/>
        <v>0</v>
      </c>
    </row>
    <row r="347" spans="1:14" ht="126">
      <c r="A347" s="214" t="s">
        <v>886</v>
      </c>
      <c r="B347" s="146" t="s">
        <v>964</v>
      </c>
      <c r="C347" s="134" t="s">
        <v>210</v>
      </c>
      <c r="D347" s="134" t="s">
        <v>248</v>
      </c>
      <c r="E347" s="134" t="s">
        <v>50</v>
      </c>
      <c r="F347" s="117">
        <f>SUM(G347:H347)</f>
        <v>2193.4</v>
      </c>
      <c r="G347" s="120">
        <v>2022.4</v>
      </c>
      <c r="H347" s="120">
        <v>171</v>
      </c>
      <c r="I347" s="117">
        <f>SUM(J347:K347)</f>
        <v>125</v>
      </c>
      <c r="J347" s="120">
        <v>125</v>
      </c>
      <c r="K347" s="120"/>
      <c r="L347" s="117">
        <f>SUM(M347:N347)</f>
        <v>0</v>
      </c>
      <c r="M347" s="156"/>
      <c r="N347" s="120"/>
    </row>
    <row r="348" spans="1:14" s="125" customFormat="1" ht="15.75">
      <c r="A348" s="104" t="s">
        <v>244</v>
      </c>
      <c r="B348" s="139" t="s">
        <v>498</v>
      </c>
      <c r="C348" s="113"/>
      <c r="D348" s="113"/>
      <c r="E348" s="113"/>
      <c r="F348" s="111">
        <f aca="true" t="shared" si="144" ref="F348:N348">F349</f>
        <v>110647.9</v>
      </c>
      <c r="G348" s="111">
        <f t="shared" si="144"/>
        <v>18471.9</v>
      </c>
      <c r="H348" s="111">
        <f t="shared" si="144"/>
        <v>92176</v>
      </c>
      <c r="I348" s="111">
        <f t="shared" si="144"/>
        <v>96042.4</v>
      </c>
      <c r="J348" s="111">
        <f t="shared" si="144"/>
        <v>18042.4</v>
      </c>
      <c r="K348" s="111">
        <f t="shared" si="144"/>
        <v>78000</v>
      </c>
      <c r="L348" s="111">
        <f t="shared" si="144"/>
        <v>99081</v>
      </c>
      <c r="M348" s="192">
        <f t="shared" si="144"/>
        <v>18069</v>
      </c>
      <c r="N348" s="111">
        <f t="shared" si="144"/>
        <v>81012</v>
      </c>
    </row>
    <row r="349" spans="1:14" s="125" customFormat="1" ht="63">
      <c r="A349" s="104" t="s">
        <v>245</v>
      </c>
      <c r="B349" s="139" t="s">
        <v>463</v>
      </c>
      <c r="C349" s="113"/>
      <c r="D349" s="113"/>
      <c r="E349" s="113"/>
      <c r="F349" s="111">
        <f aca="true" t="shared" si="145" ref="F349:N349">SUM(F350:F377)</f>
        <v>110647.9</v>
      </c>
      <c r="G349" s="111">
        <f t="shared" si="145"/>
        <v>18471.9</v>
      </c>
      <c r="H349" s="111">
        <f t="shared" si="145"/>
        <v>92176</v>
      </c>
      <c r="I349" s="111">
        <f t="shared" si="145"/>
        <v>96042.4</v>
      </c>
      <c r="J349" s="111">
        <f t="shared" si="145"/>
        <v>18042.4</v>
      </c>
      <c r="K349" s="111">
        <f t="shared" si="145"/>
        <v>78000</v>
      </c>
      <c r="L349" s="111">
        <f t="shared" si="145"/>
        <v>99081</v>
      </c>
      <c r="M349" s="192">
        <f t="shared" si="145"/>
        <v>18069</v>
      </c>
      <c r="N349" s="111">
        <f t="shared" si="145"/>
        <v>81012</v>
      </c>
    </row>
    <row r="350" spans="1:14" ht="157.5">
      <c r="A350" s="118" t="s">
        <v>358</v>
      </c>
      <c r="B350" s="108" t="s">
        <v>155</v>
      </c>
      <c r="C350" s="108" t="s">
        <v>208</v>
      </c>
      <c r="D350" s="115" t="s">
        <v>240</v>
      </c>
      <c r="E350" s="115" t="s">
        <v>249</v>
      </c>
      <c r="F350" s="117">
        <f>SUM(G350:H350)</f>
        <v>1435</v>
      </c>
      <c r="G350" s="120"/>
      <c r="H350" s="120">
        <v>1435</v>
      </c>
      <c r="I350" s="117">
        <f>SUM(J350:K350)</f>
        <v>1495</v>
      </c>
      <c r="J350" s="120"/>
      <c r="K350" s="120">
        <v>1495</v>
      </c>
      <c r="L350" s="117">
        <f>SUM(M350:N350)</f>
        <v>1552</v>
      </c>
      <c r="M350" s="156"/>
      <c r="N350" s="120">
        <v>1552</v>
      </c>
    </row>
    <row r="351" spans="1:14" ht="141.75">
      <c r="A351" s="119" t="s">
        <v>359</v>
      </c>
      <c r="B351" s="108" t="s">
        <v>163</v>
      </c>
      <c r="C351" s="108">
        <v>100</v>
      </c>
      <c r="D351" s="115" t="s">
        <v>240</v>
      </c>
      <c r="E351" s="115" t="s">
        <v>50</v>
      </c>
      <c r="F351" s="117">
        <f aca="true" t="shared" si="146" ref="F351:F374">SUM(G351:H351)</f>
        <v>2740</v>
      </c>
      <c r="G351" s="120"/>
      <c r="H351" s="120">
        <v>2740</v>
      </c>
      <c r="I351" s="117">
        <f aca="true" t="shared" si="147" ref="I351:I366">SUM(J351:K351)</f>
        <v>3267</v>
      </c>
      <c r="J351" s="120"/>
      <c r="K351" s="120">
        <v>3267</v>
      </c>
      <c r="L351" s="117">
        <f>SUM(M351:N351)</f>
        <v>3389</v>
      </c>
      <c r="M351" s="156"/>
      <c r="N351" s="120">
        <v>3389</v>
      </c>
    </row>
    <row r="352" spans="1:14" ht="78.75">
      <c r="A352" s="114" t="s">
        <v>360</v>
      </c>
      <c r="B352" s="108" t="s">
        <v>163</v>
      </c>
      <c r="C352" s="108">
        <v>200</v>
      </c>
      <c r="D352" s="115" t="s">
        <v>240</v>
      </c>
      <c r="E352" s="115" t="s">
        <v>50</v>
      </c>
      <c r="F352" s="117">
        <f t="shared" si="146"/>
        <v>134</v>
      </c>
      <c r="G352" s="120"/>
      <c r="H352" s="120">
        <v>134</v>
      </c>
      <c r="I352" s="117">
        <f t="shared" si="147"/>
        <v>4</v>
      </c>
      <c r="J352" s="120"/>
      <c r="K352" s="120">
        <v>4</v>
      </c>
      <c r="L352" s="117">
        <f>SUM(M352:N352)</f>
        <v>0</v>
      </c>
      <c r="M352" s="156"/>
      <c r="N352" s="120"/>
    </row>
    <row r="353" spans="1:14" ht="63">
      <c r="A353" s="114" t="s">
        <v>744</v>
      </c>
      <c r="B353" s="108" t="s">
        <v>163</v>
      </c>
      <c r="C353" s="108" t="s">
        <v>645</v>
      </c>
      <c r="D353" s="115" t="s">
        <v>240</v>
      </c>
      <c r="E353" s="115" t="s">
        <v>50</v>
      </c>
      <c r="F353" s="117">
        <f t="shared" si="146"/>
        <v>0</v>
      </c>
      <c r="G353" s="120"/>
      <c r="H353" s="120">
        <v>0</v>
      </c>
      <c r="I353" s="117">
        <f t="shared" si="147"/>
        <v>0</v>
      </c>
      <c r="J353" s="120"/>
      <c r="K353" s="120"/>
      <c r="L353" s="117">
        <f aca="true" t="shared" si="148" ref="L353:L366">SUM(M353:N353)</f>
        <v>0</v>
      </c>
      <c r="M353" s="156"/>
      <c r="N353" s="120"/>
    </row>
    <row r="354" spans="1:14" ht="47.25">
      <c r="A354" s="114" t="s">
        <v>745</v>
      </c>
      <c r="B354" s="108" t="s">
        <v>163</v>
      </c>
      <c r="C354" s="108" t="s">
        <v>629</v>
      </c>
      <c r="D354" s="115" t="s">
        <v>240</v>
      </c>
      <c r="E354" s="115" t="s">
        <v>50</v>
      </c>
      <c r="F354" s="117">
        <f t="shared" si="146"/>
        <v>1</v>
      </c>
      <c r="G354" s="120"/>
      <c r="H354" s="120">
        <v>1</v>
      </c>
      <c r="I354" s="117">
        <f t="shared" si="147"/>
        <v>0</v>
      </c>
      <c r="J354" s="120"/>
      <c r="K354" s="120"/>
      <c r="L354" s="117">
        <f t="shared" si="148"/>
        <v>0</v>
      </c>
      <c r="M354" s="156"/>
      <c r="N354" s="120"/>
    </row>
    <row r="355" spans="1:14" ht="141.75">
      <c r="A355" s="119" t="s">
        <v>359</v>
      </c>
      <c r="B355" s="108" t="s">
        <v>163</v>
      </c>
      <c r="C355" s="108">
        <v>100</v>
      </c>
      <c r="D355" s="115" t="s">
        <v>240</v>
      </c>
      <c r="E355" s="115" t="s">
        <v>241</v>
      </c>
      <c r="F355" s="117">
        <f>SUM(G355:H355)</f>
        <v>47515</v>
      </c>
      <c r="G355" s="120"/>
      <c r="H355" s="120">
        <v>47515</v>
      </c>
      <c r="I355" s="117">
        <f>SUM(J355:K355)</f>
        <v>48784</v>
      </c>
      <c r="J355" s="120"/>
      <c r="K355" s="120">
        <v>48784</v>
      </c>
      <c r="L355" s="117">
        <f>SUM(M355:N355)</f>
        <v>50672</v>
      </c>
      <c r="M355" s="120"/>
      <c r="N355" s="120">
        <v>50672</v>
      </c>
    </row>
    <row r="356" spans="1:14" ht="126">
      <c r="A356" s="114" t="s">
        <v>246</v>
      </c>
      <c r="B356" s="108" t="s">
        <v>163</v>
      </c>
      <c r="C356" s="108">
        <v>200</v>
      </c>
      <c r="D356" s="115" t="s">
        <v>240</v>
      </c>
      <c r="E356" s="115" t="s">
        <v>241</v>
      </c>
      <c r="F356" s="117">
        <f>SUM(G356:H356)</f>
        <v>7017</v>
      </c>
      <c r="G356" s="120"/>
      <c r="H356" s="120">
        <v>7017</v>
      </c>
      <c r="I356" s="117">
        <f>SUM(J356:K356)</f>
        <v>1368</v>
      </c>
      <c r="J356" s="120"/>
      <c r="K356" s="120">
        <v>1368</v>
      </c>
      <c r="L356" s="117">
        <f>SUM(M356:N356)</f>
        <v>1418</v>
      </c>
      <c r="M356" s="120"/>
      <c r="N356" s="120">
        <v>1418</v>
      </c>
    </row>
    <row r="357" spans="1:14" ht="110.25">
      <c r="A357" s="114" t="s">
        <v>8</v>
      </c>
      <c r="B357" s="108" t="s">
        <v>163</v>
      </c>
      <c r="C357" s="108" t="s">
        <v>645</v>
      </c>
      <c r="D357" s="115" t="s">
        <v>240</v>
      </c>
      <c r="E357" s="115" t="s">
        <v>241</v>
      </c>
      <c r="F357" s="117">
        <f>SUM(G357:H357)</f>
        <v>20</v>
      </c>
      <c r="G357" s="120"/>
      <c r="H357" s="120">
        <v>20</v>
      </c>
      <c r="I357" s="117">
        <f>SUM(J357:K357)</f>
        <v>0</v>
      </c>
      <c r="J357" s="120"/>
      <c r="K357" s="120"/>
      <c r="L357" s="117">
        <f>SUM(M357:N357)</f>
        <v>0</v>
      </c>
      <c r="M357" s="120"/>
      <c r="N357" s="120">
        <v>0</v>
      </c>
    </row>
    <row r="358" spans="1:14" ht="47.25">
      <c r="A358" s="114" t="s">
        <v>361</v>
      </c>
      <c r="B358" s="108" t="s">
        <v>163</v>
      </c>
      <c r="C358" s="108">
        <v>800</v>
      </c>
      <c r="D358" s="115" t="s">
        <v>240</v>
      </c>
      <c r="E358" s="115" t="s">
        <v>241</v>
      </c>
      <c r="F358" s="117">
        <f>SUM(G358:H358)</f>
        <v>419</v>
      </c>
      <c r="G358" s="120"/>
      <c r="H358" s="120">
        <v>419</v>
      </c>
      <c r="I358" s="117">
        <f>SUM(J358:K358)</f>
        <v>302</v>
      </c>
      <c r="J358" s="120"/>
      <c r="K358" s="120">
        <v>302</v>
      </c>
      <c r="L358" s="117">
        <f>SUM(M358:N358)</f>
        <v>289</v>
      </c>
      <c r="M358" s="120"/>
      <c r="N358" s="120">
        <v>289</v>
      </c>
    </row>
    <row r="359" spans="1:14" ht="141.75">
      <c r="A359" s="119" t="s">
        <v>393</v>
      </c>
      <c r="B359" s="108" t="s">
        <v>163</v>
      </c>
      <c r="C359" s="108">
        <v>100</v>
      </c>
      <c r="D359" s="115" t="s">
        <v>240</v>
      </c>
      <c r="E359" s="115" t="s">
        <v>290</v>
      </c>
      <c r="F359" s="117">
        <f t="shared" si="146"/>
        <v>53</v>
      </c>
      <c r="G359" s="120"/>
      <c r="H359" s="120">
        <v>53</v>
      </c>
      <c r="I359" s="117">
        <f t="shared" si="147"/>
        <v>0</v>
      </c>
      <c r="J359" s="120"/>
      <c r="K359" s="120"/>
      <c r="L359" s="117">
        <f t="shared" si="148"/>
        <v>0</v>
      </c>
      <c r="M359" s="156"/>
      <c r="N359" s="120"/>
    </row>
    <row r="360" spans="1:14" ht="78.75">
      <c r="A360" s="114" t="s">
        <v>362</v>
      </c>
      <c r="B360" s="108" t="s">
        <v>163</v>
      </c>
      <c r="C360" s="108">
        <v>200</v>
      </c>
      <c r="D360" s="115" t="s">
        <v>240</v>
      </c>
      <c r="E360" s="115" t="s">
        <v>290</v>
      </c>
      <c r="F360" s="117">
        <f t="shared" si="146"/>
        <v>67</v>
      </c>
      <c r="G360" s="120"/>
      <c r="H360" s="120">
        <v>67</v>
      </c>
      <c r="I360" s="117">
        <f t="shared" si="147"/>
        <v>0</v>
      </c>
      <c r="J360" s="120"/>
      <c r="K360" s="120"/>
      <c r="L360" s="117">
        <f t="shared" si="148"/>
        <v>0</v>
      </c>
      <c r="M360" s="156"/>
      <c r="N360" s="120"/>
    </row>
    <row r="361" spans="1:14" ht="63">
      <c r="A361" s="114" t="s">
        <v>98</v>
      </c>
      <c r="B361" s="108" t="s">
        <v>163</v>
      </c>
      <c r="C361" s="108" t="s">
        <v>645</v>
      </c>
      <c r="D361" s="115" t="s">
        <v>240</v>
      </c>
      <c r="E361" s="115" t="s">
        <v>290</v>
      </c>
      <c r="F361" s="117">
        <f t="shared" si="146"/>
        <v>3</v>
      </c>
      <c r="G361" s="120"/>
      <c r="H361" s="120">
        <v>3</v>
      </c>
      <c r="I361" s="117">
        <f t="shared" si="147"/>
        <v>0</v>
      </c>
      <c r="J361" s="120"/>
      <c r="K361" s="120"/>
      <c r="L361" s="117">
        <f t="shared" si="148"/>
        <v>0</v>
      </c>
      <c r="M361" s="156"/>
      <c r="N361" s="120"/>
    </row>
    <row r="362" spans="1:14" ht="94.5">
      <c r="A362" s="114" t="s">
        <v>746</v>
      </c>
      <c r="B362" s="108" t="s">
        <v>747</v>
      </c>
      <c r="C362" s="108" t="s">
        <v>210</v>
      </c>
      <c r="D362" s="115" t="s">
        <v>240</v>
      </c>
      <c r="E362" s="115" t="s">
        <v>290</v>
      </c>
      <c r="F362" s="117">
        <f>SUM(G362:H362)</f>
        <v>7</v>
      </c>
      <c r="G362" s="120"/>
      <c r="H362" s="120">
        <v>7</v>
      </c>
      <c r="I362" s="117">
        <f>SUM(J362:K362)</f>
        <v>0</v>
      </c>
      <c r="J362" s="120"/>
      <c r="K362" s="120"/>
      <c r="L362" s="117">
        <f>SUM(M362:N362)</f>
        <v>0</v>
      </c>
      <c r="M362" s="156"/>
      <c r="N362" s="120"/>
    </row>
    <row r="363" spans="1:14" ht="47.25">
      <c r="A363" s="119" t="s">
        <v>617</v>
      </c>
      <c r="B363" s="108" t="s">
        <v>976</v>
      </c>
      <c r="C363" s="108" t="s">
        <v>210</v>
      </c>
      <c r="D363" s="115" t="s">
        <v>240</v>
      </c>
      <c r="E363" s="115" t="s">
        <v>290</v>
      </c>
      <c r="F363" s="117">
        <f>SUM(G363:H363)</f>
        <v>0</v>
      </c>
      <c r="G363" s="120"/>
      <c r="H363" s="120"/>
      <c r="I363" s="117"/>
      <c r="J363" s="120"/>
      <c r="K363" s="120"/>
      <c r="L363" s="117"/>
      <c r="M363" s="156"/>
      <c r="N363" s="120"/>
    </row>
    <row r="364" spans="1:14" ht="47.25">
      <c r="A364" s="119" t="s">
        <v>65</v>
      </c>
      <c r="B364" s="108" t="s">
        <v>976</v>
      </c>
      <c r="C364" s="108" t="s">
        <v>645</v>
      </c>
      <c r="D364" s="115" t="s">
        <v>240</v>
      </c>
      <c r="E364" s="115" t="s">
        <v>290</v>
      </c>
      <c r="F364" s="117">
        <f>SUM(G364:H364)</f>
        <v>0</v>
      </c>
      <c r="G364" s="120"/>
      <c r="H364" s="120">
        <v>0</v>
      </c>
      <c r="I364" s="117"/>
      <c r="J364" s="120"/>
      <c r="K364" s="120"/>
      <c r="L364" s="117"/>
      <c r="M364" s="156"/>
      <c r="N364" s="120"/>
    </row>
    <row r="365" spans="1:14" ht="94.5">
      <c r="A365" s="118" t="s">
        <v>357</v>
      </c>
      <c r="B365" s="108" t="s">
        <v>579</v>
      </c>
      <c r="C365" s="108">
        <v>100</v>
      </c>
      <c r="D365" s="115" t="s">
        <v>240</v>
      </c>
      <c r="E365" s="115" t="s">
        <v>290</v>
      </c>
      <c r="F365" s="117">
        <f t="shared" si="146"/>
        <v>1009</v>
      </c>
      <c r="G365" s="120"/>
      <c r="H365" s="120">
        <v>1009</v>
      </c>
      <c r="I365" s="117">
        <f t="shared" si="147"/>
        <v>1051</v>
      </c>
      <c r="J365" s="120"/>
      <c r="K365" s="120">
        <v>1051</v>
      </c>
      <c r="L365" s="117">
        <f t="shared" si="148"/>
        <v>1091</v>
      </c>
      <c r="M365" s="156"/>
      <c r="N365" s="120">
        <v>1091</v>
      </c>
    </row>
    <row r="366" spans="1:14" ht="173.25">
      <c r="A366" s="119" t="s">
        <v>317</v>
      </c>
      <c r="B366" s="108" t="s">
        <v>10</v>
      </c>
      <c r="C366" s="108" t="s">
        <v>208</v>
      </c>
      <c r="D366" s="108" t="s">
        <v>241</v>
      </c>
      <c r="E366" s="108" t="s">
        <v>667</v>
      </c>
      <c r="F366" s="117">
        <f t="shared" si="146"/>
        <v>11492</v>
      </c>
      <c r="G366" s="120"/>
      <c r="H366" s="120">
        <v>11492</v>
      </c>
      <c r="I366" s="117">
        <f t="shared" si="147"/>
        <v>15149</v>
      </c>
      <c r="J366" s="120"/>
      <c r="K366" s="120">
        <v>15149</v>
      </c>
      <c r="L366" s="117">
        <f t="shared" si="148"/>
        <v>15718</v>
      </c>
      <c r="M366" s="156"/>
      <c r="N366" s="120">
        <v>15718</v>
      </c>
    </row>
    <row r="367" spans="1:14" ht="94.5">
      <c r="A367" s="119" t="s">
        <v>690</v>
      </c>
      <c r="B367" s="108" t="s">
        <v>10</v>
      </c>
      <c r="C367" s="108" t="s">
        <v>210</v>
      </c>
      <c r="D367" s="108" t="s">
        <v>241</v>
      </c>
      <c r="E367" s="108" t="s">
        <v>667</v>
      </c>
      <c r="F367" s="117">
        <f>SUM(G367:H367)</f>
        <v>2324</v>
      </c>
      <c r="G367" s="120"/>
      <c r="H367" s="120">
        <v>2324</v>
      </c>
      <c r="I367" s="117">
        <f aca="true" t="shared" si="149" ref="I367:I374">SUM(J367:K367)</f>
        <v>0</v>
      </c>
      <c r="J367" s="120"/>
      <c r="K367" s="120"/>
      <c r="L367" s="117">
        <f aca="true" t="shared" si="150" ref="L367:L374">SUM(M367:N367)</f>
        <v>0</v>
      </c>
      <c r="M367" s="156"/>
      <c r="N367" s="120"/>
    </row>
    <row r="368" spans="1:14" ht="78.75">
      <c r="A368" s="119" t="s">
        <v>691</v>
      </c>
      <c r="B368" s="108" t="s">
        <v>10</v>
      </c>
      <c r="C368" s="108" t="s">
        <v>629</v>
      </c>
      <c r="D368" s="108" t="s">
        <v>241</v>
      </c>
      <c r="E368" s="108" t="s">
        <v>667</v>
      </c>
      <c r="F368" s="117">
        <f>SUM(G368:H368)</f>
        <v>2</v>
      </c>
      <c r="G368" s="120"/>
      <c r="H368" s="120">
        <v>2</v>
      </c>
      <c r="I368" s="117"/>
      <c r="J368" s="120"/>
      <c r="K368" s="120"/>
      <c r="L368" s="117"/>
      <c r="M368" s="156"/>
      <c r="N368" s="120"/>
    </row>
    <row r="369" spans="1:14" ht="31.5">
      <c r="A369" s="118" t="s">
        <v>199</v>
      </c>
      <c r="B369" s="108" t="s">
        <v>176</v>
      </c>
      <c r="C369" s="108">
        <v>800</v>
      </c>
      <c r="D369" s="115" t="s">
        <v>240</v>
      </c>
      <c r="E369" s="108">
        <v>11</v>
      </c>
      <c r="F369" s="117">
        <f t="shared" si="146"/>
        <v>800</v>
      </c>
      <c r="G369" s="120"/>
      <c r="H369" s="120">
        <v>800</v>
      </c>
      <c r="I369" s="117">
        <f t="shared" si="149"/>
        <v>1000</v>
      </c>
      <c r="J369" s="120"/>
      <c r="K369" s="120">
        <v>1000</v>
      </c>
      <c r="L369" s="117">
        <f t="shared" si="150"/>
        <v>1000</v>
      </c>
      <c r="M369" s="156"/>
      <c r="N369" s="120">
        <v>1000</v>
      </c>
    </row>
    <row r="370" spans="1:14" ht="47.25">
      <c r="A370" s="147" t="s">
        <v>468</v>
      </c>
      <c r="B370" s="174" t="s">
        <v>654</v>
      </c>
      <c r="C370" s="135">
        <v>600</v>
      </c>
      <c r="D370" s="134" t="s">
        <v>667</v>
      </c>
      <c r="E370" s="134" t="s">
        <v>249</v>
      </c>
      <c r="F370" s="117">
        <f>SUM(G370:H370)</f>
        <v>494</v>
      </c>
      <c r="G370" s="120"/>
      <c r="H370" s="120">
        <v>494</v>
      </c>
      <c r="I370" s="117">
        <f t="shared" si="149"/>
        <v>494</v>
      </c>
      <c r="J370" s="120"/>
      <c r="K370" s="120">
        <v>494</v>
      </c>
      <c r="L370" s="117">
        <f t="shared" si="150"/>
        <v>0</v>
      </c>
      <c r="M370" s="156"/>
      <c r="N370" s="120"/>
    </row>
    <row r="371" spans="1:14" ht="78.75">
      <c r="A371" s="119" t="s">
        <v>236</v>
      </c>
      <c r="B371" s="108" t="s">
        <v>712</v>
      </c>
      <c r="C371" s="135">
        <v>200</v>
      </c>
      <c r="D371" s="134" t="s">
        <v>241</v>
      </c>
      <c r="E371" s="134" t="s">
        <v>667</v>
      </c>
      <c r="F371" s="117">
        <f>SUM(G371:H371)</f>
        <v>0</v>
      </c>
      <c r="G371" s="120"/>
      <c r="H371" s="120"/>
      <c r="I371" s="117">
        <f>SUM(J371:K371)</f>
        <v>0</v>
      </c>
      <c r="J371" s="120"/>
      <c r="K371" s="120"/>
      <c r="L371" s="117">
        <f>SUM(M371:N371)</f>
        <v>0</v>
      </c>
      <c r="M371" s="156"/>
      <c r="N371" s="120"/>
    </row>
    <row r="372" spans="1:14" ht="63">
      <c r="A372" s="118" t="s">
        <v>521</v>
      </c>
      <c r="B372" s="123" t="s">
        <v>177</v>
      </c>
      <c r="C372" s="135">
        <v>500</v>
      </c>
      <c r="D372" s="128" t="s">
        <v>249</v>
      </c>
      <c r="E372" s="128" t="s">
        <v>50</v>
      </c>
      <c r="F372" s="117">
        <f t="shared" si="146"/>
        <v>754</v>
      </c>
      <c r="G372" s="120">
        <v>754</v>
      </c>
      <c r="H372" s="120"/>
      <c r="I372" s="117">
        <f t="shared" si="149"/>
        <v>744</v>
      </c>
      <c r="J372" s="120">
        <v>744</v>
      </c>
      <c r="K372" s="120"/>
      <c r="L372" s="117">
        <f t="shared" si="150"/>
        <v>770</v>
      </c>
      <c r="M372" s="156">
        <v>770</v>
      </c>
      <c r="N372" s="120"/>
    </row>
    <row r="373" spans="1:14" ht="126">
      <c r="A373" s="124" t="s">
        <v>73</v>
      </c>
      <c r="B373" s="123" t="s">
        <v>379</v>
      </c>
      <c r="C373" s="135">
        <v>200</v>
      </c>
      <c r="D373" s="128" t="s">
        <v>240</v>
      </c>
      <c r="E373" s="128" t="s">
        <v>248</v>
      </c>
      <c r="F373" s="117">
        <f t="shared" si="146"/>
        <v>11.9</v>
      </c>
      <c r="G373" s="120">
        <v>11.9</v>
      </c>
      <c r="H373" s="120"/>
      <c r="I373" s="117">
        <f t="shared" si="149"/>
        <v>12.4</v>
      </c>
      <c r="J373" s="120">
        <v>12.4</v>
      </c>
      <c r="K373" s="120"/>
      <c r="L373" s="117">
        <f t="shared" si="150"/>
        <v>13</v>
      </c>
      <c r="M373" s="156">
        <v>13</v>
      </c>
      <c r="N373" s="120"/>
    </row>
    <row r="374" spans="1:14" ht="94.5">
      <c r="A374" s="119" t="s">
        <v>520</v>
      </c>
      <c r="B374" s="123" t="s">
        <v>681</v>
      </c>
      <c r="C374" s="108" t="s">
        <v>665</v>
      </c>
      <c r="D374" s="108" t="s">
        <v>126</v>
      </c>
      <c r="E374" s="115" t="s">
        <v>240</v>
      </c>
      <c r="F374" s="117">
        <f t="shared" si="146"/>
        <v>17286</v>
      </c>
      <c r="G374" s="120">
        <v>17286</v>
      </c>
      <c r="H374" s="120"/>
      <c r="I374" s="117">
        <f t="shared" si="149"/>
        <v>17286</v>
      </c>
      <c r="J374" s="120">
        <v>17286</v>
      </c>
      <c r="K374" s="120"/>
      <c r="L374" s="117">
        <f t="shared" si="150"/>
        <v>17286</v>
      </c>
      <c r="M374" s="156">
        <v>17286</v>
      </c>
      <c r="N374" s="120"/>
    </row>
    <row r="375" spans="1:14" ht="78.75">
      <c r="A375" s="118" t="s">
        <v>519</v>
      </c>
      <c r="B375" s="123" t="s">
        <v>682</v>
      </c>
      <c r="C375" s="108" t="s">
        <v>665</v>
      </c>
      <c r="D375" s="108" t="s">
        <v>126</v>
      </c>
      <c r="E375" s="115" t="s">
        <v>240</v>
      </c>
      <c r="F375" s="117">
        <f>SUM(G375:H375)</f>
        <v>16256</v>
      </c>
      <c r="G375" s="117"/>
      <c r="H375" s="117">
        <v>16256</v>
      </c>
      <c r="I375" s="117">
        <f>SUM(J375:K375)</f>
        <v>5086</v>
      </c>
      <c r="J375" s="117"/>
      <c r="K375" s="117">
        <v>5086</v>
      </c>
      <c r="L375" s="117">
        <f>SUM(M375:N375)</f>
        <v>5883</v>
      </c>
      <c r="M375" s="155"/>
      <c r="N375" s="117">
        <v>5883</v>
      </c>
    </row>
    <row r="376" spans="1:14" ht="78.75">
      <c r="A376" s="124" t="s">
        <v>969</v>
      </c>
      <c r="B376" s="123" t="s">
        <v>967</v>
      </c>
      <c r="C376" s="108" t="s">
        <v>210</v>
      </c>
      <c r="D376" s="108" t="s">
        <v>248</v>
      </c>
      <c r="E376" s="115" t="s">
        <v>249</v>
      </c>
      <c r="F376" s="117">
        <f>SUM(G376:H376)</f>
        <v>388</v>
      </c>
      <c r="G376" s="117"/>
      <c r="H376" s="117">
        <v>388</v>
      </c>
      <c r="I376" s="117"/>
      <c r="J376" s="117"/>
      <c r="K376" s="117"/>
      <c r="L376" s="117"/>
      <c r="M376" s="155"/>
      <c r="N376" s="117"/>
    </row>
    <row r="377" spans="1:14" ht="126">
      <c r="A377" s="213" t="s">
        <v>721</v>
      </c>
      <c r="B377" s="123" t="s">
        <v>722</v>
      </c>
      <c r="C377" s="108" t="s">
        <v>665</v>
      </c>
      <c r="D377" s="108" t="s">
        <v>248</v>
      </c>
      <c r="E377" s="108" t="s">
        <v>50</v>
      </c>
      <c r="F377" s="117">
        <f>SUM(G377:H377)</f>
        <v>420</v>
      </c>
      <c r="G377" s="117">
        <v>420</v>
      </c>
      <c r="H377" s="117"/>
      <c r="I377" s="117">
        <f>SUM(J377:K377)</f>
        <v>0</v>
      </c>
      <c r="J377" s="117"/>
      <c r="K377" s="117"/>
      <c r="L377" s="117">
        <f>SUM(M377:N377)</f>
        <v>0</v>
      </c>
      <c r="M377" s="156"/>
      <c r="N377" s="120"/>
    </row>
    <row r="378" spans="1:14" s="125" customFormat="1" ht="15.75">
      <c r="A378" s="169" t="s">
        <v>187</v>
      </c>
      <c r="B378" s="170"/>
      <c r="C378" s="170"/>
      <c r="D378" s="170"/>
      <c r="E378" s="170"/>
      <c r="F378" s="171">
        <f aca="true" t="shared" si="151" ref="F378:N378">SUM(F10,F31,F83,F186,F239,F263,F278,F302,F311,F323,F335,F342,F348)</f>
        <v>801626.1000000001</v>
      </c>
      <c r="G378" s="171">
        <f t="shared" si="151"/>
        <v>409191.10000000003</v>
      </c>
      <c r="H378" s="171">
        <f t="shared" si="151"/>
        <v>392435</v>
      </c>
      <c r="I378" s="171">
        <f t="shared" si="151"/>
        <v>852078.1</v>
      </c>
      <c r="J378" s="171">
        <f t="shared" si="151"/>
        <v>497919.10000000003</v>
      </c>
      <c r="K378" s="171">
        <f t="shared" si="151"/>
        <v>354159</v>
      </c>
      <c r="L378" s="171">
        <f t="shared" si="151"/>
        <v>806616.3</v>
      </c>
      <c r="M378" s="197">
        <f t="shared" si="151"/>
        <v>462797.30000000005</v>
      </c>
      <c r="N378" s="171">
        <f t="shared" si="151"/>
        <v>343819</v>
      </c>
    </row>
  </sheetData>
  <sheetProtection/>
  <mergeCells count="19">
    <mergeCell ref="A1:L1"/>
    <mergeCell ref="A2:L2"/>
    <mergeCell ref="A3:L3"/>
    <mergeCell ref="F8:F9"/>
    <mergeCell ref="G8:G9"/>
    <mergeCell ref="H8:H9"/>
    <mergeCell ref="A6:L6"/>
    <mergeCell ref="L8:L9"/>
    <mergeCell ref="A4:M4"/>
    <mergeCell ref="M8:M9"/>
    <mergeCell ref="N8:N9"/>
    <mergeCell ref="I8:I9"/>
    <mergeCell ref="A8:A9"/>
    <mergeCell ref="B8:B9"/>
    <mergeCell ref="C8:C9"/>
    <mergeCell ref="D8:D9"/>
    <mergeCell ref="K8:K9"/>
    <mergeCell ref="J8:J9"/>
    <mergeCell ref="E8:E9"/>
  </mergeCells>
  <printOptions/>
  <pageMargins left="0.5905511811023623" right="0" top="0.3937007874015748" bottom="0.1968503937007874" header="0" footer="0"/>
  <pageSetup firstPageNumber="133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6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42.375" style="16" customWidth="1"/>
    <col min="2" max="2" width="5.875" style="16" customWidth="1"/>
    <col min="3" max="3" width="6.625" style="6" customWidth="1"/>
    <col min="4" max="4" width="11.75390625" style="6" customWidth="1"/>
    <col min="5" max="5" width="12.00390625" style="16" customWidth="1"/>
    <col min="6" max="6" width="11.875" style="16" customWidth="1"/>
    <col min="7" max="16384" width="9.125" style="16" customWidth="1"/>
  </cols>
  <sheetData>
    <row r="1" spans="1:6" s="7" customFormat="1" ht="18.75">
      <c r="A1" s="255" t="s">
        <v>386</v>
      </c>
      <c r="B1" s="255"/>
      <c r="C1" s="255"/>
      <c r="D1" s="255"/>
      <c r="E1" s="255"/>
      <c r="F1" s="255"/>
    </row>
    <row r="2" spans="1:6" s="7" customFormat="1" ht="18.75">
      <c r="A2" s="255" t="s">
        <v>178</v>
      </c>
      <c r="B2" s="255"/>
      <c r="C2" s="255"/>
      <c r="D2" s="255"/>
      <c r="E2" s="255"/>
      <c r="F2" s="255"/>
    </row>
    <row r="3" spans="1:6" s="7" customFormat="1" ht="18.75">
      <c r="A3" s="255" t="s">
        <v>179</v>
      </c>
      <c r="B3" s="255"/>
      <c r="C3" s="255"/>
      <c r="D3" s="255"/>
      <c r="E3" s="255"/>
      <c r="F3" s="255"/>
    </row>
    <row r="4" spans="1:13" s="7" customFormat="1" ht="18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4" s="7" customFormat="1" ht="18.75">
      <c r="A5" s="8"/>
      <c r="B5" s="9"/>
      <c r="C5" s="2"/>
      <c r="D5" s="10" t="s">
        <v>1002</v>
      </c>
    </row>
    <row r="6" spans="1:9" s="7" customFormat="1" ht="101.25" customHeight="1">
      <c r="A6" s="242" t="s">
        <v>766</v>
      </c>
      <c r="B6" s="242"/>
      <c r="C6" s="242"/>
      <c r="D6" s="242"/>
      <c r="E6" s="242"/>
      <c r="F6" s="242"/>
      <c r="H6" s="1"/>
      <c r="I6" s="1"/>
    </row>
    <row r="7" spans="1:4" s="7" customFormat="1" ht="10.5" customHeight="1">
      <c r="A7" s="11"/>
      <c r="B7" s="12"/>
      <c r="C7" s="3"/>
      <c r="D7" s="1"/>
    </row>
    <row r="8" spans="1:6" s="15" customFormat="1" ht="15.75">
      <c r="A8" s="13"/>
      <c r="B8" s="14"/>
      <c r="C8" s="4"/>
      <c r="D8" s="254" t="s">
        <v>181</v>
      </c>
      <c r="E8" s="254"/>
      <c r="F8" s="254"/>
    </row>
    <row r="9" spans="1:6" s="15" customFormat="1" ht="15.75">
      <c r="A9" s="259" t="s">
        <v>182</v>
      </c>
      <c r="B9" s="250" t="s">
        <v>183</v>
      </c>
      <c r="C9" s="240" t="s">
        <v>274</v>
      </c>
      <c r="D9" s="251" t="s">
        <v>373</v>
      </c>
      <c r="E9" s="256" t="s">
        <v>374</v>
      </c>
      <c r="F9" s="256" t="s">
        <v>704</v>
      </c>
    </row>
    <row r="10" spans="1:6" ht="18" customHeight="1">
      <c r="A10" s="259"/>
      <c r="B10" s="250"/>
      <c r="C10" s="240"/>
      <c r="D10" s="252"/>
      <c r="E10" s="257"/>
      <c r="F10" s="257"/>
    </row>
    <row r="11" spans="1:6" ht="24" customHeight="1">
      <c r="A11" s="259"/>
      <c r="B11" s="250"/>
      <c r="C11" s="240"/>
      <c r="D11" s="253"/>
      <c r="E11" s="258"/>
      <c r="F11" s="258"/>
    </row>
    <row r="12" spans="1:6" s="17" customFormat="1" ht="33.75" customHeight="1">
      <c r="A12" s="59" t="s">
        <v>247</v>
      </c>
      <c r="B12" s="60"/>
      <c r="C12" s="61"/>
      <c r="D12" s="62">
        <f>SUM(D22,D15,D19,D13,D24)</f>
        <v>54674</v>
      </c>
      <c r="E12" s="63">
        <f>SUM(E22,E15,E19,E13,E24)</f>
        <v>116881</v>
      </c>
      <c r="F12" s="63">
        <f>SUM(F22,F15,F19,F13,F24)</f>
        <v>45513</v>
      </c>
    </row>
    <row r="13" spans="1:6" s="17" customFormat="1" ht="37.5">
      <c r="A13" s="59" t="s">
        <v>669</v>
      </c>
      <c r="B13" s="64" t="s">
        <v>248</v>
      </c>
      <c r="C13" s="61"/>
      <c r="D13" s="62">
        <f>D14</f>
        <v>9684</v>
      </c>
      <c r="E13" s="63">
        <f>E14</f>
        <v>0</v>
      </c>
      <c r="F13" s="63">
        <f>F14</f>
        <v>0</v>
      </c>
    </row>
    <row r="14" spans="1:6" ht="18.75">
      <c r="A14" s="65" t="s">
        <v>670</v>
      </c>
      <c r="B14" s="66" t="s">
        <v>248</v>
      </c>
      <c r="C14" s="67" t="s">
        <v>249</v>
      </c>
      <c r="D14" s="68">
        <v>9684</v>
      </c>
      <c r="E14" s="69"/>
      <c r="F14" s="69">
        <v>0</v>
      </c>
    </row>
    <row r="15" spans="1:6" s="17" customFormat="1" ht="28.5" customHeight="1">
      <c r="A15" s="59" t="s">
        <v>640</v>
      </c>
      <c r="B15" s="60" t="s">
        <v>290</v>
      </c>
      <c r="C15" s="70"/>
      <c r="D15" s="62">
        <f>SUM(D16:D18)</f>
        <v>30461</v>
      </c>
      <c r="E15" s="63">
        <f>SUM(E16:E17)</f>
        <v>53692</v>
      </c>
      <c r="F15" s="63">
        <f>SUM(F16:F17)</f>
        <v>1546</v>
      </c>
    </row>
    <row r="16" spans="1:6" s="17" customFormat="1" ht="18.75">
      <c r="A16" s="71" t="s">
        <v>129</v>
      </c>
      <c r="B16" s="72" t="s">
        <v>290</v>
      </c>
      <c r="C16" s="73" t="s">
        <v>240</v>
      </c>
      <c r="D16" s="68">
        <v>10341</v>
      </c>
      <c r="E16" s="69">
        <v>6500</v>
      </c>
      <c r="F16" s="69"/>
    </row>
    <row r="17" spans="1:6" ht="18.75">
      <c r="A17" s="65" t="s">
        <v>130</v>
      </c>
      <c r="B17" s="72" t="s">
        <v>290</v>
      </c>
      <c r="C17" s="73" t="s">
        <v>249</v>
      </c>
      <c r="D17" s="68">
        <v>1918</v>
      </c>
      <c r="E17" s="69">
        <v>47192</v>
      </c>
      <c r="F17" s="69">
        <v>1546</v>
      </c>
    </row>
    <row r="18" spans="1:6" ht="21" customHeight="1">
      <c r="A18" s="65" t="s">
        <v>219</v>
      </c>
      <c r="B18" s="72" t="s">
        <v>290</v>
      </c>
      <c r="C18" s="73" t="s">
        <v>50</v>
      </c>
      <c r="D18" s="68">
        <v>18202</v>
      </c>
      <c r="E18" s="69"/>
      <c r="F18" s="69"/>
    </row>
    <row r="19" spans="1:6" s="17" customFormat="1" ht="29.25" customHeight="1">
      <c r="A19" s="74" t="s">
        <v>135</v>
      </c>
      <c r="B19" s="60" t="s">
        <v>52</v>
      </c>
      <c r="C19" s="70"/>
      <c r="D19" s="62">
        <f>SUM(D20:D21)</f>
        <v>10549</v>
      </c>
      <c r="E19" s="63">
        <f>SUM(E20:E21)</f>
        <v>22882</v>
      </c>
      <c r="F19" s="63">
        <f>SUM(F20:F21)</f>
        <v>38660</v>
      </c>
    </row>
    <row r="20" spans="1:6" ht="18.75">
      <c r="A20" s="65" t="s">
        <v>136</v>
      </c>
      <c r="B20" s="72" t="s">
        <v>52</v>
      </c>
      <c r="C20" s="73" t="s">
        <v>240</v>
      </c>
      <c r="D20" s="68">
        <v>517</v>
      </c>
      <c r="E20" s="68">
        <v>22882</v>
      </c>
      <c r="F20" s="68">
        <v>38660</v>
      </c>
    </row>
    <row r="21" spans="1:6" ht="37.5">
      <c r="A21" s="71" t="s">
        <v>137</v>
      </c>
      <c r="B21" s="73" t="s">
        <v>52</v>
      </c>
      <c r="C21" s="73" t="s">
        <v>241</v>
      </c>
      <c r="D21" s="68">
        <v>10032</v>
      </c>
      <c r="E21" s="68"/>
      <c r="F21" s="68"/>
    </row>
    <row r="22" spans="1:6" s="17" customFormat="1" ht="30" customHeight="1">
      <c r="A22" s="59" t="s">
        <v>642</v>
      </c>
      <c r="B22" s="75">
        <v>10</v>
      </c>
      <c r="C22" s="76"/>
      <c r="D22" s="77">
        <f>D23</f>
        <v>3980</v>
      </c>
      <c r="E22" s="78">
        <f>E23</f>
        <v>5307</v>
      </c>
      <c r="F22" s="78">
        <f>F23</f>
        <v>5307</v>
      </c>
    </row>
    <row r="23" spans="1:6" ht="18.75">
      <c r="A23" s="65" t="s">
        <v>646</v>
      </c>
      <c r="B23" s="79">
        <v>10</v>
      </c>
      <c r="C23" s="80" t="s">
        <v>241</v>
      </c>
      <c r="D23" s="81">
        <v>3980</v>
      </c>
      <c r="E23" s="82">
        <v>5307</v>
      </c>
      <c r="F23" s="82">
        <v>5307</v>
      </c>
    </row>
    <row r="24" spans="1:6" s="17" customFormat="1" ht="30.75" customHeight="1">
      <c r="A24" s="83" t="s">
        <v>648</v>
      </c>
      <c r="B24" s="84">
        <v>11</v>
      </c>
      <c r="C24" s="85"/>
      <c r="D24" s="85">
        <f>D25</f>
        <v>0</v>
      </c>
      <c r="E24" s="43">
        <f>E25</f>
        <v>35000</v>
      </c>
      <c r="F24" s="43">
        <f>F25</f>
        <v>0</v>
      </c>
    </row>
    <row r="25" spans="1:6" ht="37.5">
      <c r="A25" s="86" t="s">
        <v>880</v>
      </c>
      <c r="B25" s="79">
        <v>11</v>
      </c>
      <c r="C25" s="80" t="s">
        <v>248</v>
      </c>
      <c r="D25" s="55"/>
      <c r="E25" s="39">
        <v>35000</v>
      </c>
      <c r="F25" s="39"/>
    </row>
    <row r="26" spans="1:6" ht="18.75">
      <c r="A26" s="7"/>
      <c r="B26" s="7"/>
      <c r="C26" s="1"/>
      <c r="D26" s="1"/>
      <c r="E26" s="7"/>
      <c r="F26" s="7"/>
    </row>
  </sheetData>
  <sheetProtection/>
  <mergeCells count="12">
    <mergeCell ref="A6:F6"/>
    <mergeCell ref="A9:A11"/>
    <mergeCell ref="A4:M4"/>
    <mergeCell ref="B9:B11"/>
    <mergeCell ref="D9:D11"/>
    <mergeCell ref="C9:C11"/>
    <mergeCell ref="D8:F8"/>
    <mergeCell ref="A1:F1"/>
    <mergeCell ref="A2:F2"/>
    <mergeCell ref="A3:F3"/>
    <mergeCell ref="E9:E11"/>
    <mergeCell ref="F9:F11"/>
  </mergeCells>
  <printOptions/>
  <pageMargins left="0.984251968503937" right="0" top="0.5905511811023623" bottom="0.1968503937007874" header="0" footer="0.5118110236220472"/>
  <pageSetup firstPageNumber="180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5.00390625" style="19" customWidth="1"/>
    <col min="2" max="2" width="51.75390625" style="5" customWidth="1"/>
    <col min="3" max="3" width="9.125" style="5" hidden="1" customWidth="1"/>
    <col min="4" max="4" width="1.00390625" style="5" hidden="1" customWidth="1"/>
    <col min="5" max="5" width="11.25390625" style="5" customWidth="1"/>
    <col min="6" max="7" width="9.125" style="5" hidden="1" customWidth="1"/>
    <col min="8" max="8" width="11.25390625" style="5" customWidth="1"/>
    <col min="9" max="10" width="9.125" style="5" hidden="1" customWidth="1"/>
    <col min="11" max="11" width="10.75390625" style="5" customWidth="1"/>
    <col min="12" max="16384" width="9.125" style="5" customWidth="1"/>
  </cols>
  <sheetData>
    <row r="1" spans="1:11" s="1" customFormat="1" ht="18.75">
      <c r="A1" s="241" t="s">
        <v>387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s="1" customFormat="1" ht="18.75">
      <c r="A2" s="241" t="s">
        <v>178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1" customFormat="1" ht="18.75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s="1" customFormat="1" ht="18.75">
      <c r="A4" s="241" t="s">
        <v>1003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3" s="18" customFormat="1" ht="15.75">
      <c r="A5" s="262"/>
      <c r="B5" s="262"/>
      <c r="C5" s="262"/>
    </row>
    <row r="6" spans="1:11" s="18" customFormat="1" ht="96.75" customHeight="1">
      <c r="A6" s="242" t="s">
        <v>931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 s="18" customFormat="1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18" customFormat="1" ht="15.75">
      <c r="A8" s="260"/>
      <c r="B8" s="260"/>
      <c r="C8" s="261" t="s">
        <v>181</v>
      </c>
      <c r="D8" s="261"/>
      <c r="E8" s="261"/>
      <c r="F8" s="261"/>
      <c r="G8" s="261"/>
      <c r="H8" s="261"/>
      <c r="I8" s="261"/>
      <c r="J8" s="261"/>
      <c r="K8" s="261"/>
    </row>
    <row r="9" spans="1:11" s="19" customFormat="1" ht="37.5" customHeight="1">
      <c r="A9" s="203" t="s">
        <v>625</v>
      </c>
      <c r="B9" s="203" t="s">
        <v>910</v>
      </c>
      <c r="C9" s="109" t="s">
        <v>911</v>
      </c>
      <c r="D9" s="109" t="s">
        <v>912</v>
      </c>
      <c r="E9" s="109" t="s">
        <v>913</v>
      </c>
      <c r="F9" s="109" t="s">
        <v>911</v>
      </c>
      <c r="G9" s="109" t="s">
        <v>912</v>
      </c>
      <c r="H9" s="109" t="s">
        <v>374</v>
      </c>
      <c r="I9" s="109" t="s">
        <v>911</v>
      </c>
      <c r="J9" s="109" t="s">
        <v>912</v>
      </c>
      <c r="K9" s="109" t="s">
        <v>914</v>
      </c>
    </row>
    <row r="10" spans="1:11" s="18" customFormat="1" ht="25.5" customHeight="1">
      <c r="A10" s="52"/>
      <c r="B10" s="46" t="s">
        <v>915</v>
      </c>
      <c r="C10" s="47">
        <f>SUM(C11:C20)</f>
        <v>4631</v>
      </c>
      <c r="D10" s="47">
        <f>SUM(D11:D20)</f>
        <v>41481</v>
      </c>
      <c r="E10" s="47">
        <f>SUM(C10:D10)</f>
        <v>46112</v>
      </c>
      <c r="F10" s="47">
        <f aca="true" t="shared" si="0" ref="F10:K10">SUM(F11:F19)</f>
        <v>11157</v>
      </c>
      <c r="G10" s="47">
        <f t="shared" si="0"/>
        <v>100417</v>
      </c>
      <c r="H10" s="47">
        <f t="shared" si="0"/>
        <v>111574</v>
      </c>
      <c r="I10" s="47">
        <f t="shared" si="0"/>
        <v>4021</v>
      </c>
      <c r="J10" s="47">
        <f t="shared" si="0"/>
        <v>36185</v>
      </c>
      <c r="K10" s="47">
        <f t="shared" si="0"/>
        <v>40206</v>
      </c>
    </row>
    <row r="11" spans="1:11" s="18" customFormat="1" ht="56.25">
      <c r="A11" s="110">
        <v>1</v>
      </c>
      <c r="B11" s="48" t="s">
        <v>916</v>
      </c>
      <c r="C11" s="49">
        <v>1122</v>
      </c>
      <c r="D11" s="50">
        <v>9206</v>
      </c>
      <c r="E11" s="51">
        <f>SUM(C11:D11)</f>
        <v>10328</v>
      </c>
      <c r="F11" s="52"/>
      <c r="G11" s="52"/>
      <c r="H11" s="52"/>
      <c r="I11" s="52"/>
      <c r="J11" s="52"/>
      <c r="K11" s="52"/>
    </row>
    <row r="12" spans="1:11" ht="60" customHeight="1">
      <c r="A12" s="110">
        <v>2</v>
      </c>
      <c r="B12" s="48" t="s">
        <v>959</v>
      </c>
      <c r="C12" s="53">
        <v>558</v>
      </c>
      <c r="D12" s="54">
        <v>9474</v>
      </c>
      <c r="E12" s="51">
        <f>SUM(C12:D12)</f>
        <v>10032</v>
      </c>
      <c r="F12" s="55"/>
      <c r="G12" s="55"/>
      <c r="H12" s="55"/>
      <c r="I12" s="55"/>
      <c r="J12" s="55"/>
      <c r="K12" s="55"/>
    </row>
    <row r="13" spans="1:11" ht="18.75">
      <c r="A13" s="110">
        <v>3</v>
      </c>
      <c r="B13" s="52" t="s">
        <v>917</v>
      </c>
      <c r="C13" s="49">
        <v>755</v>
      </c>
      <c r="D13" s="54">
        <v>6795</v>
      </c>
      <c r="E13" s="51">
        <f>SUM(C13:D13)</f>
        <v>7550</v>
      </c>
      <c r="F13" s="55"/>
      <c r="G13" s="55"/>
      <c r="H13" s="55"/>
      <c r="I13" s="55"/>
      <c r="J13" s="55"/>
      <c r="K13" s="55"/>
    </row>
    <row r="14" spans="1:11" ht="56.25">
      <c r="A14" s="110">
        <v>4</v>
      </c>
      <c r="B14" s="48" t="s">
        <v>918</v>
      </c>
      <c r="C14" s="55"/>
      <c r="D14" s="55"/>
      <c r="E14" s="55"/>
      <c r="F14" s="56">
        <v>650</v>
      </c>
      <c r="G14" s="56">
        <v>5850</v>
      </c>
      <c r="H14" s="51">
        <f aca="true" t="shared" si="1" ref="H14:H19">SUM(F14:G14)</f>
        <v>6500</v>
      </c>
      <c r="I14" s="57"/>
      <c r="J14" s="57"/>
      <c r="K14" s="81">
        <f aca="true" t="shared" si="2" ref="K14:K19">SUM(I14:J14)</f>
        <v>0</v>
      </c>
    </row>
    <row r="15" spans="1:11" ht="57" customHeight="1">
      <c r="A15" s="110">
        <v>5</v>
      </c>
      <c r="B15" s="48" t="s">
        <v>919</v>
      </c>
      <c r="C15" s="55"/>
      <c r="D15" s="55"/>
      <c r="E15" s="55"/>
      <c r="F15" s="56"/>
      <c r="G15" s="56"/>
      <c r="H15" s="51">
        <f t="shared" si="1"/>
        <v>0</v>
      </c>
      <c r="I15" s="56">
        <v>155</v>
      </c>
      <c r="J15" s="56">
        <v>1391</v>
      </c>
      <c r="K15" s="81">
        <f t="shared" si="2"/>
        <v>1546</v>
      </c>
    </row>
    <row r="16" spans="1:11" ht="37.5">
      <c r="A16" s="110">
        <v>6</v>
      </c>
      <c r="B16" s="48" t="s">
        <v>920</v>
      </c>
      <c r="C16" s="55"/>
      <c r="D16" s="55"/>
      <c r="E16" s="55"/>
      <c r="F16" s="56">
        <v>4719</v>
      </c>
      <c r="G16" s="56">
        <v>42473</v>
      </c>
      <c r="H16" s="51">
        <f t="shared" si="1"/>
        <v>47192</v>
      </c>
      <c r="I16" s="56"/>
      <c r="J16" s="56"/>
      <c r="K16" s="81">
        <f t="shared" si="2"/>
        <v>0</v>
      </c>
    </row>
    <row r="17" spans="1:11" ht="56.25">
      <c r="A17" s="110">
        <v>7</v>
      </c>
      <c r="B17" s="52" t="s">
        <v>921</v>
      </c>
      <c r="C17" s="55"/>
      <c r="D17" s="55"/>
      <c r="E17" s="55"/>
      <c r="F17" s="56"/>
      <c r="G17" s="56"/>
      <c r="H17" s="51">
        <f t="shared" si="1"/>
        <v>0</v>
      </c>
      <c r="I17" s="56">
        <v>3866</v>
      </c>
      <c r="J17" s="56">
        <v>34794</v>
      </c>
      <c r="K17" s="81">
        <f t="shared" si="2"/>
        <v>38660</v>
      </c>
    </row>
    <row r="18" spans="1:11" ht="37.5">
      <c r="A18" s="110">
        <v>8</v>
      </c>
      <c r="B18" s="52" t="s">
        <v>922</v>
      </c>
      <c r="C18" s="55"/>
      <c r="D18" s="55"/>
      <c r="E18" s="55"/>
      <c r="F18" s="56">
        <v>2288</v>
      </c>
      <c r="G18" s="56">
        <v>20594</v>
      </c>
      <c r="H18" s="51">
        <f t="shared" si="1"/>
        <v>22882</v>
      </c>
      <c r="I18" s="56"/>
      <c r="J18" s="56"/>
      <c r="K18" s="81">
        <f t="shared" si="2"/>
        <v>0</v>
      </c>
    </row>
    <row r="19" spans="1:11" ht="56.25">
      <c r="A19" s="110">
        <v>9</v>
      </c>
      <c r="B19" s="48" t="s">
        <v>923</v>
      </c>
      <c r="C19" s="55"/>
      <c r="D19" s="55"/>
      <c r="E19" s="55"/>
      <c r="F19" s="56">
        <v>3500</v>
      </c>
      <c r="G19" s="56">
        <v>31500</v>
      </c>
      <c r="H19" s="51">
        <f t="shared" si="1"/>
        <v>35000</v>
      </c>
      <c r="I19" s="56"/>
      <c r="J19" s="56"/>
      <c r="K19" s="81">
        <f t="shared" si="2"/>
        <v>0</v>
      </c>
    </row>
    <row r="20" spans="1:11" ht="56.25">
      <c r="A20" s="45">
        <v>10</v>
      </c>
      <c r="B20" s="48" t="s">
        <v>987</v>
      </c>
      <c r="C20" s="55">
        <v>2196</v>
      </c>
      <c r="D20" s="55">
        <v>16006</v>
      </c>
      <c r="E20" s="55">
        <f>SUM(C20:D20)</f>
        <v>18202</v>
      </c>
      <c r="F20" s="55"/>
      <c r="G20" s="55"/>
      <c r="H20" s="55"/>
      <c r="I20" s="55"/>
      <c r="J20" s="55"/>
      <c r="K20" s="55"/>
    </row>
    <row r="21" spans="1:11" ht="18.75">
      <c r="A21" s="58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8.75">
      <c r="A22" s="58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58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8">
    <mergeCell ref="A8:B8"/>
    <mergeCell ref="C8:K8"/>
    <mergeCell ref="A1:K1"/>
    <mergeCell ref="A2:K2"/>
    <mergeCell ref="A3:K3"/>
    <mergeCell ref="A4:K4"/>
    <mergeCell ref="A5:C5"/>
    <mergeCell ref="A6:K6"/>
  </mergeCells>
  <printOptions/>
  <pageMargins left="0.984251968503937" right="0" top="0.5905511811023623" bottom="0.1968503937007874" header="0" footer="0"/>
  <pageSetup firstPageNumber="181" useFirstPageNumber="1" fitToHeight="1" fitToWidth="1" horizontalDpi="600" verticalDpi="600" orientation="portrait" paperSize="9" scale="96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66"/>
  </sheetPr>
  <dimension ref="B1:I18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2" width="9.125" style="16" customWidth="1"/>
    <col min="3" max="3" width="48.625" style="16" customWidth="1"/>
    <col min="4" max="4" width="16.375" style="16" customWidth="1"/>
    <col min="5" max="16384" width="9.125" style="16" customWidth="1"/>
  </cols>
  <sheetData>
    <row r="1" spans="2:9" ht="18.75">
      <c r="B1" s="255" t="s">
        <v>388</v>
      </c>
      <c r="C1" s="255"/>
      <c r="D1" s="255"/>
      <c r="E1" s="20"/>
      <c r="F1" s="20"/>
      <c r="G1" s="20"/>
      <c r="H1" s="21"/>
      <c r="I1" s="22"/>
    </row>
    <row r="2" spans="2:9" ht="18.75">
      <c r="B2" s="255" t="s">
        <v>178</v>
      </c>
      <c r="C2" s="255"/>
      <c r="D2" s="255"/>
      <c r="E2" s="20"/>
      <c r="F2" s="20"/>
      <c r="G2" s="20"/>
      <c r="H2" s="21"/>
      <c r="I2" s="22"/>
    </row>
    <row r="3" spans="2:9" ht="18.75">
      <c r="B3" s="255" t="s">
        <v>179</v>
      </c>
      <c r="C3" s="255"/>
      <c r="D3" s="255"/>
      <c r="E3" s="20"/>
      <c r="F3" s="20"/>
      <c r="G3" s="20"/>
      <c r="H3" s="21"/>
      <c r="I3" s="22"/>
    </row>
    <row r="4" spans="2:9" ht="18.75">
      <c r="B4" s="255" t="s">
        <v>1004</v>
      </c>
      <c r="C4" s="255"/>
      <c r="D4" s="255"/>
      <c r="E4" s="20"/>
      <c r="F4" s="20"/>
      <c r="G4" s="20"/>
      <c r="H4" s="21"/>
      <c r="I4" s="22"/>
    </row>
    <row r="5" spans="2:9" ht="18.75">
      <c r="B5" s="23"/>
      <c r="C5" s="23"/>
      <c r="D5" s="23"/>
      <c r="E5" s="20"/>
      <c r="F5" s="20"/>
      <c r="G5" s="20"/>
      <c r="H5" s="21"/>
      <c r="I5" s="22"/>
    </row>
    <row r="6" spans="2:9" ht="18.75">
      <c r="B6" s="24"/>
      <c r="C6" s="25"/>
      <c r="D6" s="25"/>
      <c r="E6" s="9"/>
      <c r="F6" s="9"/>
      <c r="G6" s="26"/>
      <c r="H6" s="21"/>
      <c r="I6" s="22"/>
    </row>
    <row r="7" spans="2:9" ht="99" customHeight="1">
      <c r="B7" s="263" t="s">
        <v>998</v>
      </c>
      <c r="C7" s="263"/>
      <c r="D7" s="263"/>
      <c r="E7" s="27"/>
      <c r="F7" s="27"/>
      <c r="G7" s="27"/>
      <c r="H7" s="7"/>
      <c r="I7" s="22"/>
    </row>
    <row r="8" spans="2:9" ht="18.75">
      <c r="B8" s="11"/>
      <c r="C8" s="12"/>
      <c r="D8" s="12"/>
      <c r="E8" s="12"/>
      <c r="F8" s="12"/>
      <c r="G8" s="28"/>
      <c r="H8" s="29"/>
      <c r="I8" s="30"/>
    </row>
    <row r="9" spans="2:9" ht="18.75">
      <c r="B9" s="31"/>
      <c r="C9" s="31"/>
      <c r="D9" s="28" t="s">
        <v>181</v>
      </c>
      <c r="E9" s="7"/>
      <c r="F9" s="7"/>
      <c r="G9" s="7"/>
      <c r="H9" s="7"/>
      <c r="I9" s="7"/>
    </row>
    <row r="10" spans="2:9" ht="18.75">
      <c r="B10" s="264" t="s">
        <v>625</v>
      </c>
      <c r="C10" s="32" t="s">
        <v>989</v>
      </c>
      <c r="D10" s="33" t="s">
        <v>990</v>
      </c>
      <c r="E10" s="7"/>
      <c r="F10" s="7"/>
      <c r="G10" s="7"/>
      <c r="H10" s="7"/>
      <c r="I10" s="7"/>
    </row>
    <row r="11" spans="2:9" ht="18.75">
      <c r="B11" s="265"/>
      <c r="C11" s="34"/>
      <c r="D11" s="35"/>
      <c r="E11" s="7"/>
      <c r="F11" s="7"/>
      <c r="G11" s="7"/>
      <c r="H11" s="7"/>
      <c r="I11" s="7"/>
    </row>
    <row r="12" spans="2:9" ht="18.75">
      <c r="B12" s="36">
        <v>1</v>
      </c>
      <c r="C12" s="37" t="s">
        <v>991</v>
      </c>
      <c r="D12" s="38">
        <v>70</v>
      </c>
      <c r="E12" s="7"/>
      <c r="F12" s="7"/>
      <c r="G12" s="7"/>
      <c r="H12" s="7"/>
      <c r="I12" s="7"/>
    </row>
    <row r="13" spans="2:9" ht="18.75">
      <c r="B13" s="36">
        <v>2</v>
      </c>
      <c r="C13" s="39" t="s">
        <v>992</v>
      </c>
      <c r="D13" s="38">
        <v>140</v>
      </c>
      <c r="E13" s="7"/>
      <c r="F13" s="7"/>
      <c r="G13" s="7"/>
      <c r="H13" s="7"/>
      <c r="I13" s="7"/>
    </row>
    <row r="14" spans="2:9" ht="18.75">
      <c r="B14" s="36">
        <v>3</v>
      </c>
      <c r="C14" s="39" t="s">
        <v>993</v>
      </c>
      <c r="D14" s="38">
        <v>35</v>
      </c>
      <c r="E14" s="7"/>
      <c r="F14" s="7"/>
      <c r="G14" s="7"/>
      <c r="H14" s="7"/>
      <c r="I14" s="7"/>
    </row>
    <row r="15" spans="2:9" ht="18.75">
      <c r="B15" s="36">
        <v>4</v>
      </c>
      <c r="C15" s="39" t="s">
        <v>994</v>
      </c>
      <c r="D15" s="38">
        <v>70</v>
      </c>
      <c r="E15" s="7"/>
      <c r="F15" s="7"/>
      <c r="G15" s="7"/>
      <c r="H15" s="7"/>
      <c r="I15" s="7"/>
    </row>
    <row r="16" spans="2:4" ht="18.75">
      <c r="B16" s="40">
        <v>5</v>
      </c>
      <c r="C16" s="41" t="s">
        <v>995</v>
      </c>
      <c r="D16" s="42">
        <v>70</v>
      </c>
    </row>
    <row r="17" spans="2:4" ht="18.75">
      <c r="B17" s="40">
        <v>6</v>
      </c>
      <c r="C17" s="41" t="s">
        <v>996</v>
      </c>
      <c r="D17" s="42">
        <v>35</v>
      </c>
    </row>
    <row r="18" spans="2:4" ht="29.25" customHeight="1">
      <c r="B18" s="39"/>
      <c r="C18" s="43" t="s">
        <v>997</v>
      </c>
      <c r="D18" s="44">
        <f>SUM(D12:D17)</f>
        <v>420</v>
      </c>
    </row>
  </sheetData>
  <sheetProtection/>
  <mergeCells count="6">
    <mergeCell ref="B7:D7"/>
    <mergeCell ref="B10:B11"/>
    <mergeCell ref="B1:D1"/>
    <mergeCell ref="B2:D2"/>
    <mergeCell ref="B3:D3"/>
    <mergeCell ref="B4:D4"/>
  </mergeCells>
  <printOptions/>
  <pageMargins left="1.3779527559055118" right="0" top="0.5905511811023623" bottom="0.1968503937007874" header="0" footer="0"/>
  <pageSetup firstPageNumber="182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munsov1</cp:lastModifiedBy>
  <cp:lastPrinted>2019-05-20T08:19:09Z</cp:lastPrinted>
  <dcterms:created xsi:type="dcterms:W3CDTF">2015-11-11T12:43:13Z</dcterms:created>
  <dcterms:modified xsi:type="dcterms:W3CDTF">2019-06-04T07:44:48Z</dcterms:modified>
  <cp:category/>
  <cp:version/>
  <cp:contentType/>
  <cp:contentStatus/>
</cp:coreProperties>
</file>