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10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 фонд" sheetId="5" r:id="rId5"/>
    <sheet name="дотация" sheetId="6" r:id="rId6"/>
    <sheet name="колодцы" sheetId="7" r:id="rId7"/>
    <sheet name="кап.ремонт дорог" sheetId="8" r:id="rId8"/>
    <sheet name="ВУС" sheetId="9" r:id="rId9"/>
    <sheet name="ремонт дорог" sheetId="10" r:id="rId10"/>
    <sheet name="ПНО" sheetId="11" r:id="rId11"/>
  </sheets>
  <definedNames>
    <definedName name="_xlnm.Print_Titles" localSheetId="0">'ведом'!$10:$11</definedName>
    <definedName name="_xlnm.Print_Titles" localSheetId="2">'програм'!$9:$10</definedName>
    <definedName name="_xlnm.Print_Titles" localSheetId="1">'разделы'!$9:$10</definedName>
    <definedName name="_xlnm.Print_Area" localSheetId="0">'ведом'!$A$1:$O$536</definedName>
    <definedName name="_xlnm.Print_Area" localSheetId="2">'програм'!$A$1:$L$333</definedName>
    <definedName name="_xlnm.Print_Area" localSheetId="1">'разделы'!$A$1:$L$472</definedName>
  </definedNames>
  <calcPr fullCalcOnLoad="1"/>
</workbook>
</file>

<file path=xl/sharedStrings.xml><?xml version="1.0" encoding="utf-8"?>
<sst xmlns="http://schemas.openxmlformats.org/spreadsheetml/2006/main" count="5610" uniqueCount="1030">
  <si>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</si>
  <si>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</si>
  <si>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</si>
  <si>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</si>
  <si>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</si>
  <si>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</si>
  <si>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</si>
  <si>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</si>
  <si>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</si>
  <si>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</si>
  <si>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</si>
  <si>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</si>
  <si>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</si>
  <si>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</si>
  <si>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</si>
  <si>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</si>
  <si>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</si>
  <si>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</si>
  <si>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</si>
  <si>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</si>
  <si>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</si>
  <si>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</si>
  <si>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</si>
  <si>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</si>
  <si>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</si>
  <si>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</si>
  <si>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</si>
  <si>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</si>
  <si>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</si>
  <si>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</si>
  <si>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</si>
  <si>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</si>
  <si>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</si>
  <si>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2.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</si>
  <si>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</si>
  <si>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3.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</si>
  <si>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</si>
  <si>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</si>
  <si>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</si>
  <si>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</si>
  <si>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</si>
  <si>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</si>
  <si>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</si>
  <si>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</si>
  <si>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</si>
  <si>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</si>
  <si>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</si>
  <si>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Times New Roman"/>
        <family val="1"/>
      </rPr>
      <t>страхования гражданской ответственности владельцев транспортных средств</t>
    </r>
    <r>
      <rPr>
        <sz val="12"/>
        <rFont val="Times New Roman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  </r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</si>
  <si>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</si>
  <si>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</si>
  <si>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</si>
  <si>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</si>
  <si>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</si>
  <si>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06 1 01 </t>
  </si>
  <si>
    <t xml:space="preserve"> 06 2 01 </t>
  </si>
  <si>
    <t>Вид рас-хода</t>
  </si>
  <si>
    <t>Под-раз-дел</t>
  </si>
  <si>
    <t xml:space="preserve"> 05 2 </t>
  </si>
  <si>
    <t xml:space="preserve"> 05 2 01 </t>
  </si>
  <si>
    <t xml:space="preserve"> 05 2 01 29990</t>
  </si>
  <si>
    <t>Основное мероприятие "Вовлечение в общественную деятельность молодежи в возрасте от 14 до 30 лет"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</si>
  <si>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</si>
  <si>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4.</t>
  </si>
  <si>
    <t>Управление дорожным хозяйством</t>
  </si>
  <si>
    <t>Всего расходов</t>
  </si>
  <si>
    <t>Таблица 1</t>
  </si>
  <si>
    <t>Наименование поселений</t>
  </si>
  <si>
    <t>Вязовское сельское поселение</t>
  </si>
  <si>
    <t>Графовское  сельское поселение</t>
  </si>
  <si>
    <t>Илек-Пеньковское  сельское поселение</t>
  </si>
  <si>
    <t>Колотиловское  сельское поселение</t>
  </si>
  <si>
    <t>5.</t>
  </si>
  <si>
    <t>Репяховское  сельское поселение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</si>
  <si>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</si>
  <si>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</si>
  <si>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</si>
  <si>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</si>
  <si>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</si>
  <si>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И Т О Г О</t>
  </si>
  <si>
    <t>Распределение субвенций бюджетам поселений</t>
  </si>
  <si>
    <t>Таблица 3</t>
  </si>
  <si>
    <t xml:space="preserve">на осуществление полномочий  по первичному </t>
  </si>
  <si>
    <t xml:space="preserve">воинскому  учету на территориях, где отсутствуют </t>
  </si>
  <si>
    <t>военные комиссариаты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</si>
  <si>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</si>
  <si>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</si>
  <si>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</si>
  <si>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</si>
  <si>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</si>
  <si>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</si>
  <si>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</si>
  <si>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</si>
  <si>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</si>
  <si>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</si>
  <si>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</si>
  <si>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</si>
  <si>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</si>
  <si>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</si>
  <si>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</si>
  <si>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</si>
  <si>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</si>
  <si>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</si>
  <si>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</si>
  <si>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</si>
  <si>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</si>
  <si>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</si>
  <si>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</si>
  <si>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</si>
  <si>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</si>
  <si>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</si>
  <si>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</si>
  <si>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</si>
  <si>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</si>
  <si>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</si>
  <si>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</si>
  <si>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</si>
  <si>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</si>
  <si>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</si>
  <si>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</si>
  <si>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</si>
  <si>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</si>
  <si>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</si>
  <si>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</si>
  <si>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</si>
  <si>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</si>
  <si>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</si>
  <si>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</si>
  <si>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</si>
  <si>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</si>
  <si>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</si>
  <si>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</si>
  <si>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</si>
  <si>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</si>
  <si>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</si>
  <si>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</si>
  <si>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</si>
  <si>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</si>
  <si>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</si>
  <si>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</si>
  <si>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</si>
  <si>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</si>
  <si>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</si>
  <si>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</si>
  <si>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</si>
  <si>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</si>
  <si>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</si>
  <si>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</si>
  <si>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</si>
  <si>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</si>
  <si>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</si>
  <si>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2020 год</t>
  </si>
  <si>
    <t xml:space="preserve">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</si>
  <si>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</si>
  <si>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</si>
  <si>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</si>
  <si>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</si>
  <si>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</si>
  <si>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</si>
  <si>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</si>
  <si>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</si>
  <si>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</si>
  <si>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</si>
  <si>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</si>
  <si>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</si>
  <si>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</si>
  <si>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</si>
  <si>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</si>
  <si>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</si>
  <si>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</si>
  <si>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</si>
  <si>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</si>
  <si>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</si>
  <si>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02 2 03 72120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</si>
  <si>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</si>
  <si>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</si>
  <si>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</si>
  <si>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</si>
  <si>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</si>
  <si>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</si>
  <si>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07 3 04 51340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</si>
  <si>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</si>
  <si>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</si>
  <si>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</si>
  <si>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</si>
  <si>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</si>
  <si>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</si>
  <si>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</si>
  <si>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</si>
  <si>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</si>
  <si>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</si>
  <si>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</si>
  <si>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</si>
  <si>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</si>
  <si>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</si>
  <si>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</si>
  <si>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</si>
  <si>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</si>
  <si>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</si>
  <si>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</si>
  <si>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</si>
  <si>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</si>
  <si>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</si>
  <si>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</si>
  <si>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</si>
  <si>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</si>
  <si>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</si>
  <si>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</si>
  <si>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</si>
  <si>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</si>
  <si>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</si>
  <si>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</si>
  <si>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</si>
  <si>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</si>
  <si>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</si>
  <si>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</si>
  <si>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</si>
  <si>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</si>
  <si>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</si>
  <si>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</si>
  <si>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</si>
  <si>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</si>
  <si>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</si>
  <si>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</si>
  <si>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</si>
  <si>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</si>
  <si>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</si>
  <si>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</si>
  <si>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</si>
  <si>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</si>
  <si>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</si>
  <si>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</si>
  <si>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</si>
  <si>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</si>
  <si>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</si>
  <si>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</si>
  <si>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02 3 04 29990</t>
  </si>
  <si>
    <t>02 2 02 20650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</si>
  <si>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</si>
  <si>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</si>
  <si>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</si>
  <si>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</si>
  <si>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</si>
  <si>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</si>
  <si>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</si>
  <si>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</si>
  <si>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</si>
  <si>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</si>
  <si>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</si>
  <si>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</si>
  <si>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Основное мероприятие "Реализация мероприятий по раннему выявлению потребителей наркотиков"</t>
  </si>
  <si>
    <t>Основное мероприятие: "Проект культурная среда"</t>
  </si>
  <si>
    <t>Реализация национального проекта "Культура" (Предоставление субсидий бюджетным, автономным учреждениям и иным некоммерческим организациям)</t>
  </si>
  <si>
    <t>02 3 А1 А0000</t>
  </si>
  <si>
    <t xml:space="preserve"> 04 3 А1 55191 </t>
  </si>
  <si>
    <t>03 3 Р1 50840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</si>
  <si>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</si>
  <si>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</si>
  <si>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</si>
  <si>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</si>
  <si>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</si>
  <si>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</si>
  <si>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</si>
  <si>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Расходы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</si>
  <si>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</si>
  <si>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</si>
  <si>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</si>
  <si>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</si>
  <si>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Мероприятия (Закупка товаров, работ и услуг для государственных (муниципальных) нужд)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</si>
  <si>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</si>
  <si>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</si>
  <si>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</si>
  <si>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</si>
  <si>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</si>
  <si>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</si>
  <si>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№ п/п</t>
  </si>
  <si>
    <t>Доходы</t>
  </si>
  <si>
    <t>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</si>
  <si>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</si>
  <si>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</si>
  <si>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</si>
  <si>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</si>
  <si>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</si>
  <si>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</si>
  <si>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</si>
  <si>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</si>
  <si>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</si>
  <si>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</si>
  <si>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</si>
  <si>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</si>
  <si>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</si>
  <si>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</si>
  <si>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</si>
  <si>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</si>
  <si>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</si>
  <si>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</si>
  <si>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</si>
  <si>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</si>
  <si>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</si>
  <si>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</si>
  <si>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</si>
  <si>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</si>
  <si>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</si>
  <si>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</si>
  <si>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</si>
  <si>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</si>
  <si>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</si>
  <si>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</si>
  <si>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</si>
  <si>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</si>
  <si>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</si>
  <si>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</si>
  <si>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</si>
  <si>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</si>
  <si>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</si>
  <si>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</si>
  <si>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</si>
  <si>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</si>
  <si>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Жилищно-коммунальное хозяйство</t>
  </si>
  <si>
    <t>400</t>
  </si>
  <si>
    <t>Итого закрепленных налоговых и неналоговых платежей</t>
  </si>
  <si>
    <t>6.</t>
  </si>
  <si>
    <t>Всего доходов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</si>
  <si>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2020 год и на плановый период 2021 и 2022 годов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</si>
  <si>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2020 год и на плановый период 2021 и 2022 годов</t>
  </si>
  <si>
    <t>Основное мероприятие "Мероприятия по благоустройству населённых пунктов"</t>
  </si>
  <si>
    <t xml:space="preserve"> 07 1 01 </t>
  </si>
  <si>
    <t>Благоустройство  (Закупка товаров, работ и услуг для государственных (муниципальных) нужд)</t>
  </si>
  <si>
    <t>07 1 01 20010</t>
  </si>
  <si>
    <t>Организация и проведение областных конкурсов по благоустройству (Закупка товаров, работ и услуг для государственных (муниципальных) нужд)</t>
  </si>
  <si>
    <t xml:space="preserve"> 07 1 01 71360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</si>
  <si>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</si>
  <si>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</si>
  <si>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</si>
  <si>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</si>
  <si>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</si>
  <si>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</si>
  <si>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</si>
  <si>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</si>
  <si>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</si>
  <si>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Вознаграждение, причитающееся приёмному родителю  (Социальное обеспечение и иные выплаты населению)</t>
  </si>
  <si>
    <t>03 3 02 72890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</si>
  <si>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</si>
  <si>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</si>
  <si>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</si>
  <si>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</si>
  <si>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 xml:space="preserve"> 06 2</t>
  </si>
  <si>
    <t xml:space="preserve"> 06 2 01</t>
  </si>
  <si>
    <t xml:space="preserve"> 09 1 01 73720</t>
  </si>
  <si>
    <t xml:space="preserve">  02 1 04 </t>
  </si>
  <si>
    <t>02 1 04  22110</t>
  </si>
  <si>
    <t>02 1 04  72120</t>
  </si>
  <si>
    <t>02 2 02 22110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</si>
  <si>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</si>
  <si>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</si>
  <si>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</si>
  <si>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</si>
  <si>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"Развитие кадровой политики Краснояружского района"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</si>
  <si>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</si>
  <si>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</si>
  <si>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</si>
  <si>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</si>
  <si>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</si>
  <si>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</si>
  <si>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</si>
  <si>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</si>
  <si>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</si>
  <si>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</si>
  <si>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</si>
  <si>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</si>
  <si>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</si>
  <si>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</si>
  <si>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</si>
  <si>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</si>
  <si>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</si>
  <si>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</si>
  <si>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</si>
  <si>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</si>
  <si>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</si>
  <si>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</si>
  <si>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</si>
  <si>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</si>
  <si>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</si>
  <si>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</si>
  <si>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</si>
  <si>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</si>
  <si>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</si>
  <si>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</si>
  <si>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</si>
  <si>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</si>
  <si>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</si>
  <si>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</si>
  <si>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</si>
  <si>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</si>
  <si>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</si>
  <si>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</si>
  <si>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</si>
  <si>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</si>
  <si>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</si>
  <si>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</si>
  <si>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</si>
  <si>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</si>
  <si>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</si>
  <si>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</si>
  <si>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</si>
  <si>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</si>
  <si>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</si>
  <si>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</si>
  <si>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</si>
  <si>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</si>
  <si>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</si>
  <si>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</si>
  <si>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</si>
  <si>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</si>
  <si>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</si>
  <si>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</si>
  <si>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</si>
  <si>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</si>
  <si>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</si>
  <si>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</si>
  <si>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</si>
  <si>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</si>
  <si>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</si>
  <si>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</si>
  <si>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</si>
  <si>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</si>
  <si>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</si>
  <si>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</si>
  <si>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</si>
  <si>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</si>
  <si>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</si>
  <si>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</si>
  <si>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</si>
  <si>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</si>
  <si>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</si>
  <si>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</si>
  <si>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</si>
  <si>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</si>
  <si>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</si>
  <si>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</si>
  <si>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</si>
  <si>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</si>
  <si>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</si>
  <si>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</si>
  <si>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</si>
  <si>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</si>
  <si>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</si>
  <si>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</si>
  <si>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</si>
  <si>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</si>
  <si>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</si>
  <si>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</si>
  <si>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</si>
  <si>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</si>
  <si>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</si>
  <si>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</si>
  <si>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</si>
  <si>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</si>
  <si>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</si>
  <si>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</si>
  <si>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</si>
  <si>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</si>
  <si>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</si>
  <si>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</si>
  <si>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</si>
  <si>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</si>
  <si>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</si>
  <si>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</si>
  <si>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</si>
  <si>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</si>
  <si>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</si>
  <si>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</si>
  <si>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</si>
  <si>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в рамках подпрограммы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</si>
  <si>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</si>
  <si>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</si>
  <si>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</si>
  <si>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</si>
  <si>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</si>
  <si>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</si>
  <si>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</si>
  <si>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</si>
  <si>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 (Предоставление субсидий бюджетным, автономным учреждениям и иным некоммерческим организациям)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</si>
  <si>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</si>
  <si>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</si>
  <si>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</si>
  <si>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</si>
  <si>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</si>
  <si>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</si>
  <si>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</si>
  <si>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</si>
  <si>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</si>
  <si>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</si>
  <si>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</si>
  <si>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</si>
  <si>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</si>
  <si>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</si>
  <si>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</si>
  <si>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</si>
  <si>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</si>
  <si>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01 1 01 20320</t>
  </si>
  <si>
    <t xml:space="preserve"> 01 1</t>
  </si>
  <si>
    <t xml:space="preserve"> 01 1 01</t>
  </si>
  <si>
    <t>Основное мероприятие "Организация и проведение общественно значимых мероприятий"</t>
  </si>
  <si>
    <t xml:space="preserve"> 04 2 02 </t>
  </si>
  <si>
    <t>04 2 02 29990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</si>
  <si>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</si>
  <si>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</si>
  <si>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</si>
  <si>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</si>
  <si>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</si>
  <si>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</si>
  <si>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</si>
  <si>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</si>
  <si>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</si>
  <si>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</si>
  <si>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</si>
  <si>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</si>
  <si>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</si>
  <si>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</si>
  <si>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</si>
  <si>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</si>
  <si>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</si>
  <si>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</si>
  <si>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</si>
  <si>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</si>
  <si>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</si>
  <si>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</si>
  <si>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</si>
  <si>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</si>
  <si>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Муниципальная программа Краснояружского района «Развитие кадровой политики Краснояружского района»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</si>
  <si>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</si>
  <si>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</si>
  <si>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</si>
  <si>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</si>
  <si>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</si>
  <si>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</si>
  <si>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</si>
  <si>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</si>
  <si>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</si>
  <si>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</si>
  <si>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</si>
  <si>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</si>
  <si>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</si>
  <si>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</si>
  <si>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</si>
  <si>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</si>
  <si>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</si>
  <si>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</si>
  <si>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</si>
  <si>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</si>
  <si>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</si>
  <si>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</si>
  <si>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</si>
  <si>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</si>
  <si>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</si>
  <si>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</si>
  <si>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</si>
  <si>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</si>
  <si>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</si>
  <si>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</si>
  <si>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</si>
  <si>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</si>
  <si>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</si>
  <si>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</si>
  <si>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</si>
  <si>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</si>
  <si>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</si>
  <si>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</si>
  <si>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</si>
  <si>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</si>
  <si>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</si>
  <si>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06 1 01 27290</t>
  </si>
  <si>
    <t>06 2 01 60390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</si>
  <si>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</si>
  <si>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</si>
  <si>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</si>
  <si>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</si>
  <si>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</si>
  <si>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</si>
  <si>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</si>
  <si>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</si>
  <si>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</si>
  <si>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</si>
  <si>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</si>
  <si>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</si>
  <si>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</si>
  <si>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</si>
  <si>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</si>
  <si>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</si>
  <si>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</si>
  <si>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</si>
  <si>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</si>
  <si>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</si>
  <si>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</si>
  <si>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</si>
  <si>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</si>
  <si>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</si>
  <si>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Подраздел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</si>
  <si>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</si>
  <si>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</si>
  <si>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</si>
  <si>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</si>
  <si>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</si>
  <si>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</si>
  <si>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</si>
  <si>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</si>
  <si>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</si>
  <si>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</si>
  <si>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</si>
  <si>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</si>
  <si>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</si>
  <si>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</si>
  <si>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</si>
  <si>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</si>
  <si>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</si>
  <si>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</si>
  <si>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</si>
  <si>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</si>
  <si>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</si>
  <si>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</si>
  <si>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</si>
  <si>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</si>
  <si>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</si>
  <si>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</si>
  <si>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</si>
  <si>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</si>
  <si>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05 1 03 22110</t>
  </si>
  <si>
    <t>05 1 03 72120</t>
  </si>
  <si>
    <t xml:space="preserve">  05 1 03</t>
  </si>
  <si>
    <t xml:space="preserve">  05 1</t>
  </si>
  <si>
    <t xml:space="preserve">  05</t>
  </si>
  <si>
    <t>Основное мероприятие «Развитие инфраструктуры сферы физической культуры и спорта»</t>
  </si>
  <si>
    <t>Другие вопросы в области физической культуры и спорта</t>
  </si>
  <si>
    <t>Органы юстиции</t>
  </si>
  <si>
    <t>Софинансирование капитального ремонта объектов муниципальной собственности  (Закупка товаров, работ и услуг для государственных (муниципальных) нужд)</t>
  </si>
  <si>
    <t xml:space="preserve">  02 3 А1 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</si>
  <si>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</si>
  <si>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</si>
  <si>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</si>
  <si>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</si>
  <si>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</si>
  <si>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</si>
  <si>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</si>
  <si>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</si>
  <si>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</si>
  <si>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</si>
  <si>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 xml:space="preserve">  10 1 04</t>
  </si>
  <si>
    <t>Основное мероприятие Федеральный проект "Формирование комфортной городской среды"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</si>
  <si>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</si>
  <si>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05 3 01 </t>
  </si>
  <si>
    <t>Основное мероприятие "Патриотическое воспитание граждан"</t>
  </si>
  <si>
    <t xml:space="preserve"> 05 3 01 29990</t>
  </si>
  <si>
    <t xml:space="preserve"> 05 4 01 </t>
  </si>
  <si>
    <t xml:space="preserve"> 05 4 01 29990</t>
  </si>
  <si>
    <t>Подпрограмма "Развитие добровольческого (волонтерского) движения" муниципальной программы  Краснояружского района "Развитие физической культуры, спорта и молодёжного движения в Краснояружском районе"</t>
  </si>
  <si>
    <t>Основное мероприятие "Развитие добровольческого (волонтерского) движения"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</si>
  <si>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</si>
  <si>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</si>
  <si>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</si>
  <si>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</si>
  <si>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</si>
  <si>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</si>
  <si>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Проведение комплексных кадастровых работ (Закупка товаров, работ и услуг для государственных (муниципальных) нужд)</t>
  </si>
  <si>
    <t>Таблица 2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</si>
  <si>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</si>
  <si>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</si>
  <si>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</si>
  <si>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</si>
  <si>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</si>
  <si>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</si>
  <si>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</si>
  <si>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</si>
  <si>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>04 5 05 R5194</t>
  </si>
  <si>
    <t>Государственная поддержка муниципальных учреждений культуры и их работников</t>
  </si>
  <si>
    <t>Государственная 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</si>
  <si>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</si>
  <si>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 xml:space="preserve"> 06 1 02 </t>
  </si>
  <si>
    <t xml:space="preserve"> 06 1 02 L5110</t>
  </si>
  <si>
    <t>06 1 02 R5110</t>
  </si>
  <si>
    <t xml:space="preserve">  06 1 03 </t>
  </si>
  <si>
    <t>Основное мероприятие "Проведение комплексных  кадастровых работ"</t>
  </si>
  <si>
    <t>Основное мероприятие "Проведение независимой оценки объектов муниципального имущества"</t>
  </si>
  <si>
    <t>06 1 03 27300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</si>
  <si>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</si>
  <si>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 xml:space="preserve"> 10 1 01</t>
  </si>
  <si>
    <t xml:space="preserve"> 10 1</t>
  </si>
  <si>
    <t xml:space="preserve">  04 1 02</t>
  </si>
  <si>
    <t xml:space="preserve"> Подпрограмма "Развитие и государственная поддержка малого и среднего предпринимательства, развитие туризма, ремесленничества и придорожного сервиса"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</si>
  <si>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06 2 </t>
  </si>
  <si>
    <t>12 1 F2 55550</t>
  </si>
  <si>
    <t>03 3 01 53800</t>
  </si>
  <si>
    <t>Выплата пособий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(Социальное обеспечение и иные выплаты населению)</t>
  </si>
  <si>
    <t>Все кап.вложения</t>
  </si>
  <si>
    <t>2022 год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</si>
  <si>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(Социальное обеспечение и иные выплаты населению)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</si>
  <si>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</si>
  <si>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</si>
  <si>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Проведение мероприятий по очистке, дезинфекции и благоустройству прилегающей
территории шахтных колодцев (Межбюджетные трансферты)</t>
  </si>
  <si>
    <t>Основное мероприятие "Строительство автомобильных дорог общего пользования"</t>
  </si>
  <si>
    <t xml:space="preserve"> 08 1 03 </t>
  </si>
  <si>
    <t xml:space="preserve"> 08 1 03 72110</t>
  </si>
  <si>
    <t>99 9 00 70460</t>
  </si>
  <si>
    <t>Мероприятия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</si>
  <si>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99 9 00 27460</t>
  </si>
  <si>
    <t>Проект «Культурная среда»</t>
  </si>
  <si>
    <t xml:space="preserve"> 04 3 А1 </t>
  </si>
  <si>
    <t>Поддержка отрасли культуры (на обеспечение учреждений культуры специализированным автотранспортом для обслуживания населения, в том числе сельского населения) (Закупка товаров, работ и услуг для государственных (муниципальных) нужд)</t>
  </si>
  <si>
    <t>13</t>
  </si>
  <si>
    <t>99 9 00 54690</t>
  </si>
  <si>
    <t>Субвенции на проведение Всероссийской переписи населения 2020 года  (Закупка товаров, работ и услуг для государственных (муниципальных) нужд)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</si>
  <si>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</si>
  <si>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</si>
  <si>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мероприятий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</si>
  <si>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(Капитальные вложения в объекты государственной и муниципальной собственности)</t>
  </si>
  <si>
    <t>99 9 00 71440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</si>
  <si>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</si>
  <si>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</si>
  <si>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</si>
  <si>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>Субсидии из областного бюджета на строительство и капитальный ремонт дорог общего пользования</t>
  </si>
  <si>
    <t>Межбюджетные трансферты, передаваемые бюджетам городского (сельских) поселений</t>
  </si>
  <si>
    <t>Строительство автомобильных дорог общего пользования (Капитальные вложения в объекты государственной и муниципальной собственности)</t>
  </si>
  <si>
    <t xml:space="preserve"> 08 1 03 40380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</si>
  <si>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</si>
  <si>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</si>
  <si>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</si>
  <si>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 xml:space="preserve"> 01 5</t>
  </si>
  <si>
    <t>01 5 01 27630</t>
  </si>
  <si>
    <t xml:space="preserve">  01 5 01</t>
  </si>
  <si>
    <t>Подпрограмма "Противодействие терроризму и экстремизму"</t>
  </si>
  <si>
    <t>Основное мероприятие «Обеспечение проведения антитеррористических мероприятий»</t>
  </si>
  <si>
    <t>Распределение субсидий  бюджетам городского и сельских поселений на проведение мероприятий по очистке, дезинфекции и благоустройству прилегающей территории шахтных колодцев на 2020 год</t>
  </si>
  <si>
    <t>Распределение субсидий  бюджетам городского и сельских поселений на капитальный ремонт и ремонт автомобильных дорог общего пользования населенных пунктов на 2020 год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</si>
  <si>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</si>
  <si>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</si>
  <si>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</si>
  <si>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</si>
  <si>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</si>
  <si>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03 5 01 R0270</t>
  </si>
  <si>
    <t>08 1 02 20580</t>
  </si>
  <si>
    <t xml:space="preserve"> 08 1 02 </t>
  </si>
  <si>
    <t>Основное мероприятие "Капитальный ремонт автомобильных дорог общего пользования местного значения"</t>
  </si>
  <si>
    <t>Основное мероприятие "Создание и стимулирование общественных организаций правоохранительной направленности" (Закупка товаров, работ и услуг для государственных (муниципальных) нужд)</t>
  </si>
  <si>
    <t>Обеспечение проведения антитеррористи-ческих мероприятий (Закупка товаров, работ и услуг для государственных (муниципальных) нужд)</t>
  </si>
  <si>
    <t>Капитальный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</si>
  <si>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99 9 00 72120</t>
  </si>
  <si>
    <t xml:space="preserve"> 08 1 02 72140</t>
  </si>
  <si>
    <t>Капитальный ремонт и ремонт автомобильных дорог общего пользования населенных пунктов (Межбюджетные трансферты)</t>
  </si>
  <si>
    <t>Капитальный ремонт и ремонт автомобильных дорог общего пользования населенных пунктов (Закупка товаров, работ и услуг для государственных (муниципальных) нужд)</t>
  </si>
  <si>
    <t xml:space="preserve">  02 3 04 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</si>
  <si>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</si>
  <si>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04 4 01 R2990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</si>
  <si>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</si>
  <si>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Мероприятия государственной программы Российской Федерации «Доступная среда»  (Закупка товаров, работ и услуг для государственных (муниципальных) нужд)</t>
  </si>
  <si>
    <t xml:space="preserve"> 05 4 </t>
  </si>
  <si>
    <t>Капитальный ремонт объектов муниципальной собственности (Byst ,.l;tnyst fccbuyjdfyu)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</si>
  <si>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</si>
  <si>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</si>
  <si>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 xml:space="preserve"> 05 3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</si>
  <si>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</si>
  <si>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</si>
  <si>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</si>
  <si>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05 3 01 </t>
  </si>
  <si>
    <t xml:space="preserve">  05 3 </t>
  </si>
  <si>
    <t xml:space="preserve">  05 4 </t>
  </si>
  <si>
    <t xml:space="preserve">  05 4 01 </t>
  </si>
  <si>
    <t xml:space="preserve">  04 3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</si>
  <si>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</si>
  <si>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</si>
  <si>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</si>
  <si>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</si>
  <si>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</si>
  <si>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</si>
  <si>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</si>
  <si>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' 07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</si>
  <si>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</si>
  <si>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</si>
  <si>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</si>
  <si>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</si>
  <si>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</si>
  <si>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</si>
  <si>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</si>
  <si>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</si>
  <si>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</si>
  <si>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</si>
  <si>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</si>
  <si>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</si>
  <si>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</si>
  <si>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</si>
  <si>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</si>
  <si>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01 4 02 </t>
  </si>
  <si>
    <t xml:space="preserve">  01 5 </t>
  </si>
  <si>
    <t xml:space="preserve">  01 5 01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</si>
  <si>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</si>
  <si>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</si>
  <si>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</si>
  <si>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</si>
  <si>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</si>
  <si>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</si>
  <si>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</si>
  <si>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</si>
  <si>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</si>
  <si>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</si>
  <si>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</si>
  <si>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</si>
  <si>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</si>
  <si>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</si>
  <si>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</si>
  <si>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</si>
  <si>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</si>
  <si>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</si>
  <si>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</si>
  <si>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</si>
  <si>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</si>
  <si>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Р1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</si>
  <si>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</si>
  <si>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</si>
  <si>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</si>
  <si>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</si>
  <si>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</si>
  <si>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</si>
  <si>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</si>
  <si>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</si>
  <si>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03 7 02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</si>
  <si>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</si>
  <si>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</si>
  <si>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</si>
  <si>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</si>
  <si>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</si>
  <si>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</si>
  <si>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</si>
  <si>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 04 2 02 </t>
  </si>
  <si>
    <t xml:space="preserve">  04 3   </t>
  </si>
  <si>
    <t xml:space="preserve">  04 3 А1 </t>
  </si>
  <si>
    <t xml:space="preserve">  04 3 01 </t>
  </si>
  <si>
    <t xml:space="preserve"> ' 04 3 04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</si>
  <si>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</si>
  <si>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</si>
  <si>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</si>
  <si>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</si>
  <si>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04 5 05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</si>
  <si>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</si>
  <si>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</si>
  <si>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</si>
  <si>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</si>
  <si>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</si>
  <si>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 05 3   </t>
  </si>
  <si>
    <t xml:space="preserve">  05 4  </t>
  </si>
  <si>
    <t xml:space="preserve">  06  </t>
  </si>
  <si>
    <t xml:space="preserve">  06 1  </t>
  </si>
  <si>
    <t xml:space="preserve">  06 1 01 </t>
  </si>
  <si>
    <t xml:space="preserve">  06 1 02 </t>
  </si>
  <si>
    <t xml:space="preserve">   06 1 03 </t>
  </si>
  <si>
    <t xml:space="preserve">  06 2</t>
  </si>
  <si>
    <t xml:space="preserve">  06 2 01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</si>
  <si>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</si>
  <si>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</si>
  <si>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</si>
  <si>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</si>
  <si>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</si>
  <si>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</si>
  <si>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</si>
  <si>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</si>
  <si>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</si>
  <si>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</si>
  <si>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</si>
  <si>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 08 1 02 </t>
  </si>
  <si>
    <t xml:space="preserve">  08 1 03 </t>
  </si>
  <si>
    <t xml:space="preserve">  08 2  </t>
  </si>
  <si>
    <t xml:space="preserve">  08 2 01 </t>
  </si>
  <si>
    <t xml:space="preserve">  09  </t>
  </si>
  <si>
    <t xml:space="preserve">  09 1  </t>
  </si>
  <si>
    <t xml:space="preserve">  09 1 01 </t>
  </si>
  <si>
    <t xml:space="preserve">  09 1 02 </t>
  </si>
  <si>
    <t xml:space="preserve">  10  </t>
  </si>
  <si>
    <t xml:space="preserve">  10 1  </t>
  </si>
  <si>
    <t xml:space="preserve">  10 1 01 </t>
  </si>
  <si>
    <t xml:space="preserve">  11  </t>
  </si>
  <si>
    <t xml:space="preserve">  11 1 </t>
  </si>
  <si>
    <t xml:space="preserve">  11 1 01 </t>
  </si>
  <si>
    <t xml:space="preserve">  12 1</t>
  </si>
  <si>
    <t xml:space="preserve">  12 1 F2</t>
  </si>
  <si>
    <t xml:space="preserve">  99  </t>
  </si>
  <si>
    <t xml:space="preserve">  99 9  </t>
  </si>
  <si>
    <t xml:space="preserve">Приложение 7 </t>
  </si>
  <si>
    <t>Приложение   8</t>
  </si>
  <si>
    <t>муниципального района на 2020 год и на плановый период 2021 и 2022 годов</t>
  </si>
  <si>
    <t>Приложение 9</t>
  </si>
  <si>
    <t>Приложение  10</t>
  </si>
  <si>
    <t>Приложение  11</t>
  </si>
  <si>
    <t>Бюджет дорожного фонда Краснояружского района на 2020 год и на плановый период 2021 и 2022 годов</t>
  </si>
  <si>
    <t>Часть общего объема доходов бюджета муниципального района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</si>
  <si>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2020 год и на плановый период 2021 и 2022 годов</t>
  </si>
  <si>
    <t>Приложения  12</t>
  </si>
  <si>
    <t>Распределение дотаций на выравнивание бюджетной обеспеченности поселений на 2020 год и на плановый период 2021 и 2022 годов</t>
  </si>
  <si>
    <t>Таблица 4</t>
  </si>
  <si>
    <t>на 2020 год и на плановый период 2021 и 2022 годов</t>
  </si>
  <si>
    <t>Таблица 5</t>
  </si>
  <si>
    <t>Распределение иных межбюджетных трансфертов, передаваемых бюджетам сельских поселений на содержание и ремонт автомобильных дорог общего пользования местного значения на 2020 год и на плановый период 2021 и 2022 годов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</si>
  <si>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</si>
  <si>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</si>
  <si>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</si>
  <si>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</si>
  <si>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</si>
  <si>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</si>
  <si>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</si>
  <si>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</si>
  <si>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</si>
  <si>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</si>
  <si>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</si>
  <si>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</si>
  <si>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</si>
  <si>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</si>
  <si>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</si>
  <si>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</si>
  <si>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</si>
  <si>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</si>
  <si>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</si>
  <si>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</si>
  <si>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</si>
  <si>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</si>
  <si>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</si>
  <si>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</si>
  <si>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03 3 02 71530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</si>
  <si>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</si>
  <si>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</si>
  <si>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</si>
  <si>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</si>
  <si>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</si>
  <si>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</si>
  <si>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</si>
  <si>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</si>
  <si>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</si>
  <si>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</si>
  <si>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</si>
  <si>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</si>
  <si>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>Мероприятия по проведению комплексных кадастровых работ (Закупка товаров, работ и услуг для государственных (муниципальных) нужд)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</si>
  <si>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</si>
  <si>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</si>
  <si>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</si>
  <si>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</si>
  <si>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</si>
  <si>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 xml:space="preserve"> 01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</si>
  <si>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</si>
  <si>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</si>
  <si>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</si>
  <si>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</si>
  <si>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</si>
  <si>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</si>
  <si>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</si>
  <si>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</si>
  <si>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</si>
  <si>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</si>
  <si>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</si>
  <si>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</si>
  <si>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</si>
  <si>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</si>
  <si>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</si>
  <si>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</si>
  <si>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</si>
  <si>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</si>
  <si>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</si>
  <si>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</si>
  <si>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</si>
  <si>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</si>
  <si>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</si>
  <si>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</si>
  <si>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</si>
  <si>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</si>
  <si>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</si>
  <si>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</si>
  <si>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</si>
  <si>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</si>
  <si>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</si>
  <si>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</si>
  <si>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</si>
  <si>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</si>
  <si>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</si>
  <si>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</si>
  <si>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</si>
  <si>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</si>
  <si>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</si>
  <si>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</si>
  <si>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</si>
  <si>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</si>
  <si>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</si>
  <si>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</si>
  <si>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</si>
  <si>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</si>
  <si>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</si>
  <si>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</si>
  <si>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</si>
  <si>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Times New Roman"/>
        <family val="1"/>
      </rPr>
      <t>страхования гражданской ответственности владельцев транспортных средств</t>
    </r>
    <r>
      <rPr>
        <sz val="12"/>
        <rFont val="Times New Roman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  </r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</si>
  <si>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</si>
  <si>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</si>
  <si>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</si>
  <si>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</si>
  <si>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</si>
  <si>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</si>
  <si>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</si>
  <si>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</si>
  <si>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</si>
  <si>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</si>
  <si>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</si>
  <si>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</si>
  <si>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</si>
  <si>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</si>
  <si>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</si>
  <si>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</si>
  <si>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</si>
  <si>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</si>
  <si>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</si>
  <si>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</si>
  <si>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</si>
  <si>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</si>
  <si>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</si>
  <si>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</si>
  <si>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</si>
  <si>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</si>
  <si>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</si>
  <si>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2021 год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</si>
  <si>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</si>
  <si>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</si>
  <si>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</si>
  <si>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09 1 01 73720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</si>
  <si>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</si>
  <si>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</si>
  <si>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</si>
  <si>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>99 9 00 22110</t>
  </si>
  <si>
    <t>от 26 декабря 2019 года № 135</t>
  </si>
  <si>
    <t>от 26 декабря 2019 года №135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</si>
</sst>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4" fillId="0" borderId="0" xfId="56" applyNumberFormat="1" applyFont="1" applyFill="1" applyBorder="1" applyAlignment="1" applyProtection="1">
      <alignment horizont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56" applyNumberFormat="1" applyFont="1" applyFill="1" applyBorder="1" applyAlignment="1" applyProtection="1">
      <alignment horizontal="left" vertical="center" wrapText="1"/>
      <protection/>
    </xf>
    <xf numFmtId="49" fontId="3" fillId="0" borderId="0" xfId="56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7" fillId="0" borderId="10" xfId="56" applyNumberFormat="1" applyFont="1" applyFill="1" applyBorder="1" applyAlignment="1" applyProtection="1">
      <alignment horizontal="left" vertical="center" wrapText="1"/>
      <protection/>
    </xf>
    <xf numFmtId="49" fontId="7" fillId="0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10" xfId="56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" fontId="7" fillId="0" borderId="10" xfId="56" applyNumberFormat="1" applyFont="1" applyFill="1" applyBorder="1" applyAlignment="1" applyProtection="1">
      <alignment/>
      <protection/>
    </xf>
    <xf numFmtId="1" fontId="3" fillId="0" borderId="10" xfId="56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49" fontId="7" fillId="33" borderId="10" xfId="56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wrapText="1"/>
    </xf>
    <xf numFmtId="173" fontId="3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6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49" fontId="9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3" fontId="7" fillId="0" borderId="0" xfId="56" applyNumberFormat="1" applyFont="1" applyFill="1" applyBorder="1" applyAlignment="1" applyProtection="1">
      <alignment horizontal="center"/>
      <protection/>
    </xf>
    <xf numFmtId="1" fontId="3" fillId="0" borderId="0" xfId="56" applyNumberFormat="1" applyFont="1" applyFill="1" applyBorder="1" applyAlignment="1" applyProtection="1">
      <alignment/>
      <protection/>
    </xf>
    <xf numFmtId="0" fontId="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56" applyNumberFormat="1" applyFont="1" applyFill="1" applyBorder="1" applyAlignment="1" applyProtection="1">
      <alignment horizontal="center"/>
      <protection/>
    </xf>
    <xf numFmtId="172" fontId="7" fillId="33" borderId="0" xfId="56" applyNumberFormat="1" applyFont="1" applyFill="1" applyBorder="1" applyAlignment="1" applyProtection="1">
      <alignment horizontal="center"/>
      <protection/>
    </xf>
    <xf numFmtId="17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10" xfId="56" applyNumberFormat="1" applyFont="1" applyFill="1" applyBorder="1" applyAlignment="1" applyProtection="1">
      <alignment horizontal="center"/>
      <protection/>
    </xf>
    <xf numFmtId="172" fontId="7" fillId="33" borderId="10" xfId="56" applyNumberFormat="1" applyFont="1" applyFill="1" applyBorder="1" applyAlignment="1" applyProtection="1">
      <alignment/>
      <protection/>
    </xf>
    <xf numFmtId="49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3" fillId="33" borderId="10" xfId="56" applyNumberFormat="1" applyFont="1" applyFill="1" applyBorder="1" applyAlignment="1" applyProtection="1" quotePrefix="1">
      <alignment horizontal="center"/>
      <protection/>
    </xf>
    <xf numFmtId="49" fontId="3" fillId="33" borderId="10" xfId="56" applyNumberFormat="1" applyFont="1" applyFill="1" applyBorder="1" applyAlignment="1" applyProtection="1">
      <alignment horizontal="left"/>
      <protection/>
    </xf>
    <xf numFmtId="172" fontId="3" fillId="33" borderId="10" xfId="56" applyNumberFormat="1" applyFont="1" applyFill="1" applyBorder="1" applyAlignment="1" applyProtection="1">
      <alignment/>
      <protection/>
    </xf>
    <xf numFmtId="2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3" fillId="33" borderId="10" xfId="54" applyNumberFormat="1" applyFont="1" applyFill="1" applyBorder="1" applyAlignment="1">
      <alignment horizontal="center" wrapText="1"/>
      <protection/>
    </xf>
    <xf numFmtId="17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54" applyNumberFormat="1" applyFont="1" applyFill="1" applyBorder="1" applyAlignment="1">
      <alignment horizontal="center" wrapText="1"/>
      <protection/>
    </xf>
    <xf numFmtId="49" fontId="3" fillId="33" borderId="10" xfId="55" applyNumberFormat="1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4" fontId="3" fillId="33" borderId="10" xfId="56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0" fontId="4" fillId="33" borderId="0" xfId="56" applyNumberFormat="1" applyFont="1" applyFill="1" applyBorder="1" applyAlignment="1" applyProtection="1">
      <alignment wrapText="1"/>
      <protection/>
    </xf>
    <xf numFmtId="0" fontId="4" fillId="33" borderId="0" xfId="56" applyNumberFormat="1" applyFont="1" applyFill="1" applyBorder="1" applyAlignment="1" applyProtection="1">
      <alignment horizontal="left" vertical="center" wrapText="1"/>
      <protection/>
    </xf>
    <xf numFmtId="172" fontId="3" fillId="33" borderId="10" xfId="56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1" fontId="3" fillId="33" borderId="10" xfId="5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2" fontId="7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172" fontId="7" fillId="0" borderId="10" xfId="56" applyNumberFormat="1" applyFont="1" applyFill="1" applyBorder="1" applyAlignment="1" applyProtection="1">
      <alignment horizontal="right" vertical="center" wrapText="1"/>
      <protection/>
    </xf>
    <xf numFmtId="172" fontId="3" fillId="0" borderId="10" xfId="56" applyNumberFormat="1" applyFont="1" applyFill="1" applyBorder="1" applyAlignment="1" applyProtection="1">
      <alignment horizontal="right" vertical="center" wrapText="1"/>
      <protection/>
    </xf>
    <xf numFmtId="172" fontId="7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33" borderId="0" xfId="56" applyNumberFormat="1" applyFont="1" applyFill="1" applyBorder="1" applyAlignment="1" applyProtection="1">
      <alignment horizontal="center" wrapText="1"/>
      <protection/>
    </xf>
    <xf numFmtId="49" fontId="7" fillId="33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7" fillId="33" borderId="10" xfId="56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3" fontId="7" fillId="0" borderId="12" xfId="56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172" fontId="7" fillId="33" borderId="10" xfId="56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/>
    </xf>
    <xf numFmtId="49" fontId="7" fillId="33" borderId="10" xfId="56" applyNumberFormat="1" applyFont="1" applyFill="1" applyBorder="1" applyAlignment="1" applyProtection="1">
      <alignment horizontal="left" vertical="center" wrapText="1"/>
      <protection/>
    </xf>
    <xf numFmtId="49" fontId="7" fillId="33" borderId="10" xfId="56" applyNumberFormat="1" applyFont="1" applyFill="1" applyBorder="1" applyAlignment="1" applyProtection="1">
      <alignment horizontal="center" wrapText="1"/>
      <protection/>
    </xf>
    <xf numFmtId="49" fontId="7" fillId="33" borderId="10" xfId="56" applyNumberFormat="1" applyFont="1" applyFill="1" applyBorder="1" applyAlignment="1" applyProtection="1" quotePrefix="1">
      <alignment horizontal="center"/>
      <protection/>
    </xf>
    <xf numFmtId="49" fontId="3" fillId="33" borderId="10" xfId="56" applyNumberFormat="1" applyFont="1" applyFill="1" applyBorder="1" applyAlignment="1" applyProtection="1">
      <alignment horizontal="center"/>
      <protection/>
    </xf>
    <xf numFmtId="172" fontId="7" fillId="33" borderId="10" xfId="56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49" fontId="7" fillId="33" borderId="10" xfId="56" applyNumberFormat="1" applyFont="1" applyFill="1" applyBorder="1" applyAlignment="1" applyProtection="1">
      <alignment horizontal="center"/>
      <protection/>
    </xf>
    <xf numFmtId="49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56" applyNumberFormat="1" applyFont="1" applyFill="1" applyBorder="1" applyAlignment="1" applyProtection="1" quotePrefix="1">
      <alignment horizontal="center"/>
      <protection/>
    </xf>
    <xf numFmtId="49" fontId="3" fillId="33" borderId="10" xfId="56" applyNumberFormat="1" applyFont="1" applyFill="1" applyBorder="1" applyAlignment="1" applyProtection="1">
      <alignment horizontal="left"/>
      <protection/>
    </xf>
    <xf numFmtId="172" fontId="3" fillId="33" borderId="10" xfId="56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49" fontId="3" fillId="33" borderId="10" xfId="56" applyNumberFormat="1" applyFont="1" applyFill="1" applyBorder="1" applyAlignment="1" applyProtection="1">
      <alignment horizontal="center" wrapText="1"/>
      <protection/>
    </xf>
    <xf numFmtId="49" fontId="3" fillId="33" borderId="10" xfId="54" applyNumberFormat="1" applyFont="1" applyFill="1" applyBorder="1" applyAlignment="1">
      <alignment horizontal="left" wrapText="1"/>
      <protection/>
    </xf>
    <xf numFmtId="2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3" fillId="33" borderId="10" xfId="54" applyNumberFormat="1" applyFont="1" applyFill="1" applyBorder="1" applyAlignment="1">
      <alignment horizontal="center" wrapText="1"/>
      <protection/>
    </xf>
    <xf numFmtId="172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3" borderId="10" xfId="56" applyNumberFormat="1" applyFont="1" applyFill="1" applyBorder="1" applyAlignment="1" applyProtection="1">
      <alignment horizontal="left"/>
      <protection/>
    </xf>
    <xf numFmtId="49" fontId="7" fillId="33" borderId="10" xfId="56" applyNumberFormat="1" applyFont="1" applyFill="1" applyBorder="1" applyAlignment="1" applyProtection="1" quotePrefix="1">
      <alignment horizontal="center" wrapText="1"/>
      <protection/>
    </xf>
    <xf numFmtId="3" fontId="7" fillId="33" borderId="10" xfId="56" applyNumberFormat="1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>
      <alignment horizontal="center"/>
    </xf>
    <xf numFmtId="49" fontId="3" fillId="33" borderId="10" xfId="56" applyNumberFormat="1" applyFont="1" applyFill="1" applyBorder="1" applyAlignment="1" applyProtection="1" quotePrefix="1">
      <alignment horizontal="center" wrapText="1"/>
      <protection/>
    </xf>
    <xf numFmtId="49" fontId="3" fillId="33" borderId="10" xfId="56" applyNumberFormat="1" applyFont="1" applyFill="1" applyBorder="1" applyAlignment="1" applyProtection="1">
      <alignment horizontal="left" wrapText="1"/>
      <protection/>
    </xf>
    <xf numFmtId="3" fontId="3" fillId="33" borderId="10" xfId="56" applyNumberFormat="1" applyFont="1" applyFill="1" applyBorder="1" applyAlignment="1" applyProtection="1">
      <alignment horizontal="center" wrapText="1"/>
      <protection/>
    </xf>
    <xf numFmtId="0" fontId="7" fillId="33" borderId="10" xfId="0" applyNumberFormat="1" applyFont="1" applyFill="1" applyBorder="1" applyAlignment="1">
      <alignment horizontal="justify" wrapText="1"/>
    </xf>
    <xf numFmtId="49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49" fontId="7" fillId="33" borderId="10" xfId="54" applyNumberFormat="1" applyFont="1" applyFill="1" applyBorder="1" applyAlignment="1">
      <alignment horizontal="center" wrapText="1"/>
      <protection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56" applyNumberFormat="1" applyFont="1" applyFill="1" applyBorder="1" applyAlignment="1" applyProtection="1" quotePrefix="1">
      <alignment horizontal="left"/>
      <protection/>
    </xf>
    <xf numFmtId="1" fontId="3" fillId="33" borderId="10" xfId="54" applyNumberFormat="1" applyFont="1" applyFill="1" applyBorder="1" applyAlignment="1">
      <alignment horizontal="left" wrapText="1"/>
      <protection/>
    </xf>
    <xf numFmtId="1" fontId="3" fillId="33" borderId="10" xfId="54" applyNumberFormat="1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55" applyNumberFormat="1" applyFont="1" applyFill="1" applyBorder="1" applyAlignment="1">
      <alignment horizontal="center" wrapText="1"/>
      <protection/>
    </xf>
    <xf numFmtId="0" fontId="7" fillId="33" borderId="10" xfId="0" applyFont="1" applyFill="1" applyBorder="1" applyAlignment="1">
      <alignment horizontal="center"/>
    </xf>
    <xf numFmtId="1" fontId="7" fillId="33" borderId="10" xfId="54" applyNumberFormat="1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4" fontId="3" fillId="33" borderId="10" xfId="56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2" fontId="3" fillId="33" borderId="13" xfId="0" applyNumberFormat="1" applyFont="1" applyFill="1" applyBorder="1" applyAlignment="1">
      <alignment/>
    </xf>
    <xf numFmtId="172" fontId="3" fillId="33" borderId="13" xfId="56" applyNumberFormat="1" applyFont="1" applyFill="1" applyBorder="1" applyAlignment="1" applyProtection="1">
      <alignment/>
      <protection/>
    </xf>
    <xf numFmtId="49" fontId="7" fillId="33" borderId="10" xfId="56" applyNumberFormat="1" applyFont="1" applyFill="1" applyBorder="1" applyAlignment="1" applyProtection="1">
      <alignment horizontal="left" vertical="center"/>
      <protection/>
    </xf>
    <xf numFmtId="173" fontId="7" fillId="33" borderId="10" xfId="54" applyNumberFormat="1" applyFont="1" applyFill="1" applyBorder="1" applyAlignment="1">
      <alignment horizont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172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quotePrefix="1">
      <alignment horizontal="center"/>
    </xf>
    <xf numFmtId="49" fontId="3" fillId="33" borderId="10" xfId="0" applyNumberFormat="1" applyFont="1" applyFill="1" applyBorder="1" applyAlignment="1" quotePrefix="1">
      <alignment horizontal="center"/>
    </xf>
    <xf numFmtId="49" fontId="3" fillId="33" borderId="10" xfId="0" applyNumberFormat="1" applyFont="1" applyFill="1" applyBorder="1" applyAlignment="1" applyProtection="1">
      <alignment horizontal="center" wrapText="1"/>
      <protection/>
    </xf>
    <xf numFmtId="3" fontId="7" fillId="33" borderId="10" xfId="56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>
      <alignment horizontal="center" wrapText="1"/>
    </xf>
    <xf numFmtId="3" fontId="3" fillId="33" borderId="10" xfId="56" applyNumberFormat="1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left" wrapText="1"/>
      <protection/>
    </xf>
    <xf numFmtId="0" fontId="3" fillId="33" borderId="10" xfId="0" applyFont="1" applyFill="1" applyBorder="1" applyAlignment="1" quotePrefix="1">
      <alignment horizontal="left"/>
    </xf>
    <xf numFmtId="0" fontId="3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3" fillId="33" borderId="14" xfId="56" applyNumberFormat="1" applyFont="1" applyFill="1" applyBorder="1" applyAlignment="1" applyProtection="1">
      <alignment horizontal="center"/>
      <protection/>
    </xf>
    <xf numFmtId="172" fontId="3" fillId="33" borderId="14" xfId="56" applyNumberFormat="1" applyFont="1" applyFill="1" applyBorder="1" applyAlignment="1" applyProtection="1">
      <alignment/>
      <protection/>
    </xf>
    <xf numFmtId="172" fontId="3" fillId="33" borderId="14" xfId="0" applyNumberFormat="1" applyFont="1" applyFill="1" applyBorder="1" applyAlignment="1">
      <alignment/>
    </xf>
    <xf numFmtId="49" fontId="7" fillId="33" borderId="10" xfId="54" applyNumberFormat="1" applyFont="1" applyFill="1" applyBorder="1" applyAlignment="1">
      <alignment horizontal="left" wrapText="1"/>
      <protection/>
    </xf>
    <xf numFmtId="1" fontId="3" fillId="33" borderId="10" xfId="54" applyNumberFormat="1" applyFont="1" applyFill="1" applyBorder="1" applyAlignment="1" quotePrefix="1">
      <alignment horizontal="left" wrapText="1"/>
      <protection/>
    </xf>
    <xf numFmtId="49" fontId="3" fillId="33" borderId="10" xfId="56" applyNumberFormat="1" applyFont="1" applyFill="1" applyBorder="1" applyAlignment="1" applyProtection="1" quotePrefix="1">
      <alignment/>
      <protection/>
    </xf>
    <xf numFmtId="49" fontId="9" fillId="33" borderId="10" xfId="56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/>
    </xf>
    <xf numFmtId="172" fontId="3" fillId="33" borderId="10" xfId="56" applyNumberFormat="1" applyFont="1" applyFill="1" applyBorder="1" applyAlignment="1" applyProtection="1">
      <alignment horizontal="right" vertical="center" wrapText="1"/>
      <protection/>
    </xf>
    <xf numFmtId="172" fontId="3" fillId="33" borderId="13" xfId="56" applyNumberFormat="1" applyFont="1" applyFill="1" applyBorder="1" applyAlignment="1" applyProtection="1">
      <alignment horizontal="right" vertical="center" wrapText="1"/>
      <protection/>
    </xf>
    <xf numFmtId="172" fontId="7" fillId="33" borderId="13" xfId="56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left"/>
    </xf>
    <xf numFmtId="172" fontId="7" fillId="33" borderId="13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left"/>
    </xf>
    <xf numFmtId="172" fontId="7" fillId="33" borderId="13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3" fontId="3" fillId="33" borderId="10" xfId="54" applyNumberFormat="1" applyFont="1" applyFill="1" applyBorder="1" applyAlignment="1">
      <alignment horizontal="left" wrapText="1"/>
      <protection/>
    </xf>
    <xf numFmtId="3" fontId="3" fillId="33" borderId="10" xfId="54" applyNumberFormat="1" applyFont="1" applyFill="1" applyBorder="1" applyAlignment="1">
      <alignment horizontal="center" wrapText="1"/>
      <protection/>
    </xf>
    <xf numFmtId="49" fontId="3" fillId="33" borderId="10" xfId="56" applyNumberFormat="1" applyFont="1" applyFill="1" applyBorder="1" applyAlignment="1" applyProtection="1">
      <alignment/>
      <protection/>
    </xf>
    <xf numFmtId="2" fontId="7" fillId="33" borderId="10" xfId="56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wrapText="1"/>
    </xf>
    <xf numFmtId="1" fontId="7" fillId="33" borderId="10" xfId="54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>
      <alignment vertical="center" wrapText="1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0" fontId="4" fillId="33" borderId="0" xfId="56" applyNumberFormat="1" applyFont="1" applyFill="1" applyBorder="1" applyAlignment="1" applyProtection="1">
      <alignment horizontal="center" wrapText="1"/>
      <protection/>
    </xf>
    <xf numFmtId="0" fontId="4" fillId="33" borderId="0" xfId="56" applyNumberFormat="1" applyFont="1" applyFill="1" applyBorder="1" applyAlignment="1" applyProtection="1">
      <alignment horizontal="left" vertical="center" wrapText="1"/>
      <protection/>
    </xf>
    <xf numFmtId="172" fontId="3" fillId="33" borderId="0" xfId="0" applyNumberFormat="1" applyFont="1" applyFill="1" applyAlignment="1">
      <alignment/>
    </xf>
    <xf numFmtId="172" fontId="3" fillId="33" borderId="0" xfId="56" applyNumberFormat="1" applyFont="1" applyFill="1" applyBorder="1" applyAlignment="1" applyProtection="1">
      <alignment horizontal="center"/>
      <protection/>
    </xf>
    <xf numFmtId="49" fontId="3" fillId="33" borderId="0" xfId="56" applyNumberFormat="1" applyFont="1" applyFill="1" applyBorder="1" applyAlignment="1" applyProtection="1">
      <alignment horizontal="left" vertical="center" wrapText="1"/>
      <protection/>
    </xf>
    <xf numFmtId="49" fontId="3" fillId="33" borderId="0" xfId="56" applyNumberFormat="1" applyFont="1" applyFill="1" applyBorder="1" applyAlignment="1" applyProtection="1">
      <alignment horizontal="center" wrapText="1"/>
      <protection/>
    </xf>
    <xf numFmtId="49" fontId="3" fillId="33" borderId="0" xfId="56" applyNumberFormat="1" applyFont="1" applyFill="1" applyBorder="1" applyAlignment="1" applyProtection="1">
      <alignment horizontal="center"/>
      <protection/>
    </xf>
    <xf numFmtId="0" fontId="3" fillId="33" borderId="0" xfId="56" applyNumberFormat="1" applyFont="1" applyFill="1" applyBorder="1" applyAlignment="1" applyProtection="1">
      <alignment horizontal="center"/>
      <protection/>
    </xf>
    <xf numFmtId="172" fontId="3" fillId="33" borderId="0" xfId="0" applyNumberFormat="1" applyFont="1" applyFill="1" applyAlignment="1">
      <alignment/>
    </xf>
    <xf numFmtId="172" fontId="3" fillId="33" borderId="12" xfId="56" applyNumberFormat="1" applyFont="1" applyFill="1" applyBorder="1" applyAlignment="1" applyProtection="1">
      <alignment/>
      <protection/>
    </xf>
    <xf numFmtId="172" fontId="7" fillId="33" borderId="0" xfId="56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49" fontId="3" fillId="33" borderId="15" xfId="56" applyNumberFormat="1" applyFont="1" applyFill="1" applyBorder="1" applyAlignment="1" applyProtection="1">
      <alignment horizontal="center"/>
      <protection/>
    </xf>
    <xf numFmtId="172" fontId="3" fillId="33" borderId="15" xfId="0" applyNumberFormat="1" applyFont="1" applyFill="1" applyBorder="1" applyAlignment="1">
      <alignment/>
    </xf>
    <xf numFmtId="172" fontId="3" fillId="33" borderId="15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4" fillId="33" borderId="0" xfId="56" applyNumberFormat="1" applyFont="1" applyFill="1" applyBorder="1" applyAlignment="1" applyProtection="1">
      <alignment wrapText="1"/>
      <protection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2" fontId="4" fillId="33" borderId="0" xfId="56" applyNumberFormat="1" applyFont="1" applyFill="1" applyBorder="1" applyAlignment="1" applyProtection="1">
      <alignment horizontal="center" wrapText="1"/>
      <protection/>
    </xf>
    <xf numFmtId="172" fontId="4" fillId="33" borderId="0" xfId="56" applyNumberFormat="1" applyFont="1" applyFill="1" applyBorder="1" applyAlignment="1" applyProtection="1">
      <alignment horizontal="center" wrapText="1"/>
      <protection/>
    </xf>
    <xf numFmtId="172" fontId="7" fillId="33" borderId="0" xfId="56" applyNumberFormat="1" applyFont="1" applyFill="1" applyBorder="1" applyAlignment="1" applyProtection="1">
      <alignment/>
      <protection/>
    </xf>
    <xf numFmtId="172" fontId="3" fillId="33" borderId="0" xfId="56" applyNumberFormat="1" applyFont="1" applyFill="1" applyBorder="1" applyAlignment="1" applyProtection="1">
      <alignment/>
      <protection/>
    </xf>
    <xf numFmtId="172" fontId="9" fillId="33" borderId="14" xfId="56" applyNumberFormat="1" applyFont="1" applyFill="1" applyBorder="1" applyAlignment="1" applyProtection="1">
      <alignment horizontal="center" vertical="center" wrapText="1"/>
      <protection/>
    </xf>
    <xf numFmtId="172" fontId="9" fillId="33" borderId="11" xfId="56" applyNumberFormat="1" applyFont="1" applyFill="1" applyBorder="1" applyAlignment="1" applyProtection="1">
      <alignment horizontal="center" vertical="center" wrapText="1"/>
      <protection/>
    </xf>
    <xf numFmtId="49" fontId="9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4" xfId="0" applyNumberFormat="1" applyFont="1" applyFill="1" applyBorder="1" applyAlignment="1">
      <alignment horizontal="center" wrapText="1"/>
    </xf>
    <xf numFmtId="172" fontId="6" fillId="33" borderId="11" xfId="0" applyNumberFormat="1" applyFont="1" applyFill="1" applyBorder="1" applyAlignment="1">
      <alignment horizontal="center" wrapText="1"/>
    </xf>
    <xf numFmtId="172" fontId="9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49" fontId="7" fillId="33" borderId="10" xfId="56" applyNumberFormat="1" applyFont="1" applyFill="1" applyBorder="1" applyAlignment="1" applyProtection="1">
      <alignment horizontal="left" vertical="center" wrapText="1"/>
      <protection/>
    </xf>
    <xf numFmtId="0" fontId="4" fillId="33" borderId="0" xfId="56" applyNumberFormat="1" applyFont="1" applyFill="1" applyBorder="1" applyAlignment="1" applyProtection="1">
      <alignment horizontal="center" wrapText="1"/>
      <protection/>
    </xf>
    <xf numFmtId="2" fontId="4" fillId="33" borderId="0" xfId="56" applyNumberFormat="1" applyFont="1" applyFill="1" applyBorder="1" applyAlignment="1" applyProtection="1">
      <alignment horizontal="center" wrapText="1"/>
      <protection/>
    </xf>
    <xf numFmtId="49" fontId="7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3" fontId="3" fillId="0" borderId="14" xfId="56" applyNumberFormat="1" applyFont="1" applyFill="1" applyBorder="1" applyAlignment="1" applyProtection="1">
      <alignment horizontal="center" vertical="center"/>
      <protection/>
    </xf>
    <xf numFmtId="3" fontId="3" fillId="0" borderId="16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3" fontId="7" fillId="0" borderId="12" xfId="56" applyNumberFormat="1" applyFont="1" applyFill="1" applyBorder="1" applyAlignment="1" applyProtection="1">
      <alignment horizontal="right"/>
      <protection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7" fillId="0" borderId="14" xfId="56" applyNumberFormat="1" applyFont="1" applyFill="1" applyBorder="1" applyAlignment="1" applyProtection="1">
      <alignment horizontal="center" vertical="center" wrapText="1"/>
      <protection/>
    </xf>
    <xf numFmtId="1" fontId="7" fillId="0" borderId="11" xfId="56" applyNumberFormat="1" applyFont="1" applyFill="1" applyBorder="1" applyAlignment="1" applyProtection="1">
      <alignment horizontal="center" vertical="center" wrapText="1"/>
      <protection/>
    </xf>
    <xf numFmtId="49" fontId="7" fillId="0" borderId="10" xfId="56" applyNumberFormat="1" applyFont="1" applyFill="1" applyBorder="1" applyAlignment="1" applyProtection="1">
      <alignment horizontal="center" vertical="center" wrapText="1"/>
      <protection/>
    </xf>
    <xf numFmtId="1" fontId="7" fillId="0" borderId="12" xfId="56" applyNumberFormat="1" applyFont="1" applyFill="1" applyBorder="1" applyAlignment="1" applyProtection="1">
      <alignment horizontal="right"/>
      <protection/>
    </xf>
    <xf numFmtId="1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5"/>
  <sheetViews>
    <sheetView zoomScaleSheetLayoutView="75" zoomScalePageLayoutView="0" workbookViewId="0" topLeftCell="A1">
      <selection activeCell="A4" sqref="A4:M4"/>
    </sheetView>
  </sheetViews>
  <sheetFormatPr defaultColWidth="9.00390625" defaultRowHeight="12.75"/>
  <cols>
    <col min="1" max="1" width="28.625" style="225" customWidth="1"/>
    <col min="2" max="2" width="6.875" style="226" customWidth="1"/>
    <col min="3" max="3" width="4.625" style="227" customWidth="1"/>
    <col min="4" max="4" width="5.00390625" style="227" customWidth="1"/>
    <col min="5" max="5" width="14.75390625" style="227" customWidth="1"/>
    <col min="6" max="6" width="5.00390625" style="227" customWidth="1"/>
    <col min="7" max="7" width="13.125" style="222" customWidth="1"/>
    <col min="8" max="8" width="11.00390625" style="216" hidden="1" customWidth="1"/>
    <col min="9" max="9" width="11.125" style="216" hidden="1" customWidth="1"/>
    <col min="10" max="10" width="13.00390625" style="222" customWidth="1"/>
    <col min="11" max="11" width="11.00390625" style="216" hidden="1" customWidth="1"/>
    <col min="12" max="12" width="11.125" style="216" hidden="1" customWidth="1"/>
    <col min="13" max="13" width="11.375" style="222" customWidth="1"/>
    <col min="14" max="14" width="11.00390625" style="216" hidden="1" customWidth="1"/>
    <col min="15" max="15" width="11.125" style="216" hidden="1" customWidth="1"/>
    <col min="16" max="16384" width="9.125" style="114" customWidth="1"/>
  </cols>
  <sheetData>
    <row r="1" spans="1:15" s="209" customFormat="1" ht="18.75">
      <c r="A1" s="249" t="s">
        <v>883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08"/>
      <c r="O1" s="208"/>
    </row>
    <row r="2" spans="1:15" s="209" customFormat="1" ht="18.75">
      <c r="A2" s="249" t="s">
        <v>590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08"/>
      <c r="O2" s="208"/>
    </row>
    <row r="3" spans="1:15" s="209" customFormat="1" ht="18.75">
      <c r="A3" s="249" t="s">
        <v>591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08"/>
      <c r="O3" s="208"/>
    </row>
    <row r="4" spans="1:15" s="209" customFormat="1" ht="18.75">
      <c r="A4" s="249" t="s">
        <v>1028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08"/>
      <c r="O4" s="208"/>
    </row>
    <row r="5" spans="1:15" s="209" customFormat="1" ht="18.75">
      <c r="A5" s="210"/>
      <c r="B5" s="211"/>
      <c r="C5" s="212"/>
      <c r="D5" s="212"/>
      <c r="E5" s="212"/>
      <c r="F5" s="212"/>
      <c r="G5" s="213"/>
      <c r="H5" s="208"/>
      <c r="I5" s="208"/>
      <c r="J5" s="213"/>
      <c r="K5" s="208"/>
      <c r="L5" s="208"/>
      <c r="M5" s="213"/>
      <c r="N5" s="208"/>
      <c r="O5" s="208"/>
    </row>
    <row r="6" spans="1:15" s="209" customFormat="1" ht="18.75">
      <c r="A6" s="253" t="s">
        <v>592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08"/>
      <c r="O6" s="208"/>
    </row>
    <row r="7" spans="1:15" s="209" customFormat="1" ht="18.75">
      <c r="A7" s="253" t="s">
        <v>885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08"/>
      <c r="O7" s="208"/>
    </row>
    <row r="8" spans="1:15" s="209" customFormat="1" ht="18.75">
      <c r="A8" s="215"/>
      <c r="B8" s="214"/>
      <c r="C8" s="214"/>
      <c r="D8" s="214"/>
      <c r="E8" s="214"/>
      <c r="F8" s="214"/>
      <c r="H8" s="216"/>
      <c r="I8" s="216"/>
      <c r="J8" s="217"/>
      <c r="K8" s="216"/>
      <c r="L8" s="216"/>
      <c r="M8" s="217"/>
      <c r="N8" s="216"/>
      <c r="O8" s="216"/>
    </row>
    <row r="9" spans="1:15" ht="15.75">
      <c r="A9" s="218"/>
      <c r="B9" s="219"/>
      <c r="C9" s="220"/>
      <c r="D9" s="220"/>
      <c r="E9" s="220"/>
      <c r="F9" s="221"/>
      <c r="H9" s="223"/>
      <c r="I9" s="223"/>
      <c r="K9" s="223"/>
      <c r="L9" s="223"/>
      <c r="M9" s="224" t="s">
        <v>593</v>
      </c>
      <c r="N9" s="223"/>
      <c r="O9" s="223"/>
    </row>
    <row r="10" spans="1:15" s="187" customFormat="1" ht="27.75" customHeight="1">
      <c r="A10" s="252" t="s">
        <v>594</v>
      </c>
      <c r="B10" s="250" t="s">
        <v>595</v>
      </c>
      <c r="C10" s="245" t="s">
        <v>596</v>
      </c>
      <c r="D10" s="245" t="s">
        <v>56</v>
      </c>
      <c r="E10" s="245" t="s">
        <v>598</v>
      </c>
      <c r="F10" s="245" t="s">
        <v>55</v>
      </c>
      <c r="G10" s="243" t="s">
        <v>150</v>
      </c>
      <c r="H10" s="246" t="s">
        <v>599</v>
      </c>
      <c r="I10" s="246" t="s">
        <v>600</v>
      </c>
      <c r="J10" s="243" t="s">
        <v>1019</v>
      </c>
      <c r="K10" s="246" t="s">
        <v>599</v>
      </c>
      <c r="L10" s="246" t="s">
        <v>600</v>
      </c>
      <c r="M10" s="248" t="s">
        <v>693</v>
      </c>
      <c r="N10" s="251" t="s">
        <v>599</v>
      </c>
      <c r="O10" s="246" t="s">
        <v>600</v>
      </c>
    </row>
    <row r="11" spans="1:15" s="187" customFormat="1" ht="33.75" customHeight="1">
      <c r="A11" s="252"/>
      <c r="B11" s="250"/>
      <c r="C11" s="245"/>
      <c r="D11" s="245"/>
      <c r="E11" s="245"/>
      <c r="F11" s="245"/>
      <c r="G11" s="244"/>
      <c r="H11" s="247"/>
      <c r="I11" s="247"/>
      <c r="J11" s="244"/>
      <c r="K11" s="247"/>
      <c r="L11" s="247"/>
      <c r="M11" s="248"/>
      <c r="N11" s="251"/>
      <c r="O11" s="247"/>
    </row>
    <row r="12" spans="1:15" s="106" customFormat="1" ht="15.75">
      <c r="A12" s="102" t="s">
        <v>601</v>
      </c>
      <c r="B12" s="103"/>
      <c r="C12" s="104"/>
      <c r="D12" s="104"/>
      <c r="E12" s="104"/>
      <c r="F12" s="104"/>
      <c r="G12" s="105">
        <f aca="true" t="shared" si="0" ref="G12:O12">SUM(G13,G243,G272,G329,G380,G496)</f>
        <v>1043641.9999999999</v>
      </c>
      <c r="H12" s="105">
        <f t="shared" si="0"/>
        <v>644639.5</v>
      </c>
      <c r="I12" s="105">
        <f t="shared" si="0"/>
        <v>399002.5</v>
      </c>
      <c r="J12" s="105">
        <f t="shared" si="0"/>
        <v>1035107.2</v>
      </c>
      <c r="K12" s="105">
        <f t="shared" si="0"/>
        <v>659171.7</v>
      </c>
      <c r="L12" s="105">
        <f t="shared" si="0"/>
        <v>375935.5</v>
      </c>
      <c r="M12" s="105">
        <f t="shared" si="0"/>
        <v>829422.2999999999</v>
      </c>
      <c r="N12" s="105">
        <f t="shared" si="0"/>
        <v>478156.80000000005</v>
      </c>
      <c r="O12" s="105">
        <f t="shared" si="0"/>
        <v>351265.5</v>
      </c>
    </row>
    <row r="13" spans="1:15" s="106" customFormat="1" ht="47.25">
      <c r="A13" s="107" t="s">
        <v>618</v>
      </c>
      <c r="B13" s="108">
        <v>850</v>
      </c>
      <c r="C13" s="104"/>
      <c r="D13" s="104"/>
      <c r="E13" s="104"/>
      <c r="F13" s="104"/>
      <c r="G13" s="105">
        <f aca="true" t="shared" si="1" ref="G13:O13">SUM(G14,G55,G81,G135,G158,G165,G195,G208,G226,G238)</f>
        <v>430807.9</v>
      </c>
      <c r="H13" s="105">
        <f t="shared" si="1"/>
        <v>285659.4</v>
      </c>
      <c r="I13" s="105">
        <f t="shared" si="1"/>
        <v>145148.5</v>
      </c>
      <c r="J13" s="105">
        <f t="shared" si="1"/>
        <v>431436.39999999997</v>
      </c>
      <c r="K13" s="105">
        <f t="shared" si="1"/>
        <v>283871.5</v>
      </c>
      <c r="L13" s="105">
        <f t="shared" si="1"/>
        <v>147564.9</v>
      </c>
      <c r="M13" s="105">
        <f t="shared" si="1"/>
        <v>222408.6</v>
      </c>
      <c r="N13" s="105">
        <f t="shared" si="1"/>
        <v>88572.7</v>
      </c>
      <c r="O13" s="105">
        <f t="shared" si="1"/>
        <v>133835.9</v>
      </c>
    </row>
    <row r="14" spans="1:15" ht="31.5">
      <c r="A14" s="109" t="s">
        <v>619</v>
      </c>
      <c r="B14" s="110" t="s">
        <v>620</v>
      </c>
      <c r="C14" s="111" t="s">
        <v>29</v>
      </c>
      <c r="D14" s="112"/>
      <c r="E14" s="112"/>
      <c r="F14" s="112"/>
      <c r="G14" s="113">
        <f aca="true" t="shared" si="2" ref="G14:O14">SUM(G15,G19,G45,G49)</f>
        <v>44212.1</v>
      </c>
      <c r="H14" s="113">
        <f t="shared" si="2"/>
        <v>5466.1</v>
      </c>
      <c r="I14" s="113">
        <f t="shared" si="2"/>
        <v>38746</v>
      </c>
      <c r="J14" s="113">
        <f t="shared" si="2"/>
        <v>50182.8</v>
      </c>
      <c r="K14" s="113">
        <f t="shared" si="2"/>
        <v>732.8</v>
      </c>
      <c r="L14" s="113">
        <f t="shared" si="2"/>
        <v>49450</v>
      </c>
      <c r="M14" s="113">
        <f t="shared" si="2"/>
        <v>52257.5</v>
      </c>
      <c r="N14" s="113">
        <f t="shared" si="2"/>
        <v>835.5</v>
      </c>
      <c r="O14" s="113">
        <f t="shared" si="2"/>
        <v>51422</v>
      </c>
    </row>
    <row r="15" spans="1:15" ht="94.5">
      <c r="A15" s="109" t="s">
        <v>621</v>
      </c>
      <c r="B15" s="110" t="s">
        <v>620</v>
      </c>
      <c r="C15" s="111" t="s">
        <v>29</v>
      </c>
      <c r="D15" s="111" t="s">
        <v>41</v>
      </c>
      <c r="E15" s="115"/>
      <c r="F15" s="115"/>
      <c r="G15" s="113">
        <f>G16</f>
        <v>1952</v>
      </c>
      <c r="H15" s="113">
        <f aca="true" t="shared" si="3" ref="H15:O17">H16</f>
        <v>0</v>
      </c>
      <c r="I15" s="113">
        <f t="shared" si="3"/>
        <v>1952</v>
      </c>
      <c r="J15" s="113">
        <f>J16</f>
        <v>2016</v>
      </c>
      <c r="K15" s="113">
        <f t="shared" si="3"/>
        <v>0</v>
      </c>
      <c r="L15" s="113">
        <f t="shared" si="3"/>
        <v>2016</v>
      </c>
      <c r="M15" s="113">
        <f>M16</f>
        <v>2096</v>
      </c>
      <c r="N15" s="113">
        <f t="shared" si="3"/>
        <v>0</v>
      </c>
      <c r="O15" s="113">
        <f t="shared" si="3"/>
        <v>2096</v>
      </c>
    </row>
    <row r="16" spans="1:15" ht="15.75">
      <c r="A16" s="116" t="s">
        <v>732</v>
      </c>
      <c r="B16" s="117" t="s">
        <v>620</v>
      </c>
      <c r="C16" s="112" t="s">
        <v>29</v>
      </c>
      <c r="D16" s="118" t="s">
        <v>41</v>
      </c>
      <c r="E16" s="119" t="s">
        <v>1006</v>
      </c>
      <c r="F16" s="115"/>
      <c r="G16" s="120">
        <f>G17</f>
        <v>1952</v>
      </c>
      <c r="H16" s="120">
        <f t="shared" si="3"/>
        <v>0</v>
      </c>
      <c r="I16" s="120">
        <f t="shared" si="3"/>
        <v>1952</v>
      </c>
      <c r="J16" s="120">
        <f>J17</f>
        <v>2016</v>
      </c>
      <c r="K16" s="120">
        <f t="shared" si="3"/>
        <v>0</v>
      </c>
      <c r="L16" s="120">
        <f t="shared" si="3"/>
        <v>2016</v>
      </c>
      <c r="M16" s="120">
        <f>M17</f>
        <v>2096</v>
      </c>
      <c r="N16" s="120">
        <f t="shared" si="3"/>
        <v>0</v>
      </c>
      <c r="O16" s="120">
        <f t="shared" si="3"/>
        <v>2096</v>
      </c>
    </row>
    <row r="17" spans="1:15" ht="31.5">
      <c r="A17" s="116" t="s">
        <v>1009</v>
      </c>
      <c r="B17" s="117" t="s">
        <v>620</v>
      </c>
      <c r="C17" s="118" t="s">
        <v>29</v>
      </c>
      <c r="D17" s="118" t="s">
        <v>41</v>
      </c>
      <c r="E17" s="119" t="s">
        <v>1007</v>
      </c>
      <c r="F17" s="115"/>
      <c r="G17" s="120">
        <f>G18</f>
        <v>1952</v>
      </c>
      <c r="H17" s="120">
        <f t="shared" si="3"/>
        <v>0</v>
      </c>
      <c r="I17" s="120">
        <f t="shared" si="3"/>
        <v>1952</v>
      </c>
      <c r="J17" s="120">
        <f>J18</f>
        <v>2016</v>
      </c>
      <c r="K17" s="120">
        <f t="shared" si="3"/>
        <v>0</v>
      </c>
      <c r="L17" s="120">
        <f t="shared" si="3"/>
        <v>2016</v>
      </c>
      <c r="M17" s="120">
        <f>M18</f>
        <v>2096</v>
      </c>
      <c r="N17" s="120">
        <f t="shared" si="3"/>
        <v>0</v>
      </c>
      <c r="O17" s="120">
        <f t="shared" si="3"/>
        <v>2096</v>
      </c>
    </row>
    <row r="18" spans="1:15" ht="225" customHeight="1">
      <c r="A18" s="121" t="s">
        <v>1010</v>
      </c>
      <c r="B18" s="117" t="s">
        <v>620</v>
      </c>
      <c r="C18" s="118" t="s">
        <v>29</v>
      </c>
      <c r="D18" s="118" t="s">
        <v>41</v>
      </c>
      <c r="E18" s="112" t="s">
        <v>568</v>
      </c>
      <c r="F18" s="112" t="s">
        <v>622</v>
      </c>
      <c r="G18" s="120">
        <f>SUM(H18:I18)</f>
        <v>1952</v>
      </c>
      <c r="H18" s="120"/>
      <c r="I18" s="120">
        <v>1952</v>
      </c>
      <c r="J18" s="120">
        <f>SUM(K18:L18)</f>
        <v>2016</v>
      </c>
      <c r="K18" s="120">
        <v>0</v>
      </c>
      <c r="L18" s="120">
        <v>2016</v>
      </c>
      <c r="M18" s="120">
        <f>SUM(N18:O18)</f>
        <v>2096</v>
      </c>
      <c r="N18" s="120">
        <v>0</v>
      </c>
      <c r="O18" s="120">
        <v>2096</v>
      </c>
    </row>
    <row r="19" spans="1:15" ht="94.5">
      <c r="A19" s="107" t="s">
        <v>623</v>
      </c>
      <c r="B19" s="122">
        <v>850</v>
      </c>
      <c r="C19" s="111" t="s">
        <v>29</v>
      </c>
      <c r="D19" s="111" t="s">
        <v>30</v>
      </c>
      <c r="E19" s="112"/>
      <c r="F19" s="112"/>
      <c r="G19" s="113">
        <f aca="true" t="shared" si="4" ref="G19:O19">SUM(G20,G29,G35,G25,G39)</f>
        <v>37009</v>
      </c>
      <c r="H19" s="113">
        <f t="shared" si="4"/>
        <v>715</v>
      </c>
      <c r="I19" s="113">
        <f t="shared" si="4"/>
        <v>36294</v>
      </c>
      <c r="J19" s="113">
        <f t="shared" si="4"/>
        <v>48156</v>
      </c>
      <c r="K19" s="113">
        <f t="shared" si="4"/>
        <v>722</v>
      </c>
      <c r="L19" s="113">
        <f t="shared" si="4"/>
        <v>47434</v>
      </c>
      <c r="M19" s="113">
        <f t="shared" si="4"/>
        <v>50074</v>
      </c>
      <c r="N19" s="113">
        <f t="shared" si="4"/>
        <v>748</v>
      </c>
      <c r="O19" s="113">
        <f t="shared" si="4"/>
        <v>49326</v>
      </c>
    </row>
    <row r="20" spans="1:15" ht="93.75" customHeight="1">
      <c r="A20" s="121" t="s">
        <v>352</v>
      </c>
      <c r="B20" s="123" t="s">
        <v>620</v>
      </c>
      <c r="C20" s="118" t="s">
        <v>29</v>
      </c>
      <c r="D20" s="118" t="s">
        <v>30</v>
      </c>
      <c r="E20" s="124" t="s">
        <v>28</v>
      </c>
      <c r="F20" s="112"/>
      <c r="G20" s="120">
        <f aca="true" t="shared" si="5" ref="G20:O20">SUM(G21)</f>
        <v>715</v>
      </c>
      <c r="H20" s="120">
        <f t="shared" si="5"/>
        <v>715</v>
      </c>
      <c r="I20" s="120">
        <f t="shared" si="5"/>
        <v>0</v>
      </c>
      <c r="J20" s="120">
        <f t="shared" si="5"/>
        <v>722</v>
      </c>
      <c r="K20" s="120">
        <f t="shared" si="5"/>
        <v>722</v>
      </c>
      <c r="L20" s="120">
        <f t="shared" si="5"/>
        <v>0</v>
      </c>
      <c r="M20" s="120">
        <f t="shared" si="5"/>
        <v>748</v>
      </c>
      <c r="N20" s="120">
        <f t="shared" si="5"/>
        <v>748</v>
      </c>
      <c r="O20" s="120">
        <f t="shared" si="5"/>
        <v>0</v>
      </c>
    </row>
    <row r="21" spans="1:15" ht="173.25" customHeight="1">
      <c r="A21" s="121" t="s">
        <v>353</v>
      </c>
      <c r="B21" s="123" t="s">
        <v>620</v>
      </c>
      <c r="C21" s="118" t="s">
        <v>29</v>
      </c>
      <c r="D21" s="118" t="s">
        <v>30</v>
      </c>
      <c r="E21" s="124" t="s">
        <v>31</v>
      </c>
      <c r="F21" s="112"/>
      <c r="G21" s="120">
        <f aca="true" t="shared" si="6" ref="G21:O21">G22</f>
        <v>715</v>
      </c>
      <c r="H21" s="120">
        <f t="shared" si="6"/>
        <v>715</v>
      </c>
      <c r="I21" s="120">
        <f t="shared" si="6"/>
        <v>0</v>
      </c>
      <c r="J21" s="120">
        <f t="shared" si="6"/>
        <v>722</v>
      </c>
      <c r="K21" s="120">
        <f t="shared" si="6"/>
        <v>722</v>
      </c>
      <c r="L21" s="120">
        <f t="shared" si="6"/>
        <v>0</v>
      </c>
      <c r="M21" s="120">
        <f t="shared" si="6"/>
        <v>748</v>
      </c>
      <c r="N21" s="120">
        <f t="shared" si="6"/>
        <v>748</v>
      </c>
      <c r="O21" s="120">
        <f t="shared" si="6"/>
        <v>0</v>
      </c>
    </row>
    <row r="22" spans="1:15" ht="94.5">
      <c r="A22" s="121" t="s">
        <v>1001</v>
      </c>
      <c r="B22" s="123" t="s">
        <v>620</v>
      </c>
      <c r="C22" s="118" t="s">
        <v>29</v>
      </c>
      <c r="D22" s="118" t="s">
        <v>30</v>
      </c>
      <c r="E22" s="124" t="s">
        <v>32</v>
      </c>
      <c r="F22" s="112"/>
      <c r="G22" s="120">
        <f aca="true" t="shared" si="7" ref="G22:O22">SUM(G23:G24)</f>
        <v>715</v>
      </c>
      <c r="H22" s="120">
        <f t="shared" si="7"/>
        <v>715</v>
      </c>
      <c r="I22" s="120">
        <f t="shared" si="7"/>
        <v>0</v>
      </c>
      <c r="J22" s="120">
        <f t="shared" si="7"/>
        <v>722</v>
      </c>
      <c r="K22" s="120">
        <f t="shared" si="7"/>
        <v>722</v>
      </c>
      <c r="L22" s="120">
        <f t="shared" si="7"/>
        <v>0</v>
      </c>
      <c r="M22" s="120">
        <f t="shared" si="7"/>
        <v>748</v>
      </c>
      <c r="N22" s="120">
        <f t="shared" si="7"/>
        <v>748</v>
      </c>
      <c r="O22" s="120">
        <f t="shared" si="7"/>
        <v>0</v>
      </c>
    </row>
    <row r="23" spans="1:15" ht="219" customHeight="1">
      <c r="A23" s="125" t="s">
        <v>482</v>
      </c>
      <c r="B23" s="123" t="s">
        <v>620</v>
      </c>
      <c r="C23" s="118" t="s">
        <v>29</v>
      </c>
      <c r="D23" s="118" t="s">
        <v>30</v>
      </c>
      <c r="E23" s="126" t="s">
        <v>569</v>
      </c>
      <c r="F23" s="112" t="s">
        <v>622</v>
      </c>
      <c r="G23" s="120">
        <f>SUM(H23:I23)</f>
        <v>715</v>
      </c>
      <c r="H23" s="127">
        <v>715</v>
      </c>
      <c r="I23" s="127"/>
      <c r="J23" s="120">
        <f>SUM(K23:L23)</f>
        <v>722</v>
      </c>
      <c r="K23" s="127">
        <v>722</v>
      </c>
      <c r="L23" s="127"/>
      <c r="M23" s="120">
        <f>SUM(N23:O23)</f>
        <v>748</v>
      </c>
      <c r="N23" s="127">
        <v>748</v>
      </c>
      <c r="O23" s="127"/>
    </row>
    <row r="24" spans="1:15" ht="126">
      <c r="A24" s="116" t="s">
        <v>91</v>
      </c>
      <c r="B24" s="123" t="s">
        <v>620</v>
      </c>
      <c r="C24" s="118" t="s">
        <v>29</v>
      </c>
      <c r="D24" s="118" t="s">
        <v>30</v>
      </c>
      <c r="E24" s="126" t="s">
        <v>569</v>
      </c>
      <c r="F24" s="112" t="s">
        <v>0</v>
      </c>
      <c r="G24" s="120">
        <f>SUM(H24:I24)</f>
        <v>0</v>
      </c>
      <c r="H24" s="127"/>
      <c r="I24" s="127"/>
      <c r="J24" s="120">
        <f>SUM(K24:L24)</f>
        <v>0</v>
      </c>
      <c r="K24" s="127"/>
      <c r="L24" s="127"/>
      <c r="M24" s="120">
        <f>SUM(N24:O24)</f>
        <v>0</v>
      </c>
      <c r="N24" s="127"/>
      <c r="O24" s="127"/>
    </row>
    <row r="25" spans="1:15" ht="141.75">
      <c r="A25" s="116" t="s">
        <v>361</v>
      </c>
      <c r="B25" s="123" t="s">
        <v>620</v>
      </c>
      <c r="C25" s="118" t="s">
        <v>29</v>
      </c>
      <c r="D25" s="118" t="s">
        <v>30</v>
      </c>
      <c r="E25" s="124" t="s">
        <v>90</v>
      </c>
      <c r="F25" s="112"/>
      <c r="G25" s="120">
        <f>G26</f>
        <v>10</v>
      </c>
      <c r="H25" s="120">
        <f aca="true" t="shared" si="8" ref="H25:O26">H26</f>
        <v>0</v>
      </c>
      <c r="I25" s="120">
        <f t="shared" si="8"/>
        <v>10</v>
      </c>
      <c r="J25" s="120">
        <f t="shared" si="8"/>
        <v>0</v>
      </c>
      <c r="K25" s="120">
        <f t="shared" si="8"/>
        <v>0</v>
      </c>
      <c r="L25" s="120">
        <f t="shared" si="8"/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</row>
    <row r="26" spans="1:15" ht="250.5" customHeight="1">
      <c r="A26" s="125" t="s">
        <v>687</v>
      </c>
      <c r="B26" s="123" t="s">
        <v>620</v>
      </c>
      <c r="C26" s="118" t="s">
        <v>29</v>
      </c>
      <c r="D26" s="118" t="s">
        <v>30</v>
      </c>
      <c r="E26" s="124" t="s">
        <v>688</v>
      </c>
      <c r="F26" s="112"/>
      <c r="G26" s="120">
        <f>G27</f>
        <v>10</v>
      </c>
      <c r="H26" s="120">
        <f t="shared" si="8"/>
        <v>0</v>
      </c>
      <c r="I26" s="120">
        <f t="shared" si="8"/>
        <v>10</v>
      </c>
      <c r="J26" s="120">
        <f t="shared" si="8"/>
        <v>0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0">
        <f t="shared" si="8"/>
        <v>0</v>
      </c>
      <c r="O26" s="120">
        <f t="shared" si="8"/>
        <v>0</v>
      </c>
    </row>
    <row r="27" spans="1:15" ht="63">
      <c r="A27" s="116" t="s">
        <v>978</v>
      </c>
      <c r="B27" s="123" t="s">
        <v>620</v>
      </c>
      <c r="C27" s="118" t="s">
        <v>29</v>
      </c>
      <c r="D27" s="118" t="s">
        <v>30</v>
      </c>
      <c r="E27" s="124" t="s">
        <v>54</v>
      </c>
      <c r="F27" s="112"/>
      <c r="G27" s="120">
        <f>SUM(G28:G28)</f>
        <v>10</v>
      </c>
      <c r="H27" s="120">
        <f aca="true" t="shared" si="9" ref="H27:O27">SUM(H28:H28)</f>
        <v>0</v>
      </c>
      <c r="I27" s="120">
        <f t="shared" si="9"/>
        <v>10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</row>
    <row r="28" spans="1:15" ht="141.75">
      <c r="A28" s="116" t="s">
        <v>220</v>
      </c>
      <c r="B28" s="123" t="s">
        <v>620</v>
      </c>
      <c r="C28" s="118" t="s">
        <v>29</v>
      </c>
      <c r="D28" s="118" t="s">
        <v>30</v>
      </c>
      <c r="E28" s="126" t="s">
        <v>572</v>
      </c>
      <c r="F28" s="112" t="s">
        <v>0</v>
      </c>
      <c r="G28" s="120">
        <f>SUM(H28:I28)</f>
        <v>10</v>
      </c>
      <c r="H28" s="127"/>
      <c r="I28" s="127">
        <v>10</v>
      </c>
      <c r="J28" s="120">
        <f>SUM(K28:L28)</f>
        <v>0</v>
      </c>
      <c r="K28" s="127"/>
      <c r="L28" s="127">
        <v>0</v>
      </c>
      <c r="M28" s="120">
        <f>SUM(N28:O28)</f>
        <v>0</v>
      </c>
      <c r="N28" s="127"/>
      <c r="O28" s="127">
        <v>0</v>
      </c>
    </row>
    <row r="29" spans="1:15" ht="79.5" customHeight="1">
      <c r="A29" s="121" t="s">
        <v>368</v>
      </c>
      <c r="B29" s="123" t="s">
        <v>620</v>
      </c>
      <c r="C29" s="118" t="s">
        <v>29</v>
      </c>
      <c r="D29" s="118" t="s">
        <v>30</v>
      </c>
      <c r="E29" s="124" t="s">
        <v>393</v>
      </c>
      <c r="F29" s="112"/>
      <c r="G29" s="120">
        <f>G30</f>
        <v>523</v>
      </c>
      <c r="H29" s="120">
        <f aca="true" t="shared" si="10" ref="H29:O31">H30</f>
        <v>0</v>
      </c>
      <c r="I29" s="120">
        <f t="shared" si="10"/>
        <v>523</v>
      </c>
      <c r="J29" s="120">
        <f>J30</f>
        <v>0</v>
      </c>
      <c r="K29" s="120">
        <f t="shared" si="10"/>
        <v>0</v>
      </c>
      <c r="L29" s="120">
        <f t="shared" si="10"/>
        <v>0</v>
      </c>
      <c r="M29" s="120">
        <f>M30</f>
        <v>0</v>
      </c>
      <c r="N29" s="120">
        <f t="shared" si="10"/>
        <v>0</v>
      </c>
      <c r="O29" s="120">
        <f t="shared" si="10"/>
        <v>0</v>
      </c>
    </row>
    <row r="30" spans="1:15" ht="125.25" customHeight="1">
      <c r="A30" s="121" t="s">
        <v>355</v>
      </c>
      <c r="B30" s="123" t="s">
        <v>620</v>
      </c>
      <c r="C30" s="118" t="s">
        <v>29</v>
      </c>
      <c r="D30" s="118" t="s">
        <v>30</v>
      </c>
      <c r="E30" s="124" t="s">
        <v>392</v>
      </c>
      <c r="F30" s="112"/>
      <c r="G30" s="120">
        <f aca="true" t="shared" si="11" ref="G30:O30">SUM(G31,G33)</f>
        <v>523</v>
      </c>
      <c r="H30" s="120">
        <f t="shared" si="11"/>
        <v>0</v>
      </c>
      <c r="I30" s="120">
        <f t="shared" si="11"/>
        <v>523</v>
      </c>
      <c r="J30" s="120">
        <f t="shared" si="11"/>
        <v>0</v>
      </c>
      <c r="K30" s="120">
        <f t="shared" si="11"/>
        <v>0</v>
      </c>
      <c r="L30" s="120">
        <f t="shared" si="11"/>
        <v>0</v>
      </c>
      <c r="M30" s="120">
        <f t="shared" si="11"/>
        <v>0</v>
      </c>
      <c r="N30" s="120">
        <f t="shared" si="11"/>
        <v>0</v>
      </c>
      <c r="O30" s="120">
        <f t="shared" si="11"/>
        <v>0</v>
      </c>
    </row>
    <row r="31" spans="1:15" ht="141.75">
      <c r="A31" s="121" t="s">
        <v>390</v>
      </c>
      <c r="B31" s="123" t="s">
        <v>620</v>
      </c>
      <c r="C31" s="118" t="s">
        <v>29</v>
      </c>
      <c r="D31" s="118" t="s">
        <v>30</v>
      </c>
      <c r="E31" s="124" t="s">
        <v>391</v>
      </c>
      <c r="F31" s="112"/>
      <c r="G31" s="120">
        <f>G32</f>
        <v>349</v>
      </c>
      <c r="H31" s="120">
        <f t="shared" si="10"/>
        <v>0</v>
      </c>
      <c r="I31" s="120">
        <f t="shared" si="10"/>
        <v>349</v>
      </c>
      <c r="J31" s="120">
        <f>J32</f>
        <v>0</v>
      </c>
      <c r="K31" s="120">
        <f t="shared" si="10"/>
        <v>0</v>
      </c>
      <c r="L31" s="120">
        <f t="shared" si="10"/>
        <v>0</v>
      </c>
      <c r="M31" s="120">
        <f>M32</f>
        <v>0</v>
      </c>
      <c r="N31" s="120">
        <f t="shared" si="10"/>
        <v>0</v>
      </c>
      <c r="O31" s="120">
        <f t="shared" si="10"/>
        <v>0</v>
      </c>
    </row>
    <row r="32" spans="1:15" ht="173.25">
      <c r="A32" s="128" t="s">
        <v>940</v>
      </c>
      <c r="B32" s="123" t="s">
        <v>620</v>
      </c>
      <c r="C32" s="118" t="s">
        <v>29</v>
      </c>
      <c r="D32" s="118" t="s">
        <v>30</v>
      </c>
      <c r="E32" s="126" t="s">
        <v>574</v>
      </c>
      <c r="F32" s="112" t="s">
        <v>0</v>
      </c>
      <c r="G32" s="120">
        <f>SUM(H32:I32)</f>
        <v>349</v>
      </c>
      <c r="H32" s="120">
        <v>0</v>
      </c>
      <c r="I32" s="120">
        <v>349</v>
      </c>
      <c r="J32" s="120">
        <f>SUM(K32:L32)</f>
        <v>0</v>
      </c>
      <c r="K32" s="120">
        <v>0</v>
      </c>
      <c r="L32" s="120">
        <v>0</v>
      </c>
      <c r="M32" s="120">
        <f>SUM(N32:O32)</f>
        <v>0</v>
      </c>
      <c r="N32" s="120">
        <v>0</v>
      </c>
      <c r="O32" s="120">
        <v>0</v>
      </c>
    </row>
    <row r="33" spans="1:15" ht="79.5" customHeight="1">
      <c r="A33" s="128" t="s">
        <v>497</v>
      </c>
      <c r="B33" s="123" t="s">
        <v>620</v>
      </c>
      <c r="C33" s="118" t="s">
        <v>29</v>
      </c>
      <c r="D33" s="118" t="s">
        <v>30</v>
      </c>
      <c r="E33" s="124" t="s">
        <v>496</v>
      </c>
      <c r="F33" s="112"/>
      <c r="G33" s="120">
        <f aca="true" t="shared" si="12" ref="G33:O33">G34</f>
        <v>174</v>
      </c>
      <c r="H33" s="120">
        <f t="shared" si="12"/>
        <v>0</v>
      </c>
      <c r="I33" s="120">
        <f t="shared" si="12"/>
        <v>174</v>
      </c>
      <c r="J33" s="120">
        <f t="shared" si="12"/>
        <v>0</v>
      </c>
      <c r="K33" s="120">
        <f t="shared" si="12"/>
        <v>0</v>
      </c>
      <c r="L33" s="120">
        <f t="shared" si="12"/>
        <v>0</v>
      </c>
      <c r="M33" s="120">
        <f t="shared" si="12"/>
        <v>0</v>
      </c>
      <c r="N33" s="120">
        <f t="shared" si="12"/>
        <v>0</v>
      </c>
      <c r="O33" s="120">
        <f t="shared" si="12"/>
        <v>0</v>
      </c>
    </row>
    <row r="34" spans="1:15" ht="110.25">
      <c r="A34" s="128" t="s">
        <v>498</v>
      </c>
      <c r="B34" s="123" t="s">
        <v>620</v>
      </c>
      <c r="C34" s="118" t="s">
        <v>29</v>
      </c>
      <c r="D34" s="118" t="s">
        <v>30</v>
      </c>
      <c r="E34" s="126" t="s">
        <v>495</v>
      </c>
      <c r="F34" s="112" t="s">
        <v>0</v>
      </c>
      <c r="G34" s="120">
        <f>SUM(H34:I34)</f>
        <v>174</v>
      </c>
      <c r="H34" s="120"/>
      <c r="I34" s="120">
        <v>174</v>
      </c>
      <c r="J34" s="120">
        <f>SUM(K34:L34)</f>
        <v>0</v>
      </c>
      <c r="K34" s="120"/>
      <c r="L34" s="120">
        <v>0</v>
      </c>
      <c r="M34" s="120">
        <f>SUM(N34:O34)</f>
        <v>0</v>
      </c>
      <c r="N34" s="120"/>
      <c r="O34" s="120">
        <v>0</v>
      </c>
    </row>
    <row r="35" spans="1:15" ht="78.75">
      <c r="A35" s="121" t="s">
        <v>356</v>
      </c>
      <c r="B35" s="123" t="s">
        <v>620</v>
      </c>
      <c r="C35" s="118" t="s">
        <v>29</v>
      </c>
      <c r="D35" s="118" t="s">
        <v>30</v>
      </c>
      <c r="E35" s="124" t="s">
        <v>394</v>
      </c>
      <c r="F35" s="112"/>
      <c r="G35" s="120">
        <f>SUM(G36,)</f>
        <v>60</v>
      </c>
      <c r="H35" s="120">
        <f aca="true" t="shared" si="13" ref="H35:O35">SUM(H36,)</f>
        <v>0</v>
      </c>
      <c r="I35" s="120">
        <f t="shared" si="13"/>
        <v>60</v>
      </c>
      <c r="J35" s="120">
        <f t="shared" si="13"/>
        <v>0</v>
      </c>
      <c r="K35" s="120">
        <f t="shared" si="13"/>
        <v>0</v>
      </c>
      <c r="L35" s="120">
        <f t="shared" si="13"/>
        <v>0</v>
      </c>
      <c r="M35" s="120">
        <f t="shared" si="13"/>
        <v>0</v>
      </c>
      <c r="N35" s="120">
        <f t="shared" si="13"/>
        <v>0</v>
      </c>
      <c r="O35" s="120">
        <f t="shared" si="13"/>
        <v>0</v>
      </c>
    </row>
    <row r="36" spans="1:15" ht="141.75" customHeight="1">
      <c r="A36" s="121" t="s">
        <v>357</v>
      </c>
      <c r="B36" s="123" t="s">
        <v>620</v>
      </c>
      <c r="C36" s="118" t="s">
        <v>29</v>
      </c>
      <c r="D36" s="118" t="s">
        <v>30</v>
      </c>
      <c r="E36" s="124" t="s">
        <v>395</v>
      </c>
      <c r="F36" s="112"/>
      <c r="G36" s="120">
        <f aca="true" t="shared" si="14" ref="G36:O37">G37</f>
        <v>60</v>
      </c>
      <c r="H36" s="120">
        <f t="shared" si="14"/>
        <v>0</v>
      </c>
      <c r="I36" s="120">
        <f t="shared" si="14"/>
        <v>60</v>
      </c>
      <c r="J36" s="120">
        <f t="shared" si="14"/>
        <v>0</v>
      </c>
      <c r="K36" s="120">
        <f t="shared" si="14"/>
        <v>0</v>
      </c>
      <c r="L36" s="120">
        <f t="shared" si="14"/>
        <v>0</v>
      </c>
      <c r="M36" s="120">
        <f t="shared" si="14"/>
        <v>0</v>
      </c>
      <c r="N36" s="120">
        <f t="shared" si="14"/>
        <v>0</v>
      </c>
      <c r="O36" s="120">
        <f t="shared" si="14"/>
        <v>0</v>
      </c>
    </row>
    <row r="37" spans="1:15" ht="47.25">
      <c r="A37" s="121" t="s">
        <v>537</v>
      </c>
      <c r="B37" s="123" t="s">
        <v>620</v>
      </c>
      <c r="C37" s="118" t="s">
        <v>29</v>
      </c>
      <c r="D37" s="118" t="s">
        <v>30</v>
      </c>
      <c r="E37" s="124" t="s">
        <v>396</v>
      </c>
      <c r="F37" s="112"/>
      <c r="G37" s="120">
        <f t="shared" si="14"/>
        <v>60</v>
      </c>
      <c r="H37" s="120">
        <f t="shared" si="14"/>
        <v>0</v>
      </c>
      <c r="I37" s="120">
        <f t="shared" si="14"/>
        <v>60</v>
      </c>
      <c r="J37" s="120">
        <f t="shared" si="14"/>
        <v>0</v>
      </c>
      <c r="K37" s="120">
        <f t="shared" si="14"/>
        <v>0</v>
      </c>
      <c r="L37" s="120">
        <f t="shared" si="14"/>
        <v>0</v>
      </c>
      <c r="M37" s="120">
        <f t="shared" si="14"/>
        <v>0</v>
      </c>
      <c r="N37" s="120">
        <f t="shared" si="14"/>
        <v>0</v>
      </c>
      <c r="O37" s="120">
        <f t="shared" si="14"/>
        <v>0</v>
      </c>
    </row>
    <row r="38" spans="1:15" ht="110.25">
      <c r="A38" s="128" t="s">
        <v>942</v>
      </c>
      <c r="B38" s="123" t="s">
        <v>620</v>
      </c>
      <c r="C38" s="118" t="s">
        <v>29</v>
      </c>
      <c r="D38" s="118" t="s">
        <v>30</v>
      </c>
      <c r="E38" s="126" t="s">
        <v>575</v>
      </c>
      <c r="F38" s="112" t="s">
        <v>0</v>
      </c>
      <c r="G38" s="120">
        <f>SUM(H38:I38)</f>
        <v>60</v>
      </c>
      <c r="H38" s="120">
        <v>0</v>
      </c>
      <c r="I38" s="120">
        <v>60</v>
      </c>
      <c r="J38" s="120">
        <f>SUM(K38:L38)</f>
        <v>0</v>
      </c>
      <c r="K38" s="120">
        <v>0</v>
      </c>
      <c r="L38" s="120">
        <v>0</v>
      </c>
      <c r="M38" s="120">
        <f>SUM(N38:O38)</f>
        <v>0</v>
      </c>
      <c r="N38" s="120">
        <v>0</v>
      </c>
      <c r="O38" s="120">
        <v>0</v>
      </c>
    </row>
    <row r="39" spans="1:15" ht="15.75">
      <c r="A39" s="116" t="s">
        <v>732</v>
      </c>
      <c r="B39" s="123" t="s">
        <v>620</v>
      </c>
      <c r="C39" s="118" t="s">
        <v>29</v>
      </c>
      <c r="D39" s="118" t="s">
        <v>30</v>
      </c>
      <c r="E39" s="119" t="s">
        <v>1006</v>
      </c>
      <c r="F39" s="112"/>
      <c r="G39" s="120">
        <f aca="true" t="shared" si="15" ref="G39:O39">G40</f>
        <v>35701</v>
      </c>
      <c r="H39" s="120">
        <f t="shared" si="15"/>
        <v>0</v>
      </c>
      <c r="I39" s="120">
        <f t="shared" si="15"/>
        <v>35701</v>
      </c>
      <c r="J39" s="120">
        <f t="shared" si="15"/>
        <v>47434</v>
      </c>
      <c r="K39" s="120">
        <f t="shared" si="15"/>
        <v>0</v>
      </c>
      <c r="L39" s="120">
        <f t="shared" si="15"/>
        <v>47434</v>
      </c>
      <c r="M39" s="120">
        <f t="shared" si="15"/>
        <v>49326</v>
      </c>
      <c r="N39" s="120">
        <f t="shared" si="15"/>
        <v>0</v>
      </c>
      <c r="O39" s="120">
        <f t="shared" si="15"/>
        <v>49326</v>
      </c>
    </row>
    <row r="40" spans="1:15" ht="31.5">
      <c r="A40" s="116" t="s">
        <v>1009</v>
      </c>
      <c r="B40" s="123" t="s">
        <v>620</v>
      </c>
      <c r="C40" s="118" t="s">
        <v>29</v>
      </c>
      <c r="D40" s="118" t="s">
        <v>30</v>
      </c>
      <c r="E40" s="119" t="s">
        <v>1007</v>
      </c>
      <c r="F40" s="112"/>
      <c r="G40" s="120">
        <f aca="true" t="shared" si="16" ref="G40:O40">SUM(G41:G44)</f>
        <v>35701</v>
      </c>
      <c r="H40" s="120">
        <f t="shared" si="16"/>
        <v>0</v>
      </c>
      <c r="I40" s="120">
        <f t="shared" si="16"/>
        <v>35701</v>
      </c>
      <c r="J40" s="120">
        <f t="shared" si="16"/>
        <v>47434</v>
      </c>
      <c r="K40" s="120">
        <f t="shared" si="16"/>
        <v>0</v>
      </c>
      <c r="L40" s="120">
        <f t="shared" si="16"/>
        <v>47434</v>
      </c>
      <c r="M40" s="120">
        <f t="shared" si="16"/>
        <v>49326</v>
      </c>
      <c r="N40" s="120">
        <f t="shared" si="16"/>
        <v>0</v>
      </c>
      <c r="O40" s="120">
        <f t="shared" si="16"/>
        <v>49326</v>
      </c>
    </row>
    <row r="41" spans="1:15" ht="283.5" customHeight="1">
      <c r="A41" s="125" t="s">
        <v>963</v>
      </c>
      <c r="B41" s="123" t="s">
        <v>620</v>
      </c>
      <c r="C41" s="118" t="s">
        <v>29</v>
      </c>
      <c r="D41" s="118" t="s">
        <v>30</v>
      </c>
      <c r="E41" s="112" t="s">
        <v>576</v>
      </c>
      <c r="F41" s="112">
        <v>100</v>
      </c>
      <c r="G41" s="120">
        <f>SUM(H41:I41)</f>
        <v>31416</v>
      </c>
      <c r="H41" s="127"/>
      <c r="I41" s="127">
        <v>31416</v>
      </c>
      <c r="J41" s="120">
        <f>SUM(K41:L41)</f>
        <v>46300</v>
      </c>
      <c r="K41" s="127"/>
      <c r="L41" s="127">
        <v>46300</v>
      </c>
      <c r="M41" s="120">
        <f>SUM(N41:O41)</f>
        <v>48152</v>
      </c>
      <c r="N41" s="127"/>
      <c r="O41" s="127">
        <v>48152</v>
      </c>
    </row>
    <row r="42" spans="1:15" ht="173.25">
      <c r="A42" s="116" t="s">
        <v>913</v>
      </c>
      <c r="B42" s="123" t="s">
        <v>620</v>
      </c>
      <c r="C42" s="118" t="s">
        <v>29</v>
      </c>
      <c r="D42" s="118" t="s">
        <v>30</v>
      </c>
      <c r="E42" s="112" t="s">
        <v>576</v>
      </c>
      <c r="F42" s="112">
        <v>200</v>
      </c>
      <c r="G42" s="120">
        <f>SUM(H42:I42)</f>
        <v>3942</v>
      </c>
      <c r="H42" s="127"/>
      <c r="I42" s="127">
        <v>3942</v>
      </c>
      <c r="J42" s="120">
        <f>SUM(K42:L42)</f>
        <v>1134</v>
      </c>
      <c r="K42" s="127"/>
      <c r="L42" s="127">
        <v>1134</v>
      </c>
      <c r="M42" s="120">
        <f>SUM(N42:O42)</f>
        <v>1174</v>
      </c>
      <c r="N42" s="127"/>
      <c r="O42" s="127">
        <v>1174</v>
      </c>
    </row>
    <row r="43" spans="1:15" ht="158.25" customHeight="1">
      <c r="A43" s="116" t="s">
        <v>380</v>
      </c>
      <c r="B43" s="123" t="s">
        <v>620</v>
      </c>
      <c r="C43" s="118" t="s">
        <v>29</v>
      </c>
      <c r="D43" s="118" t="s">
        <v>30</v>
      </c>
      <c r="E43" s="112" t="s">
        <v>576</v>
      </c>
      <c r="F43" s="112" t="s">
        <v>295</v>
      </c>
      <c r="G43" s="120">
        <f>SUM(H43:I43)</f>
        <v>0</v>
      </c>
      <c r="H43" s="127"/>
      <c r="I43" s="127"/>
      <c r="J43" s="120">
        <f>SUM(K43:L43)</f>
        <v>0</v>
      </c>
      <c r="K43" s="127"/>
      <c r="L43" s="127"/>
      <c r="M43" s="120">
        <f>SUM(N43:O43)</f>
        <v>0</v>
      </c>
      <c r="N43" s="127"/>
      <c r="O43" s="127"/>
    </row>
    <row r="44" spans="1:15" ht="157.5">
      <c r="A44" s="116" t="s">
        <v>914</v>
      </c>
      <c r="B44" s="123" t="s">
        <v>620</v>
      </c>
      <c r="C44" s="118" t="s">
        <v>29</v>
      </c>
      <c r="D44" s="118" t="s">
        <v>30</v>
      </c>
      <c r="E44" s="112" t="s">
        <v>576</v>
      </c>
      <c r="F44" s="112">
        <v>800</v>
      </c>
      <c r="G44" s="120">
        <f>SUM(H44:I44)</f>
        <v>343</v>
      </c>
      <c r="H44" s="127"/>
      <c r="I44" s="127">
        <v>343</v>
      </c>
      <c r="J44" s="120">
        <f>SUM(K44:L44)</f>
        <v>0</v>
      </c>
      <c r="K44" s="127"/>
      <c r="L44" s="127"/>
      <c r="M44" s="120">
        <f>SUM(N44:O44)</f>
        <v>0</v>
      </c>
      <c r="N44" s="127"/>
      <c r="O44" s="127"/>
    </row>
    <row r="45" spans="1:15" s="129" customFormat="1" ht="15.75">
      <c r="A45" s="109" t="s">
        <v>155</v>
      </c>
      <c r="B45" s="110" t="s">
        <v>620</v>
      </c>
      <c r="C45" s="111" t="s">
        <v>29</v>
      </c>
      <c r="D45" s="111" t="s">
        <v>40</v>
      </c>
      <c r="E45" s="115"/>
      <c r="F45" s="115"/>
      <c r="G45" s="113">
        <f>G46</f>
        <v>10.1</v>
      </c>
      <c r="H45" s="113">
        <f aca="true" t="shared" si="17" ref="H45:O47">H46</f>
        <v>10.1</v>
      </c>
      <c r="I45" s="113">
        <f t="shared" si="17"/>
        <v>0</v>
      </c>
      <c r="J45" s="113">
        <f>J46</f>
        <v>10.8</v>
      </c>
      <c r="K45" s="113">
        <f t="shared" si="17"/>
        <v>10.8</v>
      </c>
      <c r="L45" s="113">
        <f t="shared" si="17"/>
        <v>0</v>
      </c>
      <c r="M45" s="113">
        <f>M46</f>
        <v>87.5</v>
      </c>
      <c r="N45" s="113">
        <f t="shared" si="17"/>
        <v>87.5</v>
      </c>
      <c r="O45" s="113">
        <f t="shared" si="17"/>
        <v>0</v>
      </c>
    </row>
    <row r="46" spans="1:15" ht="15.75">
      <c r="A46" s="116" t="s">
        <v>732</v>
      </c>
      <c r="B46" s="123" t="s">
        <v>620</v>
      </c>
      <c r="C46" s="118" t="s">
        <v>29</v>
      </c>
      <c r="D46" s="118" t="s">
        <v>40</v>
      </c>
      <c r="E46" s="119" t="s">
        <v>157</v>
      </c>
      <c r="F46" s="112"/>
      <c r="G46" s="120">
        <f>G47</f>
        <v>10.1</v>
      </c>
      <c r="H46" s="120">
        <f t="shared" si="17"/>
        <v>10.1</v>
      </c>
      <c r="I46" s="120">
        <f t="shared" si="17"/>
        <v>0</v>
      </c>
      <c r="J46" s="120">
        <f>J47</f>
        <v>10.8</v>
      </c>
      <c r="K46" s="120">
        <f t="shared" si="17"/>
        <v>10.8</v>
      </c>
      <c r="L46" s="120">
        <f t="shared" si="17"/>
        <v>0</v>
      </c>
      <c r="M46" s="120">
        <f>M47</f>
        <v>87.5</v>
      </c>
      <c r="N46" s="120">
        <f t="shared" si="17"/>
        <v>87.5</v>
      </c>
      <c r="O46" s="120">
        <f t="shared" si="17"/>
        <v>0</v>
      </c>
    </row>
    <row r="47" spans="1:15" ht="31.5">
      <c r="A47" s="116" t="s">
        <v>1009</v>
      </c>
      <c r="B47" s="123" t="s">
        <v>620</v>
      </c>
      <c r="C47" s="118" t="s">
        <v>29</v>
      </c>
      <c r="D47" s="118" t="s">
        <v>40</v>
      </c>
      <c r="E47" s="119" t="s">
        <v>158</v>
      </c>
      <c r="F47" s="112"/>
      <c r="G47" s="120">
        <f>G48</f>
        <v>10.1</v>
      </c>
      <c r="H47" s="120">
        <f t="shared" si="17"/>
        <v>10.1</v>
      </c>
      <c r="I47" s="120">
        <f t="shared" si="17"/>
        <v>0</v>
      </c>
      <c r="J47" s="120">
        <f>J48</f>
        <v>10.8</v>
      </c>
      <c r="K47" s="120">
        <f t="shared" si="17"/>
        <v>10.8</v>
      </c>
      <c r="L47" s="120">
        <f t="shared" si="17"/>
        <v>0</v>
      </c>
      <c r="M47" s="120">
        <f>M48</f>
        <v>87.5</v>
      </c>
      <c r="N47" s="120">
        <f t="shared" si="17"/>
        <v>87.5</v>
      </c>
      <c r="O47" s="120">
        <f t="shared" si="17"/>
        <v>0</v>
      </c>
    </row>
    <row r="48" spans="1:15" ht="173.25">
      <c r="A48" s="128" t="s">
        <v>460</v>
      </c>
      <c r="B48" s="123" t="s">
        <v>620</v>
      </c>
      <c r="C48" s="118" t="s">
        <v>29</v>
      </c>
      <c r="D48" s="118" t="s">
        <v>40</v>
      </c>
      <c r="E48" s="112" t="s">
        <v>156</v>
      </c>
      <c r="F48" s="112" t="s">
        <v>0</v>
      </c>
      <c r="G48" s="120">
        <f>SUM(H48:I48)</f>
        <v>10.1</v>
      </c>
      <c r="H48" s="127">
        <v>10.1</v>
      </c>
      <c r="I48" s="127"/>
      <c r="J48" s="120">
        <f>SUM(K48:L48)</f>
        <v>10.8</v>
      </c>
      <c r="K48" s="127">
        <v>10.8</v>
      </c>
      <c r="L48" s="127"/>
      <c r="M48" s="120">
        <f>SUM(N48:O48)</f>
        <v>87.5</v>
      </c>
      <c r="N48" s="127">
        <v>87.5</v>
      </c>
      <c r="O48" s="127"/>
    </row>
    <row r="49" spans="1:15" s="129" customFormat="1" ht="47.25">
      <c r="A49" s="130" t="s">
        <v>710</v>
      </c>
      <c r="B49" s="110" t="s">
        <v>620</v>
      </c>
      <c r="C49" s="111" t="s">
        <v>29</v>
      </c>
      <c r="D49" s="115" t="s">
        <v>707</v>
      </c>
      <c r="E49" s="131"/>
      <c r="F49" s="115"/>
      <c r="G49" s="113">
        <f>G50</f>
        <v>5241</v>
      </c>
      <c r="H49" s="113">
        <f aca="true" t="shared" si="18" ref="H49:O50">H50</f>
        <v>4741</v>
      </c>
      <c r="I49" s="113">
        <f t="shared" si="18"/>
        <v>500</v>
      </c>
      <c r="J49" s="113">
        <f t="shared" si="18"/>
        <v>0</v>
      </c>
      <c r="K49" s="113">
        <f t="shared" si="18"/>
        <v>0</v>
      </c>
      <c r="L49" s="113">
        <f t="shared" si="18"/>
        <v>0</v>
      </c>
      <c r="M49" s="113">
        <f t="shared" si="18"/>
        <v>0</v>
      </c>
      <c r="N49" s="113">
        <f t="shared" si="18"/>
        <v>0</v>
      </c>
      <c r="O49" s="113">
        <f t="shared" si="18"/>
        <v>0</v>
      </c>
    </row>
    <row r="50" spans="1:15" ht="15.75">
      <c r="A50" s="116" t="s">
        <v>732</v>
      </c>
      <c r="B50" s="123" t="s">
        <v>620</v>
      </c>
      <c r="C50" s="118" t="s">
        <v>29</v>
      </c>
      <c r="D50" s="112" t="s">
        <v>707</v>
      </c>
      <c r="E50" s="119" t="s">
        <v>157</v>
      </c>
      <c r="F50" s="112"/>
      <c r="G50" s="120">
        <f>G51</f>
        <v>5241</v>
      </c>
      <c r="H50" s="120">
        <f t="shared" si="18"/>
        <v>4741</v>
      </c>
      <c r="I50" s="120">
        <f t="shared" si="18"/>
        <v>500</v>
      </c>
      <c r="J50" s="120">
        <f t="shared" si="18"/>
        <v>0</v>
      </c>
      <c r="K50" s="120">
        <f t="shared" si="18"/>
        <v>0</v>
      </c>
      <c r="L50" s="120">
        <f t="shared" si="18"/>
        <v>0</v>
      </c>
      <c r="M50" s="120">
        <f t="shared" si="18"/>
        <v>0</v>
      </c>
      <c r="N50" s="120">
        <f t="shared" si="18"/>
        <v>0</v>
      </c>
      <c r="O50" s="120">
        <f t="shared" si="18"/>
        <v>0</v>
      </c>
    </row>
    <row r="51" spans="1:15" ht="31.5">
      <c r="A51" s="116" t="s">
        <v>1009</v>
      </c>
      <c r="B51" s="123" t="s">
        <v>620</v>
      </c>
      <c r="C51" s="118" t="s">
        <v>29</v>
      </c>
      <c r="D51" s="112" t="s">
        <v>707</v>
      </c>
      <c r="E51" s="119" t="s">
        <v>158</v>
      </c>
      <c r="F51" s="112"/>
      <c r="G51" s="120">
        <f>SUM(G52:G54)</f>
        <v>5241</v>
      </c>
      <c r="H51" s="120">
        <f aca="true" t="shared" si="19" ref="H51:O51">SUM(H52:H54)</f>
        <v>4741</v>
      </c>
      <c r="I51" s="120">
        <f t="shared" si="19"/>
        <v>500</v>
      </c>
      <c r="J51" s="120">
        <f t="shared" si="19"/>
        <v>0</v>
      </c>
      <c r="K51" s="120">
        <f t="shared" si="19"/>
        <v>0</v>
      </c>
      <c r="L51" s="120">
        <f t="shared" si="19"/>
        <v>0</v>
      </c>
      <c r="M51" s="120">
        <f t="shared" si="19"/>
        <v>0</v>
      </c>
      <c r="N51" s="120">
        <f t="shared" si="19"/>
        <v>0</v>
      </c>
      <c r="O51" s="120">
        <f t="shared" si="19"/>
        <v>0</v>
      </c>
    </row>
    <row r="52" spans="1:15" ht="94.5">
      <c r="A52" s="128" t="s">
        <v>709</v>
      </c>
      <c r="B52" s="123" t="s">
        <v>620</v>
      </c>
      <c r="C52" s="118" t="s">
        <v>29</v>
      </c>
      <c r="D52" s="112" t="s">
        <v>707</v>
      </c>
      <c r="E52" s="112" t="s">
        <v>708</v>
      </c>
      <c r="F52" s="112" t="s">
        <v>0</v>
      </c>
      <c r="G52" s="120">
        <f>SUM(H52:I52)</f>
        <v>241</v>
      </c>
      <c r="H52" s="127">
        <v>241</v>
      </c>
      <c r="I52" s="127"/>
      <c r="J52" s="120">
        <f>SUM(K52:L52)</f>
        <v>0</v>
      </c>
      <c r="K52" s="127"/>
      <c r="L52" s="127"/>
      <c r="M52" s="120">
        <f>SUM(N52:O52)</f>
        <v>0</v>
      </c>
      <c r="N52" s="127"/>
      <c r="O52" s="127"/>
    </row>
    <row r="53" spans="1:15" ht="110.25">
      <c r="A53" s="128" t="s">
        <v>181</v>
      </c>
      <c r="B53" s="123" t="s">
        <v>620</v>
      </c>
      <c r="C53" s="118" t="s">
        <v>29</v>
      </c>
      <c r="D53" s="112" t="s">
        <v>707</v>
      </c>
      <c r="E53" s="112" t="s">
        <v>744</v>
      </c>
      <c r="F53" s="112" t="s">
        <v>0</v>
      </c>
      <c r="G53" s="120">
        <f>SUM(H53:I53)</f>
        <v>4500</v>
      </c>
      <c r="H53" s="127">
        <v>4500</v>
      </c>
      <c r="I53" s="127"/>
      <c r="J53" s="120">
        <f>SUM(K53:L53)</f>
        <v>0</v>
      </c>
      <c r="K53" s="127"/>
      <c r="L53" s="127"/>
      <c r="M53" s="120">
        <f>SUM(N53:O53)</f>
        <v>0</v>
      </c>
      <c r="N53" s="127"/>
      <c r="O53" s="127"/>
    </row>
    <row r="54" spans="1:15" ht="94.5">
      <c r="A54" s="128" t="s">
        <v>25</v>
      </c>
      <c r="B54" s="123" t="s">
        <v>620</v>
      </c>
      <c r="C54" s="118" t="s">
        <v>29</v>
      </c>
      <c r="D54" s="112" t="s">
        <v>707</v>
      </c>
      <c r="E54" s="112" t="s">
        <v>1027</v>
      </c>
      <c r="F54" s="112" t="s">
        <v>0</v>
      </c>
      <c r="G54" s="120">
        <f>SUM(H54:I54)</f>
        <v>500</v>
      </c>
      <c r="H54" s="127"/>
      <c r="I54" s="127">
        <v>500</v>
      </c>
      <c r="J54" s="120"/>
      <c r="K54" s="127"/>
      <c r="L54" s="127"/>
      <c r="M54" s="120"/>
      <c r="N54" s="127"/>
      <c r="O54" s="127"/>
    </row>
    <row r="55" spans="1:15" s="129" customFormat="1" ht="63">
      <c r="A55" s="107" t="s">
        <v>1</v>
      </c>
      <c r="B55" s="110" t="s">
        <v>620</v>
      </c>
      <c r="C55" s="132" t="s">
        <v>419</v>
      </c>
      <c r="D55" s="110"/>
      <c r="E55" s="110"/>
      <c r="F55" s="133"/>
      <c r="G55" s="113">
        <f>SUM(G56,G62,G71)</f>
        <v>4977</v>
      </c>
      <c r="H55" s="113">
        <f aca="true" t="shared" si="20" ref="H55:O55">SUM(H56,H62,H71)</f>
        <v>909</v>
      </c>
      <c r="I55" s="113">
        <f t="shared" si="20"/>
        <v>4068</v>
      </c>
      <c r="J55" s="113">
        <f t="shared" si="20"/>
        <v>4432</v>
      </c>
      <c r="K55" s="113">
        <f t="shared" si="20"/>
        <v>929</v>
      </c>
      <c r="L55" s="113">
        <f t="shared" si="20"/>
        <v>3503</v>
      </c>
      <c r="M55" s="113">
        <f t="shared" si="20"/>
        <v>4585</v>
      </c>
      <c r="N55" s="113">
        <f t="shared" si="20"/>
        <v>943</v>
      </c>
      <c r="O55" s="113">
        <f t="shared" si="20"/>
        <v>3642</v>
      </c>
    </row>
    <row r="56" spans="1:15" s="129" customFormat="1" ht="15.75">
      <c r="A56" s="107" t="s">
        <v>633</v>
      </c>
      <c r="B56" s="110" t="s">
        <v>620</v>
      </c>
      <c r="C56" s="110" t="s">
        <v>419</v>
      </c>
      <c r="D56" s="110" t="s">
        <v>30</v>
      </c>
      <c r="E56" s="110"/>
      <c r="F56" s="133"/>
      <c r="G56" s="113">
        <f>G57</f>
        <v>909</v>
      </c>
      <c r="H56" s="113">
        <f aca="true" t="shared" si="21" ref="H56:O56">H57</f>
        <v>909</v>
      </c>
      <c r="I56" s="113">
        <f t="shared" si="21"/>
        <v>0</v>
      </c>
      <c r="J56" s="113">
        <f t="shared" si="21"/>
        <v>929</v>
      </c>
      <c r="K56" s="113">
        <f t="shared" si="21"/>
        <v>929</v>
      </c>
      <c r="L56" s="113">
        <f t="shared" si="21"/>
        <v>0</v>
      </c>
      <c r="M56" s="113">
        <f t="shared" si="21"/>
        <v>943</v>
      </c>
      <c r="N56" s="113">
        <f t="shared" si="21"/>
        <v>943</v>
      </c>
      <c r="O56" s="113">
        <f t="shared" si="21"/>
        <v>0</v>
      </c>
    </row>
    <row r="57" spans="1:15" ht="78.75">
      <c r="A57" s="121" t="s">
        <v>358</v>
      </c>
      <c r="B57" s="134">
        <v>850</v>
      </c>
      <c r="C57" s="112" t="s">
        <v>419</v>
      </c>
      <c r="D57" s="112" t="s">
        <v>30</v>
      </c>
      <c r="E57" s="124" t="s">
        <v>915</v>
      </c>
      <c r="F57" s="112"/>
      <c r="G57" s="120">
        <f aca="true" t="shared" si="22" ref="G57:O58">G58</f>
        <v>909</v>
      </c>
      <c r="H57" s="120">
        <f t="shared" si="22"/>
        <v>909</v>
      </c>
      <c r="I57" s="120">
        <f t="shared" si="22"/>
        <v>0</v>
      </c>
      <c r="J57" s="120">
        <f t="shared" si="22"/>
        <v>929</v>
      </c>
      <c r="K57" s="120">
        <f t="shared" si="22"/>
        <v>929</v>
      </c>
      <c r="L57" s="120">
        <f t="shared" si="22"/>
        <v>0</v>
      </c>
      <c r="M57" s="120">
        <f t="shared" si="22"/>
        <v>943</v>
      </c>
      <c r="N57" s="120">
        <f t="shared" si="22"/>
        <v>943</v>
      </c>
      <c r="O57" s="120">
        <f t="shared" si="22"/>
        <v>0</v>
      </c>
    </row>
    <row r="58" spans="1:15" ht="189.75" customHeight="1">
      <c r="A58" s="128" t="s">
        <v>359</v>
      </c>
      <c r="B58" s="134">
        <v>850</v>
      </c>
      <c r="C58" s="112" t="s">
        <v>419</v>
      </c>
      <c r="D58" s="112" t="s">
        <v>30</v>
      </c>
      <c r="E58" s="124" t="s">
        <v>916</v>
      </c>
      <c r="F58" s="112"/>
      <c r="G58" s="120">
        <f t="shared" si="22"/>
        <v>909</v>
      </c>
      <c r="H58" s="120">
        <f t="shared" si="22"/>
        <v>909</v>
      </c>
      <c r="I58" s="120">
        <f t="shared" si="22"/>
        <v>0</v>
      </c>
      <c r="J58" s="120">
        <f t="shared" si="22"/>
        <v>929</v>
      </c>
      <c r="K58" s="120">
        <f t="shared" si="22"/>
        <v>929</v>
      </c>
      <c r="L58" s="120">
        <f t="shared" si="22"/>
        <v>0</v>
      </c>
      <c r="M58" s="120">
        <f t="shared" si="22"/>
        <v>943</v>
      </c>
      <c r="N58" s="120">
        <f t="shared" si="22"/>
        <v>943</v>
      </c>
      <c r="O58" s="120">
        <f t="shared" si="22"/>
        <v>0</v>
      </c>
    </row>
    <row r="59" spans="1:15" ht="110.25">
      <c r="A59" s="121" t="s">
        <v>912</v>
      </c>
      <c r="B59" s="134">
        <v>850</v>
      </c>
      <c r="C59" s="112" t="s">
        <v>419</v>
      </c>
      <c r="D59" s="112" t="s">
        <v>30</v>
      </c>
      <c r="E59" s="124" t="s">
        <v>917</v>
      </c>
      <c r="F59" s="112"/>
      <c r="G59" s="120">
        <f aca="true" t="shared" si="23" ref="G59:O59">SUM(G60:G61)</f>
        <v>909</v>
      </c>
      <c r="H59" s="120">
        <f t="shared" si="23"/>
        <v>909</v>
      </c>
      <c r="I59" s="120">
        <f t="shared" si="23"/>
        <v>0</v>
      </c>
      <c r="J59" s="120">
        <f t="shared" si="23"/>
        <v>929</v>
      </c>
      <c r="K59" s="120">
        <f t="shared" si="23"/>
        <v>929</v>
      </c>
      <c r="L59" s="120">
        <f t="shared" si="23"/>
        <v>0</v>
      </c>
      <c r="M59" s="120">
        <f t="shared" si="23"/>
        <v>943</v>
      </c>
      <c r="N59" s="120">
        <f t="shared" si="23"/>
        <v>943</v>
      </c>
      <c r="O59" s="120">
        <f t="shared" si="23"/>
        <v>0</v>
      </c>
    </row>
    <row r="60" spans="1:15" ht="249.75" customHeight="1">
      <c r="A60" s="125" t="s">
        <v>161</v>
      </c>
      <c r="B60" s="134">
        <v>850</v>
      </c>
      <c r="C60" s="112" t="s">
        <v>419</v>
      </c>
      <c r="D60" s="112" t="s">
        <v>30</v>
      </c>
      <c r="E60" s="126" t="s">
        <v>577</v>
      </c>
      <c r="F60" s="112" t="s">
        <v>622</v>
      </c>
      <c r="G60" s="120">
        <f>SUM(H60:I60)</f>
        <v>909</v>
      </c>
      <c r="H60" s="127">
        <v>909</v>
      </c>
      <c r="I60" s="127"/>
      <c r="J60" s="120">
        <f>SUM(K60:L60)</f>
        <v>929</v>
      </c>
      <c r="K60" s="127">
        <v>929</v>
      </c>
      <c r="L60" s="127"/>
      <c r="M60" s="120">
        <f>SUM(N60:O60)</f>
        <v>943</v>
      </c>
      <c r="N60" s="127">
        <v>943</v>
      </c>
      <c r="O60" s="127"/>
    </row>
    <row r="61" spans="1:15" ht="141.75">
      <c r="A61" s="116" t="s">
        <v>162</v>
      </c>
      <c r="B61" s="134">
        <v>850</v>
      </c>
      <c r="C61" s="112" t="s">
        <v>419</v>
      </c>
      <c r="D61" s="112" t="s">
        <v>30</v>
      </c>
      <c r="E61" s="126" t="s">
        <v>577</v>
      </c>
      <c r="F61" s="112" t="s">
        <v>0</v>
      </c>
      <c r="G61" s="120">
        <f>SUM(H61:I61)</f>
        <v>0</v>
      </c>
      <c r="H61" s="127"/>
      <c r="I61" s="127"/>
      <c r="J61" s="120">
        <f>SUM(K61:L61)</f>
        <v>0</v>
      </c>
      <c r="K61" s="127"/>
      <c r="L61" s="127"/>
      <c r="M61" s="120">
        <f>SUM(N61:O61)</f>
        <v>0</v>
      </c>
      <c r="N61" s="127"/>
      <c r="O61" s="127"/>
    </row>
    <row r="62" spans="1:15" s="129" customFormat="1" ht="94.5">
      <c r="A62" s="107" t="s">
        <v>2</v>
      </c>
      <c r="B62" s="110" t="s">
        <v>620</v>
      </c>
      <c r="C62" s="132" t="s">
        <v>419</v>
      </c>
      <c r="D62" s="132" t="s">
        <v>420</v>
      </c>
      <c r="E62" s="110"/>
      <c r="F62" s="133"/>
      <c r="G62" s="113">
        <f aca="true" t="shared" si="24" ref="G62:O62">G63</f>
        <v>3548</v>
      </c>
      <c r="H62" s="113">
        <f t="shared" si="24"/>
        <v>0</v>
      </c>
      <c r="I62" s="113">
        <f t="shared" si="24"/>
        <v>3548</v>
      </c>
      <c r="J62" s="113">
        <f t="shared" si="24"/>
        <v>3483</v>
      </c>
      <c r="K62" s="113">
        <f t="shared" si="24"/>
        <v>0</v>
      </c>
      <c r="L62" s="113">
        <f t="shared" si="24"/>
        <v>3483</v>
      </c>
      <c r="M62" s="113">
        <f t="shared" si="24"/>
        <v>3622</v>
      </c>
      <c r="N62" s="113">
        <f t="shared" si="24"/>
        <v>0</v>
      </c>
      <c r="O62" s="113">
        <f t="shared" si="24"/>
        <v>3622</v>
      </c>
    </row>
    <row r="63" spans="1:15" s="129" customFormat="1" ht="96.75" customHeight="1">
      <c r="A63" s="121" t="s">
        <v>352</v>
      </c>
      <c r="B63" s="117" t="s">
        <v>3</v>
      </c>
      <c r="C63" s="135" t="s">
        <v>419</v>
      </c>
      <c r="D63" s="135" t="s">
        <v>420</v>
      </c>
      <c r="E63" s="136" t="s">
        <v>28</v>
      </c>
      <c r="F63" s="133"/>
      <c r="G63" s="120">
        <f aca="true" t="shared" si="25" ref="G63:O63">SUM(G64)</f>
        <v>3548</v>
      </c>
      <c r="H63" s="120">
        <f t="shared" si="25"/>
        <v>0</v>
      </c>
      <c r="I63" s="120">
        <f t="shared" si="25"/>
        <v>3548</v>
      </c>
      <c r="J63" s="120">
        <f t="shared" si="25"/>
        <v>3483</v>
      </c>
      <c r="K63" s="120">
        <f t="shared" si="25"/>
        <v>0</v>
      </c>
      <c r="L63" s="120">
        <f t="shared" si="25"/>
        <v>3483</v>
      </c>
      <c r="M63" s="120">
        <f t="shared" si="25"/>
        <v>3622</v>
      </c>
      <c r="N63" s="120">
        <f t="shared" si="25"/>
        <v>0</v>
      </c>
      <c r="O63" s="120">
        <f t="shared" si="25"/>
        <v>3622</v>
      </c>
    </row>
    <row r="64" spans="1:15" s="129" customFormat="1" ht="201.75" customHeight="1">
      <c r="A64" s="128" t="s">
        <v>360</v>
      </c>
      <c r="B64" s="117" t="s">
        <v>3</v>
      </c>
      <c r="C64" s="135" t="s">
        <v>419</v>
      </c>
      <c r="D64" s="135" t="s">
        <v>420</v>
      </c>
      <c r="E64" s="136" t="s">
        <v>947</v>
      </c>
      <c r="F64" s="133"/>
      <c r="G64" s="120">
        <f>SUM(G65,G68,)</f>
        <v>3548</v>
      </c>
      <c r="H64" s="120">
        <f aca="true" t="shared" si="26" ref="H64:O64">SUM(H65,H68,)</f>
        <v>0</v>
      </c>
      <c r="I64" s="120">
        <f t="shared" si="26"/>
        <v>3548</v>
      </c>
      <c r="J64" s="120">
        <f t="shared" si="26"/>
        <v>3483</v>
      </c>
      <c r="K64" s="120">
        <f t="shared" si="26"/>
        <v>0</v>
      </c>
      <c r="L64" s="120">
        <f t="shared" si="26"/>
        <v>3483</v>
      </c>
      <c r="M64" s="120">
        <f t="shared" si="26"/>
        <v>3622</v>
      </c>
      <c r="N64" s="120">
        <f t="shared" si="26"/>
        <v>0</v>
      </c>
      <c r="O64" s="120">
        <f t="shared" si="26"/>
        <v>3622</v>
      </c>
    </row>
    <row r="65" spans="1:15" s="129" customFormat="1" ht="78.75">
      <c r="A65" s="128" t="s">
        <v>949</v>
      </c>
      <c r="B65" s="117" t="s">
        <v>3</v>
      </c>
      <c r="C65" s="135" t="s">
        <v>419</v>
      </c>
      <c r="D65" s="135" t="s">
        <v>420</v>
      </c>
      <c r="E65" s="136" t="s">
        <v>948</v>
      </c>
      <c r="F65" s="133"/>
      <c r="G65" s="120">
        <f aca="true" t="shared" si="27" ref="G65:O65">SUM(G66:G67)</f>
        <v>3538</v>
      </c>
      <c r="H65" s="120">
        <f t="shared" si="27"/>
        <v>0</v>
      </c>
      <c r="I65" s="120">
        <f t="shared" si="27"/>
        <v>3538</v>
      </c>
      <c r="J65" s="120">
        <f t="shared" si="27"/>
        <v>3483</v>
      </c>
      <c r="K65" s="120">
        <f t="shared" si="27"/>
        <v>0</v>
      </c>
      <c r="L65" s="120">
        <f t="shared" si="27"/>
        <v>3483</v>
      </c>
      <c r="M65" s="120">
        <f t="shared" si="27"/>
        <v>3622</v>
      </c>
      <c r="N65" s="120">
        <f t="shared" si="27"/>
        <v>0</v>
      </c>
      <c r="O65" s="120">
        <f t="shared" si="27"/>
        <v>3622</v>
      </c>
    </row>
    <row r="66" spans="1:15" ht="234.75" customHeight="1">
      <c r="A66" s="128" t="s">
        <v>110</v>
      </c>
      <c r="B66" s="117" t="s">
        <v>3</v>
      </c>
      <c r="C66" s="135" t="s">
        <v>419</v>
      </c>
      <c r="D66" s="135" t="s">
        <v>420</v>
      </c>
      <c r="E66" s="123" t="s">
        <v>578</v>
      </c>
      <c r="F66" s="137">
        <v>100</v>
      </c>
      <c r="G66" s="120">
        <f>SUM(H66:I66)</f>
        <v>3365</v>
      </c>
      <c r="H66" s="120">
        <v>0</v>
      </c>
      <c r="I66" s="120">
        <v>3365</v>
      </c>
      <c r="J66" s="120">
        <f>SUM(K66:L66)</f>
        <v>3475</v>
      </c>
      <c r="K66" s="120">
        <v>0</v>
      </c>
      <c r="L66" s="120">
        <v>3475</v>
      </c>
      <c r="M66" s="120">
        <f>SUM(N66:O66)</f>
        <v>3614</v>
      </c>
      <c r="N66" s="120">
        <v>0</v>
      </c>
      <c r="O66" s="120">
        <v>3614</v>
      </c>
    </row>
    <row r="67" spans="1:15" ht="126">
      <c r="A67" s="128" t="s">
        <v>1013</v>
      </c>
      <c r="B67" s="117" t="s">
        <v>3</v>
      </c>
      <c r="C67" s="135" t="s">
        <v>419</v>
      </c>
      <c r="D67" s="135" t="s">
        <v>420</v>
      </c>
      <c r="E67" s="123" t="s">
        <v>578</v>
      </c>
      <c r="F67" s="137">
        <v>200</v>
      </c>
      <c r="G67" s="120">
        <f>SUM(H67:I67)</f>
        <v>173</v>
      </c>
      <c r="H67" s="120"/>
      <c r="I67" s="120">
        <v>173</v>
      </c>
      <c r="J67" s="120">
        <f>SUM(K67:L67)</f>
        <v>8</v>
      </c>
      <c r="K67" s="120"/>
      <c r="L67" s="120">
        <v>8</v>
      </c>
      <c r="M67" s="120">
        <f>SUM(N67:O67)</f>
        <v>8</v>
      </c>
      <c r="N67" s="120"/>
      <c r="O67" s="120">
        <v>8</v>
      </c>
    </row>
    <row r="68" spans="1:15" ht="47.25">
      <c r="A68" s="128" t="s">
        <v>931</v>
      </c>
      <c r="B68" s="117" t="s">
        <v>3</v>
      </c>
      <c r="C68" s="135" t="s">
        <v>419</v>
      </c>
      <c r="D68" s="135" t="s">
        <v>420</v>
      </c>
      <c r="E68" s="136" t="s">
        <v>950</v>
      </c>
      <c r="F68" s="137"/>
      <c r="G68" s="120">
        <f>SUM(G69:G70)</f>
        <v>10</v>
      </c>
      <c r="H68" s="120">
        <f>SUM(H69:H70)</f>
        <v>0</v>
      </c>
      <c r="I68" s="120">
        <f>SUM(I69:I70)</f>
        <v>10</v>
      </c>
      <c r="J68" s="120">
        <f aca="true" t="shared" si="28" ref="J68:O68">J69</f>
        <v>0</v>
      </c>
      <c r="K68" s="120">
        <f t="shared" si="28"/>
        <v>0</v>
      </c>
      <c r="L68" s="120">
        <f t="shared" si="28"/>
        <v>0</v>
      </c>
      <c r="M68" s="120">
        <f t="shared" si="28"/>
        <v>0</v>
      </c>
      <c r="N68" s="120">
        <f t="shared" si="28"/>
        <v>0</v>
      </c>
      <c r="O68" s="120">
        <f t="shared" si="28"/>
        <v>0</v>
      </c>
    </row>
    <row r="69" spans="1:15" ht="94.5">
      <c r="A69" s="128" t="s">
        <v>932</v>
      </c>
      <c r="B69" s="117" t="s">
        <v>620</v>
      </c>
      <c r="C69" s="135" t="s">
        <v>419</v>
      </c>
      <c r="D69" s="135" t="s">
        <v>420</v>
      </c>
      <c r="E69" s="123" t="s">
        <v>579</v>
      </c>
      <c r="F69" s="137">
        <v>200</v>
      </c>
      <c r="G69" s="120">
        <f>SUM(H69:I69)</f>
        <v>0</v>
      </c>
      <c r="H69" s="120">
        <v>0</v>
      </c>
      <c r="I69" s="120"/>
      <c r="J69" s="120">
        <f>SUM(K69:L69)</f>
        <v>0</v>
      </c>
      <c r="K69" s="120">
        <v>0</v>
      </c>
      <c r="L69" s="120"/>
      <c r="M69" s="120">
        <f>SUM(N69:O69)</f>
        <v>0</v>
      </c>
      <c r="N69" s="120">
        <v>0</v>
      </c>
      <c r="O69" s="120"/>
    </row>
    <row r="70" spans="1:15" ht="94.5">
      <c r="A70" s="128" t="s">
        <v>932</v>
      </c>
      <c r="B70" s="117" t="s">
        <v>620</v>
      </c>
      <c r="C70" s="135" t="s">
        <v>419</v>
      </c>
      <c r="D70" s="135" t="s">
        <v>420</v>
      </c>
      <c r="E70" s="123" t="s">
        <v>579</v>
      </c>
      <c r="F70" s="137">
        <v>300</v>
      </c>
      <c r="G70" s="120">
        <f>SUM(H70:I70)</f>
        <v>10</v>
      </c>
      <c r="H70" s="120"/>
      <c r="I70" s="120">
        <v>10</v>
      </c>
      <c r="J70" s="120"/>
      <c r="K70" s="120"/>
      <c r="L70" s="120"/>
      <c r="M70" s="120"/>
      <c r="N70" s="120"/>
      <c r="O70" s="120"/>
    </row>
    <row r="71" spans="1:15" s="129" customFormat="1" ht="78.75">
      <c r="A71" s="138" t="s">
        <v>656</v>
      </c>
      <c r="B71" s="139" t="s">
        <v>620</v>
      </c>
      <c r="C71" s="132" t="s">
        <v>419</v>
      </c>
      <c r="D71" s="110" t="s">
        <v>540</v>
      </c>
      <c r="E71" s="110"/>
      <c r="F71" s="133"/>
      <c r="G71" s="113">
        <f aca="true" t="shared" si="29" ref="G71:O71">G72</f>
        <v>520</v>
      </c>
      <c r="H71" s="113">
        <f t="shared" si="29"/>
        <v>0</v>
      </c>
      <c r="I71" s="113">
        <f t="shared" si="29"/>
        <v>520</v>
      </c>
      <c r="J71" s="113">
        <f t="shared" si="29"/>
        <v>20</v>
      </c>
      <c r="K71" s="113">
        <f t="shared" si="29"/>
        <v>0</v>
      </c>
      <c r="L71" s="113">
        <f t="shared" si="29"/>
        <v>20</v>
      </c>
      <c r="M71" s="113">
        <f t="shared" si="29"/>
        <v>20</v>
      </c>
      <c r="N71" s="113">
        <f t="shared" si="29"/>
        <v>0</v>
      </c>
      <c r="O71" s="113">
        <f t="shared" si="29"/>
        <v>20</v>
      </c>
    </row>
    <row r="72" spans="1:15" ht="96" customHeight="1">
      <c r="A72" s="140" t="s">
        <v>352</v>
      </c>
      <c r="B72" s="117" t="s">
        <v>620</v>
      </c>
      <c r="C72" s="135" t="s">
        <v>419</v>
      </c>
      <c r="D72" s="123" t="s">
        <v>540</v>
      </c>
      <c r="E72" s="136" t="s">
        <v>941</v>
      </c>
      <c r="F72" s="137"/>
      <c r="G72" s="120">
        <f>SUM(G73,G78)</f>
        <v>520</v>
      </c>
      <c r="H72" s="120">
        <f aca="true" t="shared" si="30" ref="H72:O72">SUM(H73,H78)</f>
        <v>0</v>
      </c>
      <c r="I72" s="120">
        <f t="shared" si="30"/>
        <v>520</v>
      </c>
      <c r="J72" s="120">
        <f t="shared" si="30"/>
        <v>20</v>
      </c>
      <c r="K72" s="120">
        <f t="shared" si="30"/>
        <v>0</v>
      </c>
      <c r="L72" s="120">
        <f t="shared" si="30"/>
        <v>20</v>
      </c>
      <c r="M72" s="120">
        <f t="shared" si="30"/>
        <v>20</v>
      </c>
      <c r="N72" s="120">
        <f t="shared" si="30"/>
        <v>0</v>
      </c>
      <c r="O72" s="120">
        <f t="shared" si="30"/>
        <v>20</v>
      </c>
    </row>
    <row r="73" spans="1:15" ht="171.75" customHeight="1">
      <c r="A73" s="141" t="s">
        <v>664</v>
      </c>
      <c r="B73" s="117" t="s">
        <v>620</v>
      </c>
      <c r="C73" s="135" t="s">
        <v>419</v>
      </c>
      <c r="D73" s="123" t="s">
        <v>540</v>
      </c>
      <c r="E73" s="136" t="s">
        <v>657</v>
      </c>
      <c r="F73" s="137"/>
      <c r="G73" s="120">
        <f>SUM(G74,G76)</f>
        <v>510</v>
      </c>
      <c r="H73" s="120">
        <f aca="true" t="shared" si="31" ref="H73:O73">SUM(H74,H76)</f>
        <v>0</v>
      </c>
      <c r="I73" s="120">
        <f t="shared" si="31"/>
        <v>510</v>
      </c>
      <c r="J73" s="120">
        <f t="shared" si="31"/>
        <v>20</v>
      </c>
      <c r="K73" s="120">
        <f t="shared" si="31"/>
        <v>0</v>
      </c>
      <c r="L73" s="120">
        <f t="shared" si="31"/>
        <v>20</v>
      </c>
      <c r="M73" s="120">
        <f t="shared" si="31"/>
        <v>20</v>
      </c>
      <c r="N73" s="120">
        <f t="shared" si="31"/>
        <v>0</v>
      </c>
      <c r="O73" s="120">
        <f t="shared" si="31"/>
        <v>20</v>
      </c>
    </row>
    <row r="74" spans="1:15" ht="96" customHeight="1">
      <c r="A74" s="141" t="s">
        <v>724</v>
      </c>
      <c r="B74" s="117" t="s">
        <v>620</v>
      </c>
      <c r="C74" s="135" t="s">
        <v>419</v>
      </c>
      <c r="D74" s="123" t="s">
        <v>540</v>
      </c>
      <c r="E74" s="136" t="s">
        <v>722</v>
      </c>
      <c r="F74" s="137"/>
      <c r="G74" s="120">
        <f>G75</f>
        <v>10</v>
      </c>
      <c r="H74" s="120">
        <f aca="true" t="shared" si="32" ref="H74:O74">H75</f>
        <v>0</v>
      </c>
      <c r="I74" s="120">
        <f t="shared" si="32"/>
        <v>10</v>
      </c>
      <c r="J74" s="120">
        <f t="shared" si="32"/>
        <v>0</v>
      </c>
      <c r="K74" s="120">
        <f t="shared" si="32"/>
        <v>0</v>
      </c>
      <c r="L74" s="120">
        <f t="shared" si="32"/>
        <v>0</v>
      </c>
      <c r="M74" s="120">
        <f t="shared" si="32"/>
        <v>0</v>
      </c>
      <c r="N74" s="120">
        <f t="shared" si="32"/>
        <v>0</v>
      </c>
      <c r="O74" s="120">
        <f t="shared" si="32"/>
        <v>0</v>
      </c>
    </row>
    <row r="75" spans="1:15" ht="141.75" customHeight="1">
      <c r="A75" s="141" t="s">
        <v>741</v>
      </c>
      <c r="B75" s="117" t="s">
        <v>620</v>
      </c>
      <c r="C75" s="135" t="s">
        <v>419</v>
      </c>
      <c r="D75" s="123" t="s">
        <v>540</v>
      </c>
      <c r="E75" s="123" t="s">
        <v>723</v>
      </c>
      <c r="F75" s="137">
        <v>200</v>
      </c>
      <c r="G75" s="120">
        <f>SUM(H75:I75)</f>
        <v>10</v>
      </c>
      <c r="H75" s="120"/>
      <c r="I75" s="120">
        <v>10</v>
      </c>
      <c r="J75" s="120">
        <f>SUM(K75:L75)</f>
        <v>0</v>
      </c>
      <c r="K75" s="120"/>
      <c r="L75" s="120"/>
      <c r="M75" s="120">
        <f>SUM(N75:O75)</f>
        <v>0</v>
      </c>
      <c r="N75" s="120"/>
      <c r="O75" s="120"/>
    </row>
    <row r="76" spans="1:15" ht="63">
      <c r="A76" s="141" t="s">
        <v>660</v>
      </c>
      <c r="B76" s="117" t="s">
        <v>620</v>
      </c>
      <c r="C76" s="135" t="s">
        <v>419</v>
      </c>
      <c r="D76" s="123" t="s">
        <v>540</v>
      </c>
      <c r="E76" s="136" t="s">
        <v>661</v>
      </c>
      <c r="F76" s="137"/>
      <c r="G76" s="120">
        <f aca="true" t="shared" si="33" ref="G76:O76">G77</f>
        <v>500</v>
      </c>
      <c r="H76" s="120">
        <f t="shared" si="33"/>
        <v>0</v>
      </c>
      <c r="I76" s="120">
        <f t="shared" si="33"/>
        <v>500</v>
      </c>
      <c r="J76" s="120">
        <f t="shared" si="33"/>
        <v>20</v>
      </c>
      <c r="K76" s="120">
        <f t="shared" si="33"/>
        <v>0</v>
      </c>
      <c r="L76" s="120">
        <f t="shared" si="33"/>
        <v>20</v>
      </c>
      <c r="M76" s="120">
        <f t="shared" si="33"/>
        <v>20</v>
      </c>
      <c r="N76" s="120">
        <f t="shared" si="33"/>
        <v>0</v>
      </c>
      <c r="O76" s="120">
        <f t="shared" si="33"/>
        <v>20</v>
      </c>
    </row>
    <row r="77" spans="1:15" ht="94.5">
      <c r="A77" s="141" t="s">
        <v>658</v>
      </c>
      <c r="B77" s="117" t="s">
        <v>620</v>
      </c>
      <c r="C77" s="135" t="s">
        <v>419</v>
      </c>
      <c r="D77" s="123" t="s">
        <v>540</v>
      </c>
      <c r="E77" s="123" t="s">
        <v>659</v>
      </c>
      <c r="F77" s="137">
        <v>200</v>
      </c>
      <c r="G77" s="120">
        <f>SUM(H77:I77)</f>
        <v>500</v>
      </c>
      <c r="H77" s="120"/>
      <c r="I77" s="120">
        <v>500</v>
      </c>
      <c r="J77" s="120">
        <f>SUM(K77:L77)</f>
        <v>20</v>
      </c>
      <c r="K77" s="120"/>
      <c r="L77" s="120">
        <v>20</v>
      </c>
      <c r="M77" s="120">
        <f>SUM(N77:O77)</f>
        <v>20</v>
      </c>
      <c r="N77" s="120"/>
      <c r="O77" s="120">
        <v>20</v>
      </c>
    </row>
    <row r="78" spans="1:15" ht="47.25">
      <c r="A78" s="141" t="s">
        <v>728</v>
      </c>
      <c r="B78" s="117" t="s">
        <v>620</v>
      </c>
      <c r="C78" s="135" t="s">
        <v>419</v>
      </c>
      <c r="D78" s="123" t="s">
        <v>540</v>
      </c>
      <c r="E78" s="136" t="s">
        <v>725</v>
      </c>
      <c r="F78" s="137"/>
      <c r="G78" s="120">
        <f>G79</f>
        <v>10</v>
      </c>
      <c r="H78" s="120">
        <f aca="true" t="shared" si="34" ref="H78:O79">H79</f>
        <v>0</v>
      </c>
      <c r="I78" s="120">
        <f t="shared" si="34"/>
        <v>10</v>
      </c>
      <c r="J78" s="120">
        <f t="shared" si="34"/>
        <v>0</v>
      </c>
      <c r="K78" s="120">
        <f t="shared" si="34"/>
        <v>0</v>
      </c>
      <c r="L78" s="120">
        <f t="shared" si="34"/>
        <v>0</v>
      </c>
      <c r="M78" s="120">
        <f t="shared" si="34"/>
        <v>0</v>
      </c>
      <c r="N78" s="120">
        <f t="shared" si="34"/>
        <v>0</v>
      </c>
      <c r="O78" s="120">
        <f t="shared" si="34"/>
        <v>0</v>
      </c>
    </row>
    <row r="79" spans="1:15" ht="63">
      <c r="A79" s="141" t="s">
        <v>729</v>
      </c>
      <c r="B79" s="117" t="s">
        <v>620</v>
      </c>
      <c r="C79" s="135" t="s">
        <v>419</v>
      </c>
      <c r="D79" s="123" t="s">
        <v>540</v>
      </c>
      <c r="E79" s="136" t="s">
        <v>727</v>
      </c>
      <c r="F79" s="137"/>
      <c r="G79" s="120">
        <f>G80</f>
        <v>10</v>
      </c>
      <c r="H79" s="120">
        <f t="shared" si="34"/>
        <v>0</v>
      </c>
      <c r="I79" s="120">
        <f t="shared" si="34"/>
        <v>10</v>
      </c>
      <c r="J79" s="120">
        <f t="shared" si="34"/>
        <v>0</v>
      </c>
      <c r="K79" s="120">
        <f t="shared" si="34"/>
        <v>0</v>
      </c>
      <c r="L79" s="120">
        <f t="shared" si="34"/>
        <v>0</v>
      </c>
      <c r="M79" s="120">
        <f t="shared" si="34"/>
        <v>0</v>
      </c>
      <c r="N79" s="120">
        <f t="shared" si="34"/>
        <v>0</v>
      </c>
      <c r="O79" s="120">
        <f t="shared" si="34"/>
        <v>0</v>
      </c>
    </row>
    <row r="80" spans="1:15" ht="94.5">
      <c r="A80" s="141" t="s">
        <v>742</v>
      </c>
      <c r="B80" s="117" t="s">
        <v>620</v>
      </c>
      <c r="C80" s="135" t="s">
        <v>419</v>
      </c>
      <c r="D80" s="123" t="s">
        <v>540</v>
      </c>
      <c r="E80" s="123" t="s">
        <v>726</v>
      </c>
      <c r="F80" s="137">
        <v>200</v>
      </c>
      <c r="G80" s="120">
        <f>SUM(H80:I80)</f>
        <v>10</v>
      </c>
      <c r="H80" s="120"/>
      <c r="I80" s="120">
        <v>10</v>
      </c>
      <c r="J80" s="120">
        <f>SUM(K80:L80)</f>
        <v>0</v>
      </c>
      <c r="K80" s="120"/>
      <c r="L80" s="120"/>
      <c r="M80" s="120">
        <f>SUM(N80:O80)</f>
        <v>0</v>
      </c>
      <c r="N80" s="120"/>
      <c r="O80" s="120"/>
    </row>
    <row r="81" spans="1:15" ht="15.75">
      <c r="A81" s="109" t="s">
        <v>4</v>
      </c>
      <c r="B81" s="110" t="s">
        <v>620</v>
      </c>
      <c r="C81" s="111" t="s">
        <v>30</v>
      </c>
      <c r="D81" s="112"/>
      <c r="E81" s="112"/>
      <c r="F81" s="112"/>
      <c r="G81" s="113">
        <f aca="true" t="shared" si="35" ref="G81:O81">SUM(G82,G87,G95,G114,G102)</f>
        <v>181291.9</v>
      </c>
      <c r="H81" s="113">
        <f t="shared" si="35"/>
        <v>137352.4</v>
      </c>
      <c r="I81" s="113">
        <f t="shared" si="35"/>
        <v>43939.5</v>
      </c>
      <c r="J81" s="113">
        <f t="shared" si="35"/>
        <v>35207.6</v>
      </c>
      <c r="K81" s="113">
        <f t="shared" si="35"/>
        <v>3535.6</v>
      </c>
      <c r="L81" s="113">
        <f t="shared" si="35"/>
        <v>31672</v>
      </c>
      <c r="M81" s="113">
        <f t="shared" si="35"/>
        <v>35870</v>
      </c>
      <c r="N81" s="113">
        <f t="shared" si="35"/>
        <v>3552</v>
      </c>
      <c r="O81" s="113">
        <f t="shared" si="35"/>
        <v>32318</v>
      </c>
    </row>
    <row r="82" spans="1:15" s="129" customFormat="1" ht="31.5">
      <c r="A82" s="109" t="s">
        <v>5</v>
      </c>
      <c r="B82" s="110" t="s">
        <v>620</v>
      </c>
      <c r="C82" s="111" t="s">
        <v>30</v>
      </c>
      <c r="D82" s="111" t="s">
        <v>29</v>
      </c>
      <c r="E82" s="115"/>
      <c r="F82" s="115"/>
      <c r="G82" s="113">
        <f>G83</f>
        <v>501</v>
      </c>
      <c r="H82" s="113">
        <f>H86</f>
        <v>501</v>
      </c>
      <c r="I82" s="113">
        <f>I86</f>
        <v>0</v>
      </c>
      <c r="J82" s="113">
        <f>J83</f>
        <v>506</v>
      </c>
      <c r="K82" s="113">
        <f>K86</f>
        <v>506</v>
      </c>
      <c r="L82" s="113">
        <f>L86</f>
        <v>0</v>
      </c>
      <c r="M82" s="113">
        <f>M83</f>
        <v>526</v>
      </c>
      <c r="N82" s="113">
        <f>N86</f>
        <v>526</v>
      </c>
      <c r="O82" s="113">
        <f>O86</f>
        <v>0</v>
      </c>
    </row>
    <row r="83" spans="1:15" s="129" customFormat="1" ht="141.75">
      <c r="A83" s="121" t="s">
        <v>361</v>
      </c>
      <c r="B83" s="134">
        <v>850</v>
      </c>
      <c r="C83" s="118" t="s">
        <v>30</v>
      </c>
      <c r="D83" s="118" t="s">
        <v>29</v>
      </c>
      <c r="E83" s="124" t="s">
        <v>90</v>
      </c>
      <c r="F83" s="115"/>
      <c r="G83" s="120">
        <f>G84</f>
        <v>501</v>
      </c>
      <c r="H83" s="120">
        <f aca="true" t="shared" si="36" ref="H83:O85">H84</f>
        <v>501</v>
      </c>
      <c r="I83" s="120">
        <f t="shared" si="36"/>
        <v>0</v>
      </c>
      <c r="J83" s="120">
        <f>J84</f>
        <v>506</v>
      </c>
      <c r="K83" s="120">
        <f t="shared" si="36"/>
        <v>506</v>
      </c>
      <c r="L83" s="120">
        <f t="shared" si="36"/>
        <v>0</v>
      </c>
      <c r="M83" s="120">
        <f>M84</f>
        <v>526</v>
      </c>
      <c r="N83" s="120">
        <f t="shared" si="36"/>
        <v>526</v>
      </c>
      <c r="O83" s="120">
        <f t="shared" si="36"/>
        <v>0</v>
      </c>
    </row>
    <row r="84" spans="1:15" s="129" customFormat="1" ht="174.75" customHeight="1">
      <c r="A84" s="121" t="s">
        <v>362</v>
      </c>
      <c r="B84" s="134">
        <v>850</v>
      </c>
      <c r="C84" s="118" t="s">
        <v>30</v>
      </c>
      <c r="D84" s="118" t="s">
        <v>29</v>
      </c>
      <c r="E84" s="124" t="s">
        <v>933</v>
      </c>
      <c r="F84" s="115"/>
      <c r="G84" s="120">
        <f>G85</f>
        <v>501</v>
      </c>
      <c r="H84" s="120">
        <f t="shared" si="36"/>
        <v>501</v>
      </c>
      <c r="I84" s="120">
        <f t="shared" si="36"/>
        <v>0</v>
      </c>
      <c r="J84" s="120">
        <f>J85</f>
        <v>506</v>
      </c>
      <c r="K84" s="120">
        <f t="shared" si="36"/>
        <v>506</v>
      </c>
      <c r="L84" s="120">
        <f t="shared" si="36"/>
        <v>0</v>
      </c>
      <c r="M84" s="120">
        <f>M85</f>
        <v>526</v>
      </c>
      <c r="N84" s="120">
        <f t="shared" si="36"/>
        <v>526</v>
      </c>
      <c r="O84" s="120">
        <f t="shared" si="36"/>
        <v>0</v>
      </c>
    </row>
    <row r="85" spans="1:15" s="129" customFormat="1" ht="63">
      <c r="A85" s="121" t="s">
        <v>399</v>
      </c>
      <c r="B85" s="134">
        <v>850</v>
      </c>
      <c r="C85" s="118" t="s">
        <v>30</v>
      </c>
      <c r="D85" s="118" t="s">
        <v>29</v>
      </c>
      <c r="E85" s="124" t="s">
        <v>934</v>
      </c>
      <c r="F85" s="115"/>
      <c r="G85" s="120">
        <f>G86</f>
        <v>501</v>
      </c>
      <c r="H85" s="120">
        <f t="shared" si="36"/>
        <v>501</v>
      </c>
      <c r="I85" s="120">
        <f t="shared" si="36"/>
        <v>0</v>
      </c>
      <c r="J85" s="120">
        <f>J86</f>
        <v>506</v>
      </c>
      <c r="K85" s="120">
        <f t="shared" si="36"/>
        <v>506</v>
      </c>
      <c r="L85" s="120">
        <f t="shared" si="36"/>
        <v>0</v>
      </c>
      <c r="M85" s="120">
        <f>M86</f>
        <v>526</v>
      </c>
      <c r="N85" s="120">
        <f t="shared" si="36"/>
        <v>526</v>
      </c>
      <c r="O85" s="120">
        <f t="shared" si="36"/>
        <v>0</v>
      </c>
    </row>
    <row r="86" spans="1:15" ht="190.5" customHeight="1">
      <c r="A86" s="128" t="s">
        <v>400</v>
      </c>
      <c r="B86" s="134">
        <v>850</v>
      </c>
      <c r="C86" s="118" t="s">
        <v>30</v>
      </c>
      <c r="D86" s="118" t="s">
        <v>29</v>
      </c>
      <c r="E86" s="126" t="s">
        <v>580</v>
      </c>
      <c r="F86" s="112" t="s">
        <v>622</v>
      </c>
      <c r="G86" s="120">
        <f>SUM(H86:I86)</f>
        <v>501</v>
      </c>
      <c r="H86" s="120">
        <v>501</v>
      </c>
      <c r="I86" s="120">
        <v>0</v>
      </c>
      <c r="J86" s="120">
        <f>SUM(K86:L86)</f>
        <v>506</v>
      </c>
      <c r="K86" s="120">
        <v>506</v>
      </c>
      <c r="L86" s="120">
        <v>0</v>
      </c>
      <c r="M86" s="120">
        <f>SUM(N86:O86)</f>
        <v>526</v>
      </c>
      <c r="N86" s="120">
        <v>526</v>
      </c>
      <c r="O86" s="120">
        <v>0</v>
      </c>
    </row>
    <row r="87" spans="1:15" ht="31.5">
      <c r="A87" s="109" t="s">
        <v>278</v>
      </c>
      <c r="B87" s="110" t="s">
        <v>620</v>
      </c>
      <c r="C87" s="111" t="s">
        <v>30</v>
      </c>
      <c r="D87" s="111" t="s">
        <v>40</v>
      </c>
      <c r="E87" s="112"/>
      <c r="F87" s="112"/>
      <c r="G87" s="113">
        <f aca="true" t="shared" si="37" ref="G87:O87">SUM(G88,)</f>
        <v>645.7</v>
      </c>
      <c r="H87" s="113">
        <f t="shared" si="37"/>
        <v>645.7</v>
      </c>
      <c r="I87" s="113">
        <f t="shared" si="37"/>
        <v>0</v>
      </c>
      <c r="J87" s="113">
        <f t="shared" si="37"/>
        <v>529.6</v>
      </c>
      <c r="K87" s="113">
        <f t="shared" si="37"/>
        <v>529.6</v>
      </c>
      <c r="L87" s="113">
        <f t="shared" si="37"/>
        <v>0</v>
      </c>
      <c r="M87" s="113">
        <f t="shared" si="37"/>
        <v>526</v>
      </c>
      <c r="N87" s="113">
        <f t="shared" si="37"/>
        <v>526</v>
      </c>
      <c r="O87" s="113">
        <f t="shared" si="37"/>
        <v>0</v>
      </c>
    </row>
    <row r="88" spans="1:15" ht="94.5">
      <c r="A88" s="121" t="s">
        <v>363</v>
      </c>
      <c r="B88" s="117" t="s">
        <v>3</v>
      </c>
      <c r="C88" s="118" t="s">
        <v>30</v>
      </c>
      <c r="D88" s="118" t="s">
        <v>40</v>
      </c>
      <c r="E88" s="124" t="s">
        <v>401</v>
      </c>
      <c r="F88" s="112"/>
      <c r="G88" s="120">
        <f>G89</f>
        <v>645.7</v>
      </c>
      <c r="H88" s="120">
        <f aca="true" t="shared" si="38" ref="H88:O88">H89</f>
        <v>645.7</v>
      </c>
      <c r="I88" s="120">
        <f t="shared" si="38"/>
        <v>0</v>
      </c>
      <c r="J88" s="120">
        <f>J89</f>
        <v>529.6</v>
      </c>
      <c r="K88" s="120">
        <f t="shared" si="38"/>
        <v>529.6</v>
      </c>
      <c r="L88" s="120">
        <f t="shared" si="38"/>
        <v>0</v>
      </c>
      <c r="M88" s="120">
        <f>M89</f>
        <v>526</v>
      </c>
      <c r="N88" s="120">
        <f t="shared" si="38"/>
        <v>526</v>
      </c>
      <c r="O88" s="120">
        <f t="shared" si="38"/>
        <v>0</v>
      </c>
    </row>
    <row r="89" spans="1:15" ht="175.5" customHeight="1">
      <c r="A89" s="121" t="s">
        <v>364</v>
      </c>
      <c r="B89" s="117" t="s">
        <v>3</v>
      </c>
      <c r="C89" s="118" t="s">
        <v>30</v>
      </c>
      <c r="D89" s="118" t="s">
        <v>40</v>
      </c>
      <c r="E89" s="124" t="s">
        <v>979</v>
      </c>
      <c r="F89" s="112"/>
      <c r="G89" s="120">
        <f>SUM(G90,G93)</f>
        <v>645.7</v>
      </c>
      <c r="H89" s="120">
        <f aca="true" t="shared" si="39" ref="H89:O89">SUM(H90,H93)</f>
        <v>645.7</v>
      </c>
      <c r="I89" s="120">
        <f t="shared" si="39"/>
        <v>0</v>
      </c>
      <c r="J89" s="120">
        <f t="shared" si="39"/>
        <v>529.6</v>
      </c>
      <c r="K89" s="120">
        <f t="shared" si="39"/>
        <v>529.6</v>
      </c>
      <c r="L89" s="120">
        <f t="shared" si="39"/>
        <v>0</v>
      </c>
      <c r="M89" s="120">
        <f t="shared" si="39"/>
        <v>526</v>
      </c>
      <c r="N89" s="120">
        <f t="shared" si="39"/>
        <v>526</v>
      </c>
      <c r="O89" s="120">
        <f t="shared" si="39"/>
        <v>0</v>
      </c>
    </row>
    <row r="90" spans="1:15" ht="78.75">
      <c r="A90" s="121" t="s">
        <v>929</v>
      </c>
      <c r="B90" s="117" t="s">
        <v>3</v>
      </c>
      <c r="C90" s="118" t="s">
        <v>30</v>
      </c>
      <c r="D90" s="118" t="s">
        <v>40</v>
      </c>
      <c r="E90" s="124" t="s">
        <v>402</v>
      </c>
      <c r="F90" s="112"/>
      <c r="G90" s="120">
        <f>SUM(G91:G92)</f>
        <v>144.7</v>
      </c>
      <c r="H90" s="120">
        <f aca="true" t="shared" si="40" ref="H90:O90">SUM(H91:H92)</f>
        <v>144.7</v>
      </c>
      <c r="I90" s="120">
        <f t="shared" si="40"/>
        <v>0</v>
      </c>
      <c r="J90" s="120">
        <f t="shared" si="40"/>
        <v>23.6</v>
      </c>
      <c r="K90" s="120">
        <f t="shared" si="40"/>
        <v>23.6</v>
      </c>
      <c r="L90" s="120">
        <f t="shared" si="40"/>
        <v>0</v>
      </c>
      <c r="M90" s="120">
        <f t="shared" si="40"/>
        <v>0</v>
      </c>
      <c r="N90" s="120">
        <f t="shared" si="40"/>
        <v>0</v>
      </c>
      <c r="O90" s="120">
        <f t="shared" si="40"/>
        <v>0</v>
      </c>
    </row>
    <row r="91" spans="1:15" ht="315">
      <c r="A91" s="121" t="s">
        <v>1022</v>
      </c>
      <c r="B91" s="117" t="s">
        <v>3</v>
      </c>
      <c r="C91" s="118" t="s">
        <v>30</v>
      </c>
      <c r="D91" s="118" t="s">
        <v>40</v>
      </c>
      <c r="E91" s="126" t="s">
        <v>1023</v>
      </c>
      <c r="F91" s="112" t="s">
        <v>280</v>
      </c>
      <c r="G91" s="120">
        <f>SUM(H91:I91)</f>
        <v>144.7</v>
      </c>
      <c r="H91" s="120">
        <v>144.7</v>
      </c>
      <c r="I91" s="120"/>
      <c r="J91" s="120">
        <f>SUM(K91:L91)</f>
        <v>23.6</v>
      </c>
      <c r="K91" s="120">
        <v>23.6</v>
      </c>
      <c r="L91" s="120"/>
      <c r="M91" s="120">
        <f>SUM(N91:O91)</f>
        <v>0</v>
      </c>
      <c r="N91" s="120"/>
      <c r="O91" s="120"/>
    </row>
    <row r="92" spans="1:15" ht="315">
      <c r="A92" s="128" t="s">
        <v>898</v>
      </c>
      <c r="B92" s="117" t="s">
        <v>3</v>
      </c>
      <c r="C92" s="118" t="s">
        <v>30</v>
      </c>
      <c r="D92" s="118" t="s">
        <v>40</v>
      </c>
      <c r="E92" s="126" t="s">
        <v>921</v>
      </c>
      <c r="F92" s="112" t="s">
        <v>280</v>
      </c>
      <c r="G92" s="120">
        <f>SUM(H92:I92)</f>
        <v>0</v>
      </c>
      <c r="H92" s="120"/>
      <c r="I92" s="120">
        <v>0</v>
      </c>
      <c r="J92" s="120">
        <f>SUM(K92:L92)</f>
        <v>0</v>
      </c>
      <c r="K92" s="120"/>
      <c r="L92" s="120">
        <v>0</v>
      </c>
      <c r="M92" s="120">
        <f>SUM(N92:O92)</f>
        <v>0</v>
      </c>
      <c r="N92" s="120"/>
      <c r="O92" s="120">
        <v>0</v>
      </c>
    </row>
    <row r="93" spans="1:15" ht="94.5">
      <c r="A93" s="128" t="s">
        <v>930</v>
      </c>
      <c r="B93" s="123" t="s">
        <v>620</v>
      </c>
      <c r="C93" s="118" t="s">
        <v>30</v>
      </c>
      <c r="D93" s="118" t="s">
        <v>40</v>
      </c>
      <c r="E93" s="124" t="s">
        <v>980</v>
      </c>
      <c r="F93" s="112"/>
      <c r="G93" s="120">
        <f aca="true" t="shared" si="41" ref="G93:O93">G94</f>
        <v>501</v>
      </c>
      <c r="H93" s="120">
        <f t="shared" si="41"/>
        <v>501</v>
      </c>
      <c r="I93" s="120">
        <f t="shared" si="41"/>
        <v>0</v>
      </c>
      <c r="J93" s="120">
        <f t="shared" si="41"/>
        <v>506</v>
      </c>
      <c r="K93" s="120">
        <f t="shared" si="41"/>
        <v>506</v>
      </c>
      <c r="L93" s="120">
        <f t="shared" si="41"/>
        <v>0</v>
      </c>
      <c r="M93" s="120">
        <f t="shared" si="41"/>
        <v>526</v>
      </c>
      <c r="N93" s="120">
        <f t="shared" si="41"/>
        <v>526</v>
      </c>
      <c r="O93" s="120">
        <f t="shared" si="41"/>
        <v>0</v>
      </c>
    </row>
    <row r="94" spans="1:15" ht="236.25">
      <c r="A94" s="125" t="s">
        <v>981</v>
      </c>
      <c r="B94" s="123" t="s">
        <v>620</v>
      </c>
      <c r="C94" s="118" t="s">
        <v>30</v>
      </c>
      <c r="D94" s="118" t="s">
        <v>40</v>
      </c>
      <c r="E94" s="126" t="s">
        <v>573</v>
      </c>
      <c r="F94" s="112" t="s">
        <v>622</v>
      </c>
      <c r="G94" s="120">
        <f>SUM(H94:I94)</f>
        <v>501</v>
      </c>
      <c r="H94" s="127">
        <v>501</v>
      </c>
      <c r="I94" s="127"/>
      <c r="J94" s="120">
        <f>SUM(K94:L94)</f>
        <v>506</v>
      </c>
      <c r="K94" s="127">
        <v>506</v>
      </c>
      <c r="L94" s="127"/>
      <c r="M94" s="120">
        <f>SUM(N94:O94)</f>
        <v>526</v>
      </c>
      <c r="N94" s="127">
        <v>526</v>
      </c>
      <c r="O94" s="127"/>
    </row>
    <row r="95" spans="1:15" ht="15.75">
      <c r="A95" s="109" t="s">
        <v>279</v>
      </c>
      <c r="B95" s="110" t="s">
        <v>620</v>
      </c>
      <c r="C95" s="111" t="s">
        <v>30</v>
      </c>
      <c r="D95" s="111" t="s">
        <v>421</v>
      </c>
      <c r="E95" s="112"/>
      <c r="F95" s="112"/>
      <c r="G95" s="113">
        <f aca="true" t="shared" si="42" ref="G95:O96">G96</f>
        <v>3993</v>
      </c>
      <c r="H95" s="113">
        <f t="shared" si="42"/>
        <v>0</v>
      </c>
      <c r="I95" s="113">
        <f t="shared" si="42"/>
        <v>3993</v>
      </c>
      <c r="J95" s="113">
        <f t="shared" si="42"/>
        <v>3993</v>
      </c>
      <c r="K95" s="113">
        <f t="shared" si="42"/>
        <v>0</v>
      </c>
      <c r="L95" s="113">
        <f t="shared" si="42"/>
        <v>3993</v>
      </c>
      <c r="M95" s="113">
        <f t="shared" si="42"/>
        <v>3993</v>
      </c>
      <c r="N95" s="113">
        <f t="shared" si="42"/>
        <v>0</v>
      </c>
      <c r="O95" s="113">
        <f t="shared" si="42"/>
        <v>3993</v>
      </c>
    </row>
    <row r="96" spans="1:15" ht="110.25">
      <c r="A96" s="121" t="s">
        <v>406</v>
      </c>
      <c r="B96" s="123" t="s">
        <v>620</v>
      </c>
      <c r="C96" s="118" t="s">
        <v>30</v>
      </c>
      <c r="D96" s="118" t="s">
        <v>421</v>
      </c>
      <c r="E96" s="124" t="s">
        <v>403</v>
      </c>
      <c r="F96" s="112"/>
      <c r="G96" s="120">
        <f t="shared" si="42"/>
        <v>3993</v>
      </c>
      <c r="H96" s="120">
        <f t="shared" si="42"/>
        <v>0</v>
      </c>
      <c r="I96" s="120">
        <f t="shared" si="42"/>
        <v>3993</v>
      </c>
      <c r="J96" s="120">
        <f t="shared" si="42"/>
        <v>3993</v>
      </c>
      <c r="K96" s="120">
        <f t="shared" si="42"/>
        <v>0</v>
      </c>
      <c r="L96" s="120">
        <f t="shared" si="42"/>
        <v>3993</v>
      </c>
      <c r="M96" s="120">
        <f t="shared" si="42"/>
        <v>3993</v>
      </c>
      <c r="N96" s="120">
        <f t="shared" si="42"/>
        <v>0</v>
      </c>
      <c r="O96" s="120">
        <f t="shared" si="42"/>
        <v>3993</v>
      </c>
    </row>
    <row r="97" spans="1:15" ht="157.5">
      <c r="A97" s="121" t="s">
        <v>365</v>
      </c>
      <c r="B97" s="123" t="s">
        <v>620</v>
      </c>
      <c r="C97" s="118" t="s">
        <v>30</v>
      </c>
      <c r="D97" s="118" t="s">
        <v>421</v>
      </c>
      <c r="E97" s="124" t="s">
        <v>404</v>
      </c>
      <c r="F97" s="112"/>
      <c r="G97" s="120">
        <f aca="true" t="shared" si="43" ref="G97:O97">SUM(G98,)</f>
        <v>3993</v>
      </c>
      <c r="H97" s="120">
        <f t="shared" si="43"/>
        <v>0</v>
      </c>
      <c r="I97" s="120">
        <f t="shared" si="43"/>
        <v>3993</v>
      </c>
      <c r="J97" s="120">
        <f t="shared" si="43"/>
        <v>3993</v>
      </c>
      <c r="K97" s="120">
        <f t="shared" si="43"/>
        <v>0</v>
      </c>
      <c r="L97" s="120">
        <f t="shared" si="43"/>
        <v>3993</v>
      </c>
      <c r="M97" s="120">
        <f t="shared" si="43"/>
        <v>3993</v>
      </c>
      <c r="N97" s="120">
        <f t="shared" si="43"/>
        <v>0</v>
      </c>
      <c r="O97" s="120">
        <f t="shared" si="43"/>
        <v>3993</v>
      </c>
    </row>
    <row r="98" spans="1:15" ht="63">
      <c r="A98" s="121" t="s">
        <v>407</v>
      </c>
      <c r="B98" s="123" t="s">
        <v>620</v>
      </c>
      <c r="C98" s="118" t="s">
        <v>30</v>
      </c>
      <c r="D98" s="118" t="s">
        <v>421</v>
      </c>
      <c r="E98" s="124" t="s">
        <v>405</v>
      </c>
      <c r="F98" s="112"/>
      <c r="G98" s="120">
        <f aca="true" t="shared" si="44" ref="G98:O98">SUM(G99:G101)</f>
        <v>3993</v>
      </c>
      <c r="H98" s="120">
        <f t="shared" si="44"/>
        <v>0</v>
      </c>
      <c r="I98" s="120">
        <f>SUM(I99:I101)</f>
        <v>3993</v>
      </c>
      <c r="J98" s="120">
        <f t="shared" si="44"/>
        <v>3993</v>
      </c>
      <c r="K98" s="120">
        <f t="shared" si="44"/>
        <v>0</v>
      </c>
      <c r="L98" s="120">
        <f t="shared" si="44"/>
        <v>3993</v>
      </c>
      <c r="M98" s="120">
        <f t="shared" si="44"/>
        <v>3993</v>
      </c>
      <c r="N98" s="120">
        <f t="shared" si="44"/>
        <v>0</v>
      </c>
      <c r="O98" s="120">
        <f t="shared" si="44"/>
        <v>3993</v>
      </c>
    </row>
    <row r="99" spans="1:15" ht="79.5" customHeight="1">
      <c r="A99" s="128" t="s">
        <v>1024</v>
      </c>
      <c r="B99" s="123" t="s">
        <v>620</v>
      </c>
      <c r="C99" s="118" t="s">
        <v>30</v>
      </c>
      <c r="D99" s="118" t="s">
        <v>421</v>
      </c>
      <c r="E99" s="126" t="s">
        <v>581</v>
      </c>
      <c r="F99" s="112" t="s">
        <v>0</v>
      </c>
      <c r="G99" s="120">
        <f>SUM(H99:I99)</f>
        <v>3135</v>
      </c>
      <c r="H99" s="120">
        <v>0</v>
      </c>
      <c r="I99" s="120">
        <v>3135</v>
      </c>
      <c r="J99" s="120">
        <f>SUM(K99:L99)</f>
        <v>3135</v>
      </c>
      <c r="K99" s="120">
        <v>0</v>
      </c>
      <c r="L99" s="120">
        <v>3135</v>
      </c>
      <c r="M99" s="120">
        <f>SUM(N99:O99)</f>
        <v>3135</v>
      </c>
      <c r="N99" s="120">
        <v>0</v>
      </c>
      <c r="O99" s="120">
        <v>3135</v>
      </c>
    </row>
    <row r="100" spans="1:15" ht="141" customHeight="1">
      <c r="A100" s="128" t="s">
        <v>1025</v>
      </c>
      <c r="B100" s="123" t="s">
        <v>620</v>
      </c>
      <c r="C100" s="118" t="s">
        <v>30</v>
      </c>
      <c r="D100" s="118" t="s">
        <v>421</v>
      </c>
      <c r="E100" s="126" t="s">
        <v>505</v>
      </c>
      <c r="F100" s="112" t="s">
        <v>0</v>
      </c>
      <c r="G100" s="120">
        <f>SUM(H100:I100)</f>
        <v>858</v>
      </c>
      <c r="H100" s="120"/>
      <c r="I100" s="120">
        <v>858</v>
      </c>
      <c r="J100" s="120">
        <f>SUM(K100:L100)</f>
        <v>858</v>
      </c>
      <c r="K100" s="120"/>
      <c r="L100" s="120">
        <v>858</v>
      </c>
      <c r="M100" s="120">
        <f>SUM(N100:O100)</f>
        <v>858</v>
      </c>
      <c r="N100" s="120"/>
      <c r="O100" s="120">
        <v>858</v>
      </c>
    </row>
    <row r="101" spans="1:15" ht="126" customHeight="1">
      <c r="A101" s="128" t="s">
        <v>1026</v>
      </c>
      <c r="B101" s="123" t="s">
        <v>620</v>
      </c>
      <c r="C101" s="118" t="s">
        <v>30</v>
      </c>
      <c r="D101" s="118" t="s">
        <v>421</v>
      </c>
      <c r="E101" s="126" t="s">
        <v>582</v>
      </c>
      <c r="F101" s="112" t="s">
        <v>0</v>
      </c>
      <c r="G101" s="120">
        <f>SUM(H101:I101)</f>
        <v>0</v>
      </c>
      <c r="H101" s="120"/>
      <c r="I101" s="120"/>
      <c r="J101" s="120">
        <f>SUM(K101:L101)</f>
        <v>0</v>
      </c>
      <c r="K101" s="120"/>
      <c r="L101" s="120"/>
      <c r="M101" s="120">
        <f>SUM(N101:O101)</f>
        <v>0</v>
      </c>
      <c r="N101" s="120"/>
      <c r="O101" s="120"/>
    </row>
    <row r="102" spans="1:15" s="129" customFormat="1" ht="31.5">
      <c r="A102" s="109" t="s">
        <v>313</v>
      </c>
      <c r="B102" s="110" t="s">
        <v>620</v>
      </c>
      <c r="C102" s="111" t="s">
        <v>30</v>
      </c>
      <c r="D102" s="111" t="s">
        <v>420</v>
      </c>
      <c r="E102" s="142"/>
      <c r="F102" s="115"/>
      <c r="G102" s="113">
        <f>G103</f>
        <v>150699</v>
      </c>
      <c r="H102" s="113">
        <f aca="true" t="shared" si="45" ref="H102:O103">H103</f>
        <v>133525</v>
      </c>
      <c r="I102" s="113">
        <f t="shared" si="45"/>
        <v>17174</v>
      </c>
      <c r="J102" s="113">
        <f t="shared" si="45"/>
        <v>8095</v>
      </c>
      <c r="K102" s="113">
        <f t="shared" si="45"/>
        <v>0</v>
      </c>
      <c r="L102" s="113">
        <f t="shared" si="45"/>
        <v>8095</v>
      </c>
      <c r="M102" s="113">
        <f t="shared" si="45"/>
        <v>8322</v>
      </c>
      <c r="N102" s="113">
        <f t="shared" si="45"/>
        <v>0</v>
      </c>
      <c r="O102" s="113">
        <f t="shared" si="45"/>
        <v>8322</v>
      </c>
    </row>
    <row r="103" spans="1:15" s="129" customFormat="1" ht="94.5">
      <c r="A103" s="121" t="s">
        <v>366</v>
      </c>
      <c r="B103" s="123" t="s">
        <v>620</v>
      </c>
      <c r="C103" s="118" t="s">
        <v>30</v>
      </c>
      <c r="D103" s="118" t="s">
        <v>420</v>
      </c>
      <c r="E103" s="124" t="s">
        <v>403</v>
      </c>
      <c r="F103" s="115"/>
      <c r="G103" s="120">
        <f>G104</f>
        <v>150699</v>
      </c>
      <c r="H103" s="120">
        <f t="shared" si="45"/>
        <v>133525</v>
      </c>
      <c r="I103" s="120">
        <f t="shared" si="45"/>
        <v>17174</v>
      </c>
      <c r="J103" s="120">
        <f>J104</f>
        <v>8095</v>
      </c>
      <c r="K103" s="120">
        <f t="shared" si="45"/>
        <v>0</v>
      </c>
      <c r="L103" s="120">
        <f t="shared" si="45"/>
        <v>8095</v>
      </c>
      <c r="M103" s="120">
        <f>M104</f>
        <v>8322</v>
      </c>
      <c r="N103" s="120">
        <f t="shared" si="45"/>
        <v>0</v>
      </c>
      <c r="O103" s="120">
        <f t="shared" si="45"/>
        <v>8322</v>
      </c>
    </row>
    <row r="104" spans="1:15" s="129" customFormat="1" ht="143.25" customHeight="1">
      <c r="A104" s="121" t="s">
        <v>367</v>
      </c>
      <c r="B104" s="123" t="s">
        <v>620</v>
      </c>
      <c r="C104" s="118" t="s">
        <v>30</v>
      </c>
      <c r="D104" s="118" t="s">
        <v>420</v>
      </c>
      <c r="E104" s="124" t="s">
        <v>408</v>
      </c>
      <c r="F104" s="115"/>
      <c r="G104" s="120">
        <f aca="true" t="shared" si="46" ref="G104:O104">SUM(G105,G107,G111)</f>
        <v>150699</v>
      </c>
      <c r="H104" s="120">
        <f t="shared" si="46"/>
        <v>133525</v>
      </c>
      <c r="I104" s="120">
        <f t="shared" si="46"/>
        <v>17174</v>
      </c>
      <c r="J104" s="120">
        <f t="shared" si="46"/>
        <v>8095</v>
      </c>
      <c r="K104" s="120">
        <f t="shared" si="46"/>
        <v>0</v>
      </c>
      <c r="L104" s="120">
        <f t="shared" si="46"/>
        <v>8095</v>
      </c>
      <c r="M104" s="120">
        <f t="shared" si="46"/>
        <v>8322</v>
      </c>
      <c r="N104" s="120">
        <f t="shared" si="46"/>
        <v>0</v>
      </c>
      <c r="O104" s="120">
        <f t="shared" si="46"/>
        <v>8322</v>
      </c>
    </row>
    <row r="105" spans="1:15" s="129" customFormat="1" ht="78.75">
      <c r="A105" s="121" t="s">
        <v>410</v>
      </c>
      <c r="B105" s="123" t="s">
        <v>620</v>
      </c>
      <c r="C105" s="118" t="s">
        <v>30</v>
      </c>
      <c r="D105" s="118" t="s">
        <v>420</v>
      </c>
      <c r="E105" s="124" t="s">
        <v>409</v>
      </c>
      <c r="F105" s="115"/>
      <c r="G105" s="120">
        <f aca="true" t="shared" si="47" ref="G105:O105">SUM(G106:G106)</f>
        <v>7674</v>
      </c>
      <c r="H105" s="120">
        <f t="shared" si="47"/>
        <v>0</v>
      </c>
      <c r="I105" s="120">
        <f t="shared" si="47"/>
        <v>7674</v>
      </c>
      <c r="J105" s="120">
        <f t="shared" si="47"/>
        <v>8095</v>
      </c>
      <c r="K105" s="120">
        <f t="shared" si="47"/>
        <v>0</v>
      </c>
      <c r="L105" s="120">
        <f t="shared" si="47"/>
        <v>8095</v>
      </c>
      <c r="M105" s="120">
        <f t="shared" si="47"/>
        <v>8322</v>
      </c>
      <c r="N105" s="120">
        <f t="shared" si="47"/>
        <v>0</v>
      </c>
      <c r="O105" s="120">
        <f t="shared" si="47"/>
        <v>8322</v>
      </c>
    </row>
    <row r="106" spans="1:15" ht="141.75">
      <c r="A106" s="128" t="s">
        <v>109</v>
      </c>
      <c r="B106" s="123" t="s">
        <v>620</v>
      </c>
      <c r="C106" s="118" t="s">
        <v>30</v>
      </c>
      <c r="D106" s="118" t="s">
        <v>420</v>
      </c>
      <c r="E106" s="126" t="s">
        <v>583</v>
      </c>
      <c r="F106" s="112" t="s">
        <v>314</v>
      </c>
      <c r="G106" s="120">
        <f>SUM(H106:I106)</f>
        <v>7674</v>
      </c>
      <c r="H106" s="120"/>
      <c r="I106" s="120">
        <v>7674</v>
      </c>
      <c r="J106" s="120">
        <f>SUM(K106:L106)</f>
        <v>8095</v>
      </c>
      <c r="K106" s="120"/>
      <c r="L106" s="120">
        <v>8095</v>
      </c>
      <c r="M106" s="120">
        <f>SUM(N106:O106)</f>
        <v>8322</v>
      </c>
      <c r="N106" s="120"/>
      <c r="O106" s="120">
        <v>8322</v>
      </c>
    </row>
    <row r="107" spans="1:15" ht="78.75">
      <c r="A107" s="128" t="s">
        <v>740</v>
      </c>
      <c r="B107" s="123" t="s">
        <v>620</v>
      </c>
      <c r="C107" s="118" t="s">
        <v>30</v>
      </c>
      <c r="D107" s="118" t="s">
        <v>420</v>
      </c>
      <c r="E107" s="124" t="s">
        <v>739</v>
      </c>
      <c r="F107" s="112"/>
      <c r="G107" s="120">
        <f>SUM(G108:G110)</f>
        <v>73025</v>
      </c>
      <c r="H107" s="120">
        <f aca="true" t="shared" si="48" ref="H107:O107">SUM(H108:H110)</f>
        <v>70525</v>
      </c>
      <c r="I107" s="120">
        <f t="shared" si="48"/>
        <v>2500</v>
      </c>
      <c r="J107" s="120">
        <f t="shared" si="48"/>
        <v>0</v>
      </c>
      <c r="K107" s="120">
        <f t="shared" si="48"/>
        <v>0</v>
      </c>
      <c r="L107" s="120">
        <f t="shared" si="48"/>
        <v>0</v>
      </c>
      <c r="M107" s="120">
        <f t="shared" si="48"/>
        <v>0</v>
      </c>
      <c r="N107" s="120">
        <f t="shared" si="48"/>
        <v>0</v>
      </c>
      <c r="O107" s="120">
        <f t="shared" si="48"/>
        <v>0</v>
      </c>
    </row>
    <row r="108" spans="1:15" ht="94.5">
      <c r="A108" s="143" t="s">
        <v>746</v>
      </c>
      <c r="B108" s="123" t="s">
        <v>620</v>
      </c>
      <c r="C108" s="118" t="s">
        <v>30</v>
      </c>
      <c r="D108" s="118" t="s">
        <v>420</v>
      </c>
      <c r="E108" s="126" t="s">
        <v>745</v>
      </c>
      <c r="F108" s="112" t="s">
        <v>314</v>
      </c>
      <c r="G108" s="120">
        <f>SUM(H108:I108)</f>
        <v>23025</v>
      </c>
      <c r="H108" s="120">
        <v>23025</v>
      </c>
      <c r="I108" s="120"/>
      <c r="J108" s="120">
        <f>SUM(K108:L108)</f>
        <v>0</v>
      </c>
      <c r="K108" s="120"/>
      <c r="L108" s="120"/>
      <c r="M108" s="120">
        <f>SUM(N108:O108)</f>
        <v>0</v>
      </c>
      <c r="N108" s="120"/>
      <c r="O108" s="120"/>
    </row>
    <row r="109" spans="1:15" ht="110.25">
      <c r="A109" s="143" t="s">
        <v>747</v>
      </c>
      <c r="B109" s="123" t="s">
        <v>620</v>
      </c>
      <c r="C109" s="118" t="s">
        <v>30</v>
      </c>
      <c r="D109" s="118" t="s">
        <v>420</v>
      </c>
      <c r="E109" s="126" t="s">
        <v>745</v>
      </c>
      <c r="F109" s="112" t="s">
        <v>0</v>
      </c>
      <c r="G109" s="120">
        <f>SUM(H109:I109)</f>
        <v>47500</v>
      </c>
      <c r="H109" s="120">
        <v>47500</v>
      </c>
      <c r="I109" s="120"/>
      <c r="J109" s="120">
        <f>SUM(K109:L109)</f>
        <v>0</v>
      </c>
      <c r="K109" s="120"/>
      <c r="L109" s="120"/>
      <c r="M109" s="120">
        <f>SUM(N109:O109)</f>
        <v>0</v>
      </c>
      <c r="N109" s="120"/>
      <c r="O109" s="120"/>
    </row>
    <row r="110" spans="1:15" ht="110.25">
      <c r="A110" s="128" t="s">
        <v>743</v>
      </c>
      <c r="B110" s="123" t="s">
        <v>620</v>
      </c>
      <c r="C110" s="118" t="s">
        <v>30</v>
      </c>
      <c r="D110" s="118" t="s">
        <v>420</v>
      </c>
      <c r="E110" s="126" t="s">
        <v>738</v>
      </c>
      <c r="F110" s="112" t="s">
        <v>0</v>
      </c>
      <c r="G110" s="120">
        <f>SUM(H110:I110)</f>
        <v>2500</v>
      </c>
      <c r="H110" s="120"/>
      <c r="I110" s="120">
        <v>2500</v>
      </c>
      <c r="J110" s="120">
        <f>SUM(K110:L110)</f>
        <v>0</v>
      </c>
      <c r="K110" s="120"/>
      <c r="L110" s="120"/>
      <c r="M110" s="120">
        <f>SUM(N110:O110)</f>
        <v>0</v>
      </c>
      <c r="N110" s="120"/>
      <c r="O110" s="120"/>
    </row>
    <row r="111" spans="1:15" ht="63">
      <c r="A111" s="128" t="s">
        <v>698</v>
      </c>
      <c r="B111" s="123" t="s">
        <v>620</v>
      </c>
      <c r="C111" s="118" t="s">
        <v>30</v>
      </c>
      <c r="D111" s="118" t="s">
        <v>420</v>
      </c>
      <c r="E111" s="124" t="s">
        <v>699</v>
      </c>
      <c r="F111" s="112"/>
      <c r="G111" s="120">
        <f>SUM(G112:G113)</f>
        <v>70000</v>
      </c>
      <c r="H111" s="120">
        <f aca="true" t="shared" si="49" ref="H111:O111">SUM(H112:H113)</f>
        <v>63000</v>
      </c>
      <c r="I111" s="120">
        <f t="shared" si="49"/>
        <v>7000</v>
      </c>
      <c r="J111" s="120">
        <f t="shared" si="49"/>
        <v>0</v>
      </c>
      <c r="K111" s="120">
        <f t="shared" si="49"/>
        <v>0</v>
      </c>
      <c r="L111" s="120">
        <f t="shared" si="49"/>
        <v>0</v>
      </c>
      <c r="M111" s="120">
        <f t="shared" si="49"/>
        <v>0</v>
      </c>
      <c r="N111" s="120">
        <f t="shared" si="49"/>
        <v>0</v>
      </c>
      <c r="O111" s="120">
        <f t="shared" si="49"/>
        <v>0</v>
      </c>
    </row>
    <row r="112" spans="1:15" ht="236.25">
      <c r="A112" s="128" t="s">
        <v>713</v>
      </c>
      <c r="B112" s="123" t="s">
        <v>620</v>
      </c>
      <c r="C112" s="118" t="s">
        <v>30</v>
      </c>
      <c r="D112" s="118" t="s">
        <v>420</v>
      </c>
      <c r="E112" s="126" t="s">
        <v>700</v>
      </c>
      <c r="F112" s="112" t="s">
        <v>318</v>
      </c>
      <c r="G112" s="120">
        <f>SUM(H112:I112)</f>
        <v>63000</v>
      </c>
      <c r="H112" s="120">
        <v>63000</v>
      </c>
      <c r="I112" s="120"/>
      <c r="J112" s="120">
        <f>SUM(K112:L112)</f>
        <v>0</v>
      </c>
      <c r="K112" s="120"/>
      <c r="L112" s="120"/>
      <c r="M112" s="120">
        <f>SUM(N112:O112)</f>
        <v>0</v>
      </c>
      <c r="N112" s="120"/>
      <c r="O112" s="120"/>
    </row>
    <row r="113" spans="1:15" ht="110.25">
      <c r="A113" s="144" t="s">
        <v>720</v>
      </c>
      <c r="B113" s="123" t="s">
        <v>620</v>
      </c>
      <c r="C113" s="118" t="s">
        <v>30</v>
      </c>
      <c r="D113" s="118" t="s">
        <v>420</v>
      </c>
      <c r="E113" s="126" t="s">
        <v>721</v>
      </c>
      <c r="F113" s="112" t="s">
        <v>318</v>
      </c>
      <c r="G113" s="120">
        <f>SUM(H113:I113)</f>
        <v>7000</v>
      </c>
      <c r="H113" s="120"/>
      <c r="I113" s="120">
        <v>7000</v>
      </c>
      <c r="J113" s="120">
        <f>SUM(K113:L113)</f>
        <v>0</v>
      </c>
      <c r="K113" s="120"/>
      <c r="L113" s="120"/>
      <c r="M113" s="120">
        <f>SUM(N113:O113)</f>
        <v>0</v>
      </c>
      <c r="N113" s="120"/>
      <c r="O113" s="120"/>
    </row>
    <row r="114" spans="1:15" ht="47.25">
      <c r="A114" s="109" t="s">
        <v>315</v>
      </c>
      <c r="B114" s="139" t="s">
        <v>620</v>
      </c>
      <c r="C114" s="111" t="s">
        <v>30</v>
      </c>
      <c r="D114" s="115">
        <v>12</v>
      </c>
      <c r="E114" s="112"/>
      <c r="F114" s="112"/>
      <c r="G114" s="113">
        <f>SUM(G115,G124,G128)</f>
        <v>25453.2</v>
      </c>
      <c r="H114" s="113">
        <f aca="true" t="shared" si="50" ref="H114:O114">SUM(H115,H124,H128)</f>
        <v>2680.7</v>
      </c>
      <c r="I114" s="113">
        <f t="shared" si="50"/>
        <v>22772.5</v>
      </c>
      <c r="J114" s="113">
        <f t="shared" si="50"/>
        <v>22084</v>
      </c>
      <c r="K114" s="113">
        <f t="shared" si="50"/>
        <v>2500</v>
      </c>
      <c r="L114" s="113">
        <f t="shared" si="50"/>
        <v>19584</v>
      </c>
      <c r="M114" s="113">
        <f t="shared" si="50"/>
        <v>22503</v>
      </c>
      <c r="N114" s="113">
        <f t="shared" si="50"/>
        <v>2500</v>
      </c>
      <c r="O114" s="113">
        <f t="shared" si="50"/>
        <v>20003</v>
      </c>
    </row>
    <row r="115" spans="1:15" ht="141.75">
      <c r="A115" s="116" t="s">
        <v>361</v>
      </c>
      <c r="B115" s="123" t="s">
        <v>620</v>
      </c>
      <c r="C115" s="118" t="s">
        <v>30</v>
      </c>
      <c r="D115" s="112" t="s">
        <v>316</v>
      </c>
      <c r="E115" s="124" t="s">
        <v>90</v>
      </c>
      <c r="F115" s="112"/>
      <c r="G115" s="120">
        <f>G116</f>
        <v>2357.2</v>
      </c>
      <c r="H115" s="120">
        <f aca="true" t="shared" si="51" ref="H115:O115">H116</f>
        <v>1893.2</v>
      </c>
      <c r="I115" s="120">
        <f t="shared" si="51"/>
        <v>464</v>
      </c>
      <c r="J115" s="120">
        <f t="shared" si="51"/>
        <v>2848</v>
      </c>
      <c r="K115" s="120">
        <f t="shared" si="51"/>
        <v>2500</v>
      </c>
      <c r="L115" s="120">
        <f t="shared" si="51"/>
        <v>348</v>
      </c>
      <c r="M115" s="120">
        <f t="shared" si="51"/>
        <v>2500</v>
      </c>
      <c r="N115" s="120">
        <f t="shared" si="51"/>
        <v>2500</v>
      </c>
      <c r="O115" s="120">
        <f t="shared" si="51"/>
        <v>0</v>
      </c>
    </row>
    <row r="116" spans="1:15" ht="172.5" customHeight="1">
      <c r="A116" s="116" t="s">
        <v>354</v>
      </c>
      <c r="B116" s="123" t="s">
        <v>620</v>
      </c>
      <c r="C116" s="118" t="s">
        <v>30</v>
      </c>
      <c r="D116" s="112" t="s">
        <v>316</v>
      </c>
      <c r="E116" s="124" t="s">
        <v>1020</v>
      </c>
      <c r="F116" s="112"/>
      <c r="G116" s="120">
        <f>SUM(G117,G119,G122)</f>
        <v>2357.2</v>
      </c>
      <c r="H116" s="120">
        <f aca="true" t="shared" si="52" ref="H116:O116">SUM(H117,H119,H122)</f>
        <v>1893.2</v>
      </c>
      <c r="I116" s="120">
        <f t="shared" si="52"/>
        <v>464</v>
      </c>
      <c r="J116" s="120">
        <f t="shared" si="52"/>
        <v>2848</v>
      </c>
      <c r="K116" s="120">
        <f t="shared" si="52"/>
        <v>2500</v>
      </c>
      <c r="L116" s="120">
        <f t="shared" si="52"/>
        <v>348</v>
      </c>
      <c r="M116" s="120">
        <f t="shared" si="52"/>
        <v>2500</v>
      </c>
      <c r="N116" s="120">
        <f t="shared" si="52"/>
        <v>2500</v>
      </c>
      <c r="O116" s="120">
        <f t="shared" si="52"/>
        <v>0</v>
      </c>
    </row>
    <row r="117" spans="1:15" ht="108.75" customHeight="1">
      <c r="A117" s="116" t="s">
        <v>1021</v>
      </c>
      <c r="B117" s="123" t="s">
        <v>620</v>
      </c>
      <c r="C117" s="118" t="s">
        <v>30</v>
      </c>
      <c r="D117" s="112" t="s">
        <v>316</v>
      </c>
      <c r="E117" s="124" t="s">
        <v>53</v>
      </c>
      <c r="F117" s="112"/>
      <c r="G117" s="120">
        <f>G118</f>
        <v>100</v>
      </c>
      <c r="H117" s="120">
        <f aca="true" t="shared" si="53" ref="H117:O117">H118</f>
        <v>0</v>
      </c>
      <c r="I117" s="120">
        <f t="shared" si="53"/>
        <v>100</v>
      </c>
      <c r="J117" s="120">
        <f t="shared" si="53"/>
        <v>0</v>
      </c>
      <c r="K117" s="120">
        <f t="shared" si="53"/>
        <v>0</v>
      </c>
      <c r="L117" s="120">
        <f t="shared" si="53"/>
        <v>0</v>
      </c>
      <c r="M117" s="120">
        <f t="shared" si="53"/>
        <v>0</v>
      </c>
      <c r="N117" s="120">
        <f t="shared" si="53"/>
        <v>0</v>
      </c>
      <c r="O117" s="120">
        <f t="shared" si="53"/>
        <v>0</v>
      </c>
    </row>
    <row r="118" spans="1:15" ht="141" customHeight="1">
      <c r="A118" s="116" t="s">
        <v>1017</v>
      </c>
      <c r="B118" s="123" t="s">
        <v>620</v>
      </c>
      <c r="C118" s="118" t="s">
        <v>30</v>
      </c>
      <c r="D118" s="112" t="s">
        <v>316</v>
      </c>
      <c r="E118" s="126" t="s">
        <v>571</v>
      </c>
      <c r="F118" s="112" t="s">
        <v>0</v>
      </c>
      <c r="G118" s="120">
        <f>SUM(H118:I118)</f>
        <v>100</v>
      </c>
      <c r="H118" s="127"/>
      <c r="I118" s="127">
        <v>100</v>
      </c>
      <c r="J118" s="120">
        <f>SUM(K118:L118)</f>
        <v>0</v>
      </c>
      <c r="K118" s="127"/>
      <c r="L118" s="127">
        <v>0</v>
      </c>
      <c r="M118" s="120">
        <f>SUM(N118:O118)</f>
        <v>0</v>
      </c>
      <c r="N118" s="127"/>
      <c r="O118" s="127">
        <v>0</v>
      </c>
    </row>
    <row r="119" spans="1:15" ht="47.25">
      <c r="A119" s="116" t="s">
        <v>680</v>
      </c>
      <c r="B119" s="123" t="s">
        <v>620</v>
      </c>
      <c r="C119" s="118" t="s">
        <v>30</v>
      </c>
      <c r="D119" s="112" t="s">
        <v>316</v>
      </c>
      <c r="E119" s="124" t="s">
        <v>676</v>
      </c>
      <c r="F119" s="112"/>
      <c r="G119" s="120">
        <f>SUM(G120:G121)</f>
        <v>2104.2</v>
      </c>
      <c r="H119" s="120">
        <f aca="true" t="shared" si="54" ref="H119:O119">SUM(H120:H121)</f>
        <v>1893.2</v>
      </c>
      <c r="I119" s="120">
        <f t="shared" si="54"/>
        <v>211</v>
      </c>
      <c r="J119" s="120">
        <f t="shared" si="54"/>
        <v>2848</v>
      </c>
      <c r="K119" s="120">
        <f t="shared" si="54"/>
        <v>2500</v>
      </c>
      <c r="L119" s="120">
        <f t="shared" si="54"/>
        <v>348</v>
      </c>
      <c r="M119" s="120">
        <f t="shared" si="54"/>
        <v>2500</v>
      </c>
      <c r="N119" s="120">
        <f t="shared" si="54"/>
        <v>2500</v>
      </c>
      <c r="O119" s="120">
        <f t="shared" si="54"/>
        <v>0</v>
      </c>
    </row>
    <row r="120" spans="1:15" ht="78.75">
      <c r="A120" s="125" t="s">
        <v>662</v>
      </c>
      <c r="B120" s="123" t="s">
        <v>620</v>
      </c>
      <c r="C120" s="118" t="s">
        <v>30</v>
      </c>
      <c r="D120" s="112" t="s">
        <v>316</v>
      </c>
      <c r="E120" s="112" t="s">
        <v>677</v>
      </c>
      <c r="F120" s="112" t="s">
        <v>0</v>
      </c>
      <c r="G120" s="120">
        <f>SUM(H120:I120)</f>
        <v>2104.2</v>
      </c>
      <c r="H120" s="120">
        <v>1893.2</v>
      </c>
      <c r="I120" s="120">
        <v>211</v>
      </c>
      <c r="J120" s="120">
        <f>SUM(K120:L120)</f>
        <v>2848</v>
      </c>
      <c r="K120" s="120">
        <v>2500</v>
      </c>
      <c r="L120" s="120">
        <v>348</v>
      </c>
      <c r="M120" s="120">
        <f>SUM(N120:O120)</f>
        <v>2500</v>
      </c>
      <c r="N120" s="120">
        <v>2500</v>
      </c>
      <c r="O120" s="120">
        <v>0</v>
      </c>
    </row>
    <row r="121" spans="1:15" ht="94.5">
      <c r="A121" s="125" t="s">
        <v>935</v>
      </c>
      <c r="B121" s="123" t="s">
        <v>620</v>
      </c>
      <c r="C121" s="118" t="s">
        <v>30</v>
      </c>
      <c r="D121" s="112" t="s">
        <v>316</v>
      </c>
      <c r="E121" s="112" t="s">
        <v>678</v>
      </c>
      <c r="F121" s="112" t="s">
        <v>0</v>
      </c>
      <c r="G121" s="120">
        <f>SUM(H121:I121)</f>
        <v>0</v>
      </c>
      <c r="H121" s="120">
        <v>0</v>
      </c>
      <c r="I121" s="120"/>
      <c r="J121" s="120">
        <f>SUM(K121:L121)</f>
        <v>0</v>
      </c>
      <c r="K121" s="120">
        <v>0</v>
      </c>
      <c r="L121" s="120"/>
      <c r="M121" s="120">
        <f>SUM(N121:O121)</f>
        <v>0</v>
      </c>
      <c r="N121" s="120">
        <v>0</v>
      </c>
      <c r="O121" s="120"/>
    </row>
    <row r="122" spans="1:15" ht="78.75">
      <c r="A122" s="116" t="s">
        <v>681</v>
      </c>
      <c r="B122" s="123" t="s">
        <v>620</v>
      </c>
      <c r="C122" s="118" t="s">
        <v>30</v>
      </c>
      <c r="D122" s="112" t="s">
        <v>316</v>
      </c>
      <c r="E122" s="124" t="s">
        <v>679</v>
      </c>
      <c r="F122" s="112"/>
      <c r="G122" s="120">
        <f>G123</f>
        <v>153</v>
      </c>
      <c r="H122" s="120">
        <f aca="true" t="shared" si="55" ref="H122:O122">H123</f>
        <v>0</v>
      </c>
      <c r="I122" s="120">
        <f t="shared" si="55"/>
        <v>153</v>
      </c>
      <c r="J122" s="120">
        <f t="shared" si="55"/>
        <v>0</v>
      </c>
      <c r="K122" s="120">
        <f t="shared" si="55"/>
        <v>0</v>
      </c>
      <c r="L122" s="120">
        <f t="shared" si="55"/>
        <v>0</v>
      </c>
      <c r="M122" s="120">
        <f t="shared" si="55"/>
        <v>0</v>
      </c>
      <c r="N122" s="120">
        <f t="shared" si="55"/>
        <v>0</v>
      </c>
      <c r="O122" s="120">
        <f t="shared" si="55"/>
        <v>0</v>
      </c>
    </row>
    <row r="123" spans="1:15" ht="89.25" customHeight="1">
      <c r="A123" s="116" t="s">
        <v>683</v>
      </c>
      <c r="B123" s="123" t="s">
        <v>620</v>
      </c>
      <c r="C123" s="118" t="s">
        <v>30</v>
      </c>
      <c r="D123" s="112" t="s">
        <v>316</v>
      </c>
      <c r="E123" s="112" t="s">
        <v>682</v>
      </c>
      <c r="F123" s="112" t="s">
        <v>0</v>
      </c>
      <c r="G123" s="120">
        <f>SUM(H123:I123)</f>
        <v>153</v>
      </c>
      <c r="H123" s="120"/>
      <c r="I123" s="120">
        <v>153</v>
      </c>
      <c r="J123" s="120">
        <f>SUM(K123:L123)</f>
        <v>0</v>
      </c>
      <c r="K123" s="120"/>
      <c r="L123" s="120"/>
      <c r="M123" s="120">
        <f>SUM(N123:O123)</f>
        <v>0</v>
      </c>
      <c r="N123" s="120"/>
      <c r="O123" s="120"/>
    </row>
    <row r="124" spans="1:15" ht="84" customHeight="1">
      <c r="A124" s="121" t="s">
        <v>368</v>
      </c>
      <c r="B124" s="123" t="s">
        <v>620</v>
      </c>
      <c r="C124" s="118" t="s">
        <v>30</v>
      </c>
      <c r="D124" s="112" t="s">
        <v>316</v>
      </c>
      <c r="E124" s="124" t="s">
        <v>393</v>
      </c>
      <c r="F124" s="112"/>
      <c r="G124" s="120">
        <f>G125</f>
        <v>182</v>
      </c>
      <c r="H124" s="120">
        <f aca="true" t="shared" si="56" ref="H124:O126">H125</f>
        <v>0</v>
      </c>
      <c r="I124" s="120">
        <f t="shared" si="56"/>
        <v>182</v>
      </c>
      <c r="J124" s="120">
        <f t="shared" si="56"/>
        <v>0</v>
      </c>
      <c r="K124" s="120">
        <f t="shared" si="56"/>
        <v>0</v>
      </c>
      <c r="L124" s="120">
        <f t="shared" si="56"/>
        <v>0</v>
      </c>
      <c r="M124" s="120">
        <f t="shared" si="56"/>
        <v>0</v>
      </c>
      <c r="N124" s="120">
        <f t="shared" si="56"/>
        <v>0</v>
      </c>
      <c r="O124" s="120">
        <f t="shared" si="56"/>
        <v>0</v>
      </c>
    </row>
    <row r="125" spans="1:15" ht="126.75" customHeight="1">
      <c r="A125" s="121" t="s">
        <v>355</v>
      </c>
      <c r="B125" s="123" t="s">
        <v>620</v>
      </c>
      <c r="C125" s="118" t="s">
        <v>30</v>
      </c>
      <c r="D125" s="112" t="s">
        <v>316</v>
      </c>
      <c r="E125" s="124" t="s">
        <v>392</v>
      </c>
      <c r="F125" s="112"/>
      <c r="G125" s="120">
        <f>G126</f>
        <v>182</v>
      </c>
      <c r="H125" s="120">
        <f t="shared" si="56"/>
        <v>0</v>
      </c>
      <c r="I125" s="120">
        <f t="shared" si="56"/>
        <v>182</v>
      </c>
      <c r="J125" s="120">
        <f t="shared" si="56"/>
        <v>0</v>
      </c>
      <c r="K125" s="120">
        <f t="shared" si="56"/>
        <v>0</v>
      </c>
      <c r="L125" s="120">
        <f t="shared" si="56"/>
        <v>0</v>
      </c>
      <c r="M125" s="120">
        <f t="shared" si="56"/>
        <v>0</v>
      </c>
      <c r="N125" s="120">
        <f t="shared" si="56"/>
        <v>0</v>
      </c>
      <c r="O125" s="120">
        <f t="shared" si="56"/>
        <v>0</v>
      </c>
    </row>
    <row r="126" spans="1:15" ht="141.75">
      <c r="A126" s="116" t="s">
        <v>390</v>
      </c>
      <c r="B126" s="123" t="s">
        <v>620</v>
      </c>
      <c r="C126" s="118" t="s">
        <v>30</v>
      </c>
      <c r="D126" s="112" t="s">
        <v>316</v>
      </c>
      <c r="E126" s="124" t="s">
        <v>391</v>
      </c>
      <c r="F126" s="112"/>
      <c r="G126" s="120">
        <f>G127</f>
        <v>182</v>
      </c>
      <c r="H126" s="120">
        <f t="shared" si="56"/>
        <v>0</v>
      </c>
      <c r="I126" s="120">
        <f t="shared" si="56"/>
        <v>182</v>
      </c>
      <c r="J126" s="120">
        <f t="shared" si="56"/>
        <v>0</v>
      </c>
      <c r="K126" s="120">
        <f t="shared" si="56"/>
        <v>0</v>
      </c>
      <c r="L126" s="120">
        <f t="shared" si="56"/>
        <v>0</v>
      </c>
      <c r="M126" s="120">
        <f t="shared" si="56"/>
        <v>0</v>
      </c>
      <c r="N126" s="120">
        <f t="shared" si="56"/>
        <v>0</v>
      </c>
      <c r="O126" s="120">
        <f t="shared" si="56"/>
        <v>0</v>
      </c>
    </row>
    <row r="127" spans="1:15" ht="126">
      <c r="A127" s="116" t="s">
        <v>675</v>
      </c>
      <c r="B127" s="123" t="s">
        <v>620</v>
      </c>
      <c r="C127" s="118" t="s">
        <v>30</v>
      </c>
      <c r="D127" s="112" t="s">
        <v>316</v>
      </c>
      <c r="E127" s="112" t="s">
        <v>574</v>
      </c>
      <c r="F127" s="112" t="s">
        <v>0</v>
      </c>
      <c r="G127" s="120">
        <f>SUM(H127:I127)</f>
        <v>182</v>
      </c>
      <c r="H127" s="120"/>
      <c r="I127" s="120">
        <v>182</v>
      </c>
      <c r="J127" s="120">
        <f>SUM(K127:L127)</f>
        <v>0</v>
      </c>
      <c r="K127" s="120"/>
      <c r="L127" s="120"/>
      <c r="M127" s="120">
        <f>SUM(N127:O127)</f>
        <v>0</v>
      </c>
      <c r="N127" s="120"/>
      <c r="O127" s="120"/>
    </row>
    <row r="128" spans="1:15" ht="15.75">
      <c r="A128" s="116" t="s">
        <v>732</v>
      </c>
      <c r="B128" s="123" t="s">
        <v>620</v>
      </c>
      <c r="C128" s="118" t="s">
        <v>30</v>
      </c>
      <c r="D128" s="112" t="s">
        <v>316</v>
      </c>
      <c r="E128" s="119" t="s">
        <v>1006</v>
      </c>
      <c r="F128" s="112"/>
      <c r="G128" s="120">
        <f aca="true" t="shared" si="57" ref="G128:O128">G129</f>
        <v>22914</v>
      </c>
      <c r="H128" s="120">
        <f t="shared" si="57"/>
        <v>787.5</v>
      </c>
      <c r="I128" s="120">
        <f t="shared" si="57"/>
        <v>22126.5</v>
      </c>
      <c r="J128" s="120">
        <f t="shared" si="57"/>
        <v>19236</v>
      </c>
      <c r="K128" s="120">
        <f t="shared" si="57"/>
        <v>0</v>
      </c>
      <c r="L128" s="120">
        <f t="shared" si="57"/>
        <v>19236</v>
      </c>
      <c r="M128" s="120">
        <f t="shared" si="57"/>
        <v>20003</v>
      </c>
      <c r="N128" s="120">
        <f t="shared" si="57"/>
        <v>0</v>
      </c>
      <c r="O128" s="120">
        <f t="shared" si="57"/>
        <v>20003</v>
      </c>
    </row>
    <row r="129" spans="1:15" ht="31.5">
      <c r="A129" s="116" t="s">
        <v>1009</v>
      </c>
      <c r="B129" s="123" t="s">
        <v>620</v>
      </c>
      <c r="C129" s="118" t="s">
        <v>30</v>
      </c>
      <c r="D129" s="112" t="s">
        <v>316</v>
      </c>
      <c r="E129" s="119" t="s">
        <v>1007</v>
      </c>
      <c r="F129" s="112"/>
      <c r="G129" s="120">
        <f>SUM(G130:G134)</f>
        <v>22914</v>
      </c>
      <c r="H129" s="120">
        <f aca="true" t="shared" si="58" ref="H129:O129">SUM(H130:H134)</f>
        <v>787.5</v>
      </c>
      <c r="I129" s="120">
        <f t="shared" si="58"/>
        <v>22126.5</v>
      </c>
      <c r="J129" s="120">
        <f t="shared" si="58"/>
        <v>19236</v>
      </c>
      <c r="K129" s="120">
        <f t="shared" si="58"/>
        <v>0</v>
      </c>
      <c r="L129" s="120">
        <f t="shared" si="58"/>
        <v>19236</v>
      </c>
      <c r="M129" s="120">
        <f t="shared" si="58"/>
        <v>20003</v>
      </c>
      <c r="N129" s="120">
        <f t="shared" si="58"/>
        <v>0</v>
      </c>
      <c r="O129" s="120">
        <f t="shared" si="58"/>
        <v>20003</v>
      </c>
    </row>
    <row r="130" spans="1:15" ht="231.75" customHeight="1">
      <c r="A130" s="125" t="s">
        <v>110</v>
      </c>
      <c r="B130" s="123" t="s">
        <v>620</v>
      </c>
      <c r="C130" s="118" t="s">
        <v>30</v>
      </c>
      <c r="D130" s="112" t="s">
        <v>316</v>
      </c>
      <c r="E130" s="112" t="s">
        <v>382</v>
      </c>
      <c r="F130" s="112" t="s">
        <v>622</v>
      </c>
      <c r="G130" s="120">
        <f>SUM(H130:I130)</f>
        <v>20131</v>
      </c>
      <c r="H130" s="120"/>
      <c r="I130" s="120">
        <v>20131</v>
      </c>
      <c r="J130" s="120">
        <f>SUM(K130:L130)</f>
        <v>18874</v>
      </c>
      <c r="K130" s="120"/>
      <c r="L130" s="120">
        <v>18874</v>
      </c>
      <c r="M130" s="120">
        <f>SUM(N130:O130)</f>
        <v>19630</v>
      </c>
      <c r="N130" s="120"/>
      <c r="O130" s="120">
        <v>19630</v>
      </c>
    </row>
    <row r="131" spans="1:15" ht="126">
      <c r="A131" s="125" t="s">
        <v>1013</v>
      </c>
      <c r="B131" s="123" t="s">
        <v>620</v>
      </c>
      <c r="C131" s="118" t="s">
        <v>30</v>
      </c>
      <c r="D131" s="112" t="s">
        <v>316</v>
      </c>
      <c r="E131" s="112" t="s">
        <v>382</v>
      </c>
      <c r="F131" s="112" t="s">
        <v>0</v>
      </c>
      <c r="G131" s="120">
        <f>SUM(H131:I131)</f>
        <v>1948</v>
      </c>
      <c r="H131" s="120"/>
      <c r="I131" s="120">
        <v>1948</v>
      </c>
      <c r="J131" s="120">
        <f>SUM(K131:L131)</f>
        <v>362</v>
      </c>
      <c r="K131" s="120"/>
      <c r="L131" s="120">
        <v>362</v>
      </c>
      <c r="M131" s="120">
        <f>SUM(N131:O131)</f>
        <v>373</v>
      </c>
      <c r="N131" s="120"/>
      <c r="O131" s="120">
        <v>373</v>
      </c>
    </row>
    <row r="132" spans="1:15" ht="110.25">
      <c r="A132" s="125" t="s">
        <v>1014</v>
      </c>
      <c r="B132" s="123" t="s">
        <v>620</v>
      </c>
      <c r="C132" s="118" t="s">
        <v>30</v>
      </c>
      <c r="D132" s="112" t="s">
        <v>316</v>
      </c>
      <c r="E132" s="112" t="s">
        <v>382</v>
      </c>
      <c r="F132" s="112" t="s">
        <v>280</v>
      </c>
      <c r="G132" s="120">
        <f>SUM(H132:I132)</f>
        <v>6</v>
      </c>
      <c r="H132" s="120"/>
      <c r="I132" s="120">
        <v>6</v>
      </c>
      <c r="J132" s="120">
        <f>SUM(K132:L132)</f>
        <v>0</v>
      </c>
      <c r="K132" s="120"/>
      <c r="L132" s="120"/>
      <c r="M132" s="120">
        <f>SUM(N132:O132)</f>
        <v>0</v>
      </c>
      <c r="N132" s="120"/>
      <c r="O132" s="120"/>
    </row>
    <row r="133" spans="1:15" ht="157.5">
      <c r="A133" s="125" t="s">
        <v>712</v>
      </c>
      <c r="B133" s="123" t="s">
        <v>620</v>
      </c>
      <c r="C133" s="118" t="s">
        <v>30</v>
      </c>
      <c r="D133" s="112" t="s">
        <v>316</v>
      </c>
      <c r="E133" s="112" t="s">
        <v>701</v>
      </c>
      <c r="F133" s="112" t="s">
        <v>0</v>
      </c>
      <c r="G133" s="120">
        <f>SUM(H133:I133)</f>
        <v>787.5</v>
      </c>
      <c r="H133" s="120">
        <v>787.5</v>
      </c>
      <c r="I133" s="120"/>
      <c r="J133" s="120">
        <f>SUM(K133:L133)</f>
        <v>0</v>
      </c>
      <c r="K133" s="120"/>
      <c r="L133" s="120"/>
      <c r="M133" s="120">
        <f>SUM(N133:O133)</f>
        <v>0</v>
      </c>
      <c r="N133" s="120"/>
      <c r="O133" s="120"/>
    </row>
    <row r="134" spans="1:15" ht="157.5">
      <c r="A134" s="125" t="s">
        <v>702</v>
      </c>
      <c r="B134" s="123" t="s">
        <v>620</v>
      </c>
      <c r="C134" s="118" t="s">
        <v>30</v>
      </c>
      <c r="D134" s="112" t="s">
        <v>316</v>
      </c>
      <c r="E134" s="112" t="s">
        <v>703</v>
      </c>
      <c r="F134" s="112" t="s">
        <v>0</v>
      </c>
      <c r="G134" s="120">
        <f>SUM(H134:I134)</f>
        <v>41.5</v>
      </c>
      <c r="H134" s="120"/>
      <c r="I134" s="120">
        <v>41.5</v>
      </c>
      <c r="J134" s="120">
        <f>SUM(K134:L134)</f>
        <v>0</v>
      </c>
      <c r="K134" s="120"/>
      <c r="L134" s="120"/>
      <c r="M134" s="120">
        <f>SUM(N134:O134)</f>
        <v>0</v>
      </c>
      <c r="N134" s="120"/>
      <c r="O134" s="120"/>
    </row>
    <row r="135" spans="1:15" ht="31.5">
      <c r="A135" s="109" t="s">
        <v>317</v>
      </c>
      <c r="B135" s="110" t="s">
        <v>620</v>
      </c>
      <c r="C135" s="111" t="s">
        <v>40</v>
      </c>
      <c r="D135" s="112"/>
      <c r="E135" s="112"/>
      <c r="F135" s="112"/>
      <c r="G135" s="113">
        <f>SUM(G136,G141)</f>
        <v>16499.399999999998</v>
      </c>
      <c r="H135" s="113">
        <f aca="true" t="shared" si="59" ref="H135:O135">SUM(H136,H141)</f>
        <v>9088.4</v>
      </c>
      <c r="I135" s="113">
        <f t="shared" si="59"/>
        <v>7411</v>
      </c>
      <c r="J135" s="113">
        <f t="shared" si="59"/>
        <v>10618</v>
      </c>
      <c r="K135" s="113">
        <f t="shared" si="59"/>
        <v>5309</v>
      </c>
      <c r="L135" s="113">
        <f t="shared" si="59"/>
        <v>5309</v>
      </c>
      <c r="M135" s="113">
        <f t="shared" si="59"/>
        <v>11040</v>
      </c>
      <c r="N135" s="113">
        <f t="shared" si="59"/>
        <v>5520</v>
      </c>
      <c r="O135" s="113">
        <f t="shared" si="59"/>
        <v>5520</v>
      </c>
    </row>
    <row r="136" spans="1:15" s="129" customFormat="1" ht="15.75">
      <c r="A136" s="109" t="s">
        <v>383</v>
      </c>
      <c r="B136" s="110" t="s">
        <v>620</v>
      </c>
      <c r="C136" s="111" t="s">
        <v>40</v>
      </c>
      <c r="D136" s="111" t="s">
        <v>29</v>
      </c>
      <c r="E136" s="131"/>
      <c r="F136" s="115"/>
      <c r="G136" s="113">
        <f>G137</f>
        <v>21</v>
      </c>
      <c r="H136" s="113">
        <f aca="true" t="shared" si="60" ref="H136:O139">H137</f>
        <v>0</v>
      </c>
      <c r="I136" s="113">
        <f t="shared" si="60"/>
        <v>21</v>
      </c>
      <c r="J136" s="113">
        <f>J137</f>
        <v>0</v>
      </c>
      <c r="K136" s="113">
        <f t="shared" si="60"/>
        <v>0</v>
      </c>
      <c r="L136" s="113">
        <f t="shared" si="60"/>
        <v>0</v>
      </c>
      <c r="M136" s="113">
        <f>M137</f>
        <v>0</v>
      </c>
      <c r="N136" s="113">
        <f t="shared" si="60"/>
        <v>0</v>
      </c>
      <c r="O136" s="113">
        <f t="shared" si="60"/>
        <v>0</v>
      </c>
    </row>
    <row r="137" spans="1:15" ht="127.5" customHeight="1">
      <c r="A137" s="109" t="s">
        <v>370</v>
      </c>
      <c r="B137" s="123" t="s">
        <v>620</v>
      </c>
      <c r="C137" s="118" t="s">
        <v>40</v>
      </c>
      <c r="D137" s="118" t="s">
        <v>29</v>
      </c>
      <c r="E137" s="119" t="s">
        <v>188</v>
      </c>
      <c r="F137" s="112"/>
      <c r="G137" s="120">
        <f>G138</f>
        <v>21</v>
      </c>
      <c r="H137" s="120">
        <f t="shared" si="60"/>
        <v>0</v>
      </c>
      <c r="I137" s="120">
        <f t="shared" si="60"/>
        <v>21</v>
      </c>
      <c r="J137" s="120">
        <f>J138</f>
        <v>0</v>
      </c>
      <c r="K137" s="120">
        <f t="shared" si="60"/>
        <v>0</v>
      </c>
      <c r="L137" s="120">
        <f t="shared" si="60"/>
        <v>0</v>
      </c>
      <c r="M137" s="120">
        <f>M138</f>
        <v>0</v>
      </c>
      <c r="N137" s="120">
        <f t="shared" si="60"/>
        <v>0</v>
      </c>
      <c r="O137" s="120">
        <f t="shared" si="60"/>
        <v>0</v>
      </c>
    </row>
    <row r="138" spans="1:15" ht="159" customHeight="1">
      <c r="A138" s="116" t="s">
        <v>369</v>
      </c>
      <c r="B138" s="123" t="s">
        <v>620</v>
      </c>
      <c r="C138" s="118" t="s">
        <v>40</v>
      </c>
      <c r="D138" s="118" t="s">
        <v>29</v>
      </c>
      <c r="E138" s="145" t="s">
        <v>189</v>
      </c>
      <c r="F138" s="112"/>
      <c r="G138" s="120">
        <f>G139</f>
        <v>21</v>
      </c>
      <c r="H138" s="120">
        <f t="shared" si="60"/>
        <v>0</v>
      </c>
      <c r="I138" s="120">
        <f t="shared" si="60"/>
        <v>21</v>
      </c>
      <c r="J138" s="120">
        <f>J139</f>
        <v>0</v>
      </c>
      <c r="K138" s="120">
        <f t="shared" si="60"/>
        <v>0</v>
      </c>
      <c r="L138" s="120"/>
      <c r="M138" s="120">
        <f>M139</f>
        <v>0</v>
      </c>
      <c r="N138" s="120">
        <f t="shared" si="60"/>
        <v>0</v>
      </c>
      <c r="O138" s="120">
        <f t="shared" si="60"/>
        <v>0</v>
      </c>
    </row>
    <row r="139" spans="1:15" ht="63">
      <c r="A139" s="116" t="s">
        <v>384</v>
      </c>
      <c r="B139" s="123" t="s">
        <v>620</v>
      </c>
      <c r="C139" s="118" t="s">
        <v>40</v>
      </c>
      <c r="D139" s="118" t="s">
        <v>29</v>
      </c>
      <c r="E139" s="145" t="s">
        <v>190</v>
      </c>
      <c r="F139" s="112"/>
      <c r="G139" s="120">
        <f>G140</f>
        <v>21</v>
      </c>
      <c r="H139" s="120">
        <f t="shared" si="60"/>
        <v>0</v>
      </c>
      <c r="I139" s="120">
        <f t="shared" si="60"/>
        <v>21</v>
      </c>
      <c r="J139" s="120">
        <f>J140</f>
        <v>0</v>
      </c>
      <c r="K139" s="120">
        <f t="shared" si="60"/>
        <v>0</v>
      </c>
      <c r="L139" s="120">
        <f t="shared" si="60"/>
        <v>0</v>
      </c>
      <c r="M139" s="120">
        <f>M140</f>
        <v>0</v>
      </c>
      <c r="N139" s="120">
        <f t="shared" si="60"/>
        <v>0</v>
      </c>
      <c r="O139" s="120">
        <f t="shared" si="60"/>
        <v>0</v>
      </c>
    </row>
    <row r="140" spans="1:15" ht="94.5">
      <c r="A140" s="116" t="s">
        <v>187</v>
      </c>
      <c r="B140" s="123" t="s">
        <v>620</v>
      </c>
      <c r="C140" s="118" t="s">
        <v>40</v>
      </c>
      <c r="D140" s="118" t="s">
        <v>29</v>
      </c>
      <c r="E140" s="118" t="s">
        <v>191</v>
      </c>
      <c r="F140" s="112" t="s">
        <v>0</v>
      </c>
      <c r="G140" s="120">
        <f>SUM(H140:I140)</f>
        <v>21</v>
      </c>
      <c r="H140" s="120"/>
      <c r="I140" s="120">
        <v>21</v>
      </c>
      <c r="J140" s="120">
        <f>SUM(K140:L140)</f>
        <v>0</v>
      </c>
      <c r="K140" s="120"/>
      <c r="L140" s="120"/>
      <c r="M140" s="120">
        <f>SUM(N140:O140)</f>
        <v>0</v>
      </c>
      <c r="N140" s="120"/>
      <c r="O140" s="120"/>
    </row>
    <row r="141" spans="1:15" ht="15.75">
      <c r="A141" s="109" t="s">
        <v>289</v>
      </c>
      <c r="B141" s="110" t="s">
        <v>620</v>
      </c>
      <c r="C141" s="111" t="s">
        <v>40</v>
      </c>
      <c r="D141" s="111" t="s">
        <v>419</v>
      </c>
      <c r="E141" s="112"/>
      <c r="F141" s="112"/>
      <c r="G141" s="113">
        <f aca="true" t="shared" si="61" ref="G141:O141">SUM(G142,G150,G155)</f>
        <v>16478.399999999998</v>
      </c>
      <c r="H141" s="113">
        <f t="shared" si="61"/>
        <v>9088.4</v>
      </c>
      <c r="I141" s="113">
        <f t="shared" si="61"/>
        <v>7390</v>
      </c>
      <c r="J141" s="113">
        <f t="shared" si="61"/>
        <v>10618</v>
      </c>
      <c r="K141" s="113">
        <f t="shared" si="61"/>
        <v>5309</v>
      </c>
      <c r="L141" s="113">
        <f t="shared" si="61"/>
        <v>5309</v>
      </c>
      <c r="M141" s="113">
        <f t="shared" si="61"/>
        <v>11040</v>
      </c>
      <c r="N141" s="113">
        <f t="shared" si="61"/>
        <v>5520</v>
      </c>
      <c r="O141" s="113">
        <f t="shared" si="61"/>
        <v>5520</v>
      </c>
    </row>
    <row r="142" spans="1:15" ht="110.25">
      <c r="A142" s="121" t="s">
        <v>370</v>
      </c>
      <c r="B142" s="134">
        <v>850</v>
      </c>
      <c r="C142" s="118" t="s">
        <v>40</v>
      </c>
      <c r="D142" s="118" t="s">
        <v>419</v>
      </c>
      <c r="E142" s="146">
        <v>7</v>
      </c>
      <c r="F142" s="112"/>
      <c r="G142" s="120">
        <f>SUM(G143,)</f>
        <v>10210</v>
      </c>
      <c r="H142" s="120">
        <f>SUM(H143,)</f>
        <v>5105</v>
      </c>
      <c r="I142" s="120">
        <f>SUM(I143,)</f>
        <v>5105</v>
      </c>
      <c r="J142" s="120">
        <f aca="true" t="shared" si="62" ref="J142:O142">J143</f>
        <v>10618</v>
      </c>
      <c r="K142" s="120">
        <f t="shared" si="62"/>
        <v>5309</v>
      </c>
      <c r="L142" s="120">
        <f t="shared" si="62"/>
        <v>5309</v>
      </c>
      <c r="M142" s="120">
        <f>M143</f>
        <v>11040</v>
      </c>
      <c r="N142" s="120">
        <f t="shared" si="62"/>
        <v>5520</v>
      </c>
      <c r="O142" s="120">
        <f t="shared" si="62"/>
        <v>5520</v>
      </c>
    </row>
    <row r="143" spans="1:15" ht="190.5" customHeight="1">
      <c r="A143" s="128" t="s">
        <v>371</v>
      </c>
      <c r="B143" s="134">
        <v>850</v>
      </c>
      <c r="C143" s="118" t="s">
        <v>40</v>
      </c>
      <c r="D143" s="118" t="s">
        <v>419</v>
      </c>
      <c r="E143" s="146" t="s">
        <v>101</v>
      </c>
      <c r="F143" s="112"/>
      <c r="G143" s="120">
        <f>SUM(G144,G147)</f>
        <v>10210</v>
      </c>
      <c r="H143" s="120">
        <f>SUM(H144,H147)</f>
        <v>5105</v>
      </c>
      <c r="I143" s="120">
        <f>SUM(I144,I147)</f>
        <v>5105</v>
      </c>
      <c r="J143" s="120">
        <f aca="true" t="shared" si="63" ref="J143:O143">SUM(J144,J147)</f>
        <v>10618</v>
      </c>
      <c r="K143" s="120">
        <f t="shared" si="63"/>
        <v>5309</v>
      </c>
      <c r="L143" s="120">
        <f t="shared" si="63"/>
        <v>5309</v>
      </c>
      <c r="M143" s="120">
        <f t="shared" si="63"/>
        <v>11040</v>
      </c>
      <c r="N143" s="120">
        <f t="shared" si="63"/>
        <v>5520</v>
      </c>
      <c r="O143" s="120">
        <f t="shared" si="63"/>
        <v>5520</v>
      </c>
    </row>
    <row r="144" spans="1:15" ht="63">
      <c r="A144" s="128" t="s">
        <v>324</v>
      </c>
      <c r="B144" s="134">
        <v>850</v>
      </c>
      <c r="C144" s="118" t="s">
        <v>40</v>
      </c>
      <c r="D144" s="118" t="s">
        <v>419</v>
      </c>
      <c r="E144" s="146" t="s">
        <v>325</v>
      </c>
      <c r="F144" s="112"/>
      <c r="G144" s="120">
        <f>SUM(G145:G146)</f>
        <v>0</v>
      </c>
      <c r="H144" s="120">
        <f>SUM(H145:H146)</f>
        <v>0</v>
      </c>
      <c r="I144" s="120">
        <f>SUM(I145:I146)</f>
        <v>0</v>
      </c>
      <c r="J144" s="120">
        <f>J146</f>
        <v>0</v>
      </c>
      <c r="K144" s="120"/>
      <c r="L144" s="120"/>
      <c r="M144" s="120"/>
      <c r="N144" s="120"/>
      <c r="O144" s="120"/>
    </row>
    <row r="145" spans="1:15" ht="63">
      <c r="A145" s="128" t="s">
        <v>326</v>
      </c>
      <c r="B145" s="134">
        <v>850</v>
      </c>
      <c r="C145" s="118" t="s">
        <v>40</v>
      </c>
      <c r="D145" s="118" t="s">
        <v>419</v>
      </c>
      <c r="E145" s="147" t="s">
        <v>327</v>
      </c>
      <c r="F145" s="112" t="s">
        <v>0</v>
      </c>
      <c r="G145" s="120">
        <f>SUM(H145:I145)</f>
        <v>0</v>
      </c>
      <c r="H145" s="120"/>
      <c r="I145" s="120"/>
      <c r="J145" s="120"/>
      <c r="K145" s="120"/>
      <c r="L145" s="120"/>
      <c r="M145" s="120"/>
      <c r="N145" s="120"/>
      <c r="O145" s="120"/>
    </row>
    <row r="146" spans="1:15" ht="94.5">
      <c r="A146" s="128" t="s">
        <v>328</v>
      </c>
      <c r="B146" s="134">
        <v>850</v>
      </c>
      <c r="C146" s="118" t="s">
        <v>40</v>
      </c>
      <c r="D146" s="118" t="s">
        <v>419</v>
      </c>
      <c r="E146" s="147" t="s">
        <v>329</v>
      </c>
      <c r="F146" s="112" t="s">
        <v>0</v>
      </c>
      <c r="G146" s="120">
        <f>SUM(H146:I146)</f>
        <v>0</v>
      </c>
      <c r="H146" s="120"/>
      <c r="I146" s="120"/>
      <c r="J146" s="120">
        <f>SUM(K146:L146)</f>
        <v>0</v>
      </c>
      <c r="K146" s="120"/>
      <c r="L146" s="120"/>
      <c r="M146" s="120"/>
      <c r="N146" s="120"/>
      <c r="O146" s="120"/>
    </row>
    <row r="147" spans="1:15" ht="63">
      <c r="A147" s="128" t="s">
        <v>307</v>
      </c>
      <c r="B147" s="134">
        <v>850</v>
      </c>
      <c r="C147" s="118" t="s">
        <v>40</v>
      </c>
      <c r="D147" s="118" t="s">
        <v>419</v>
      </c>
      <c r="E147" s="146" t="s">
        <v>308</v>
      </c>
      <c r="F147" s="112"/>
      <c r="G147" s="120">
        <f>SUM(G148:G149)</f>
        <v>10210</v>
      </c>
      <c r="H147" s="120">
        <f aca="true" t="shared" si="64" ref="H147:O147">SUM(H148:H149)</f>
        <v>5105</v>
      </c>
      <c r="I147" s="120">
        <f t="shared" si="64"/>
        <v>5105</v>
      </c>
      <c r="J147" s="120">
        <f t="shared" si="64"/>
        <v>10618</v>
      </c>
      <c r="K147" s="120">
        <f t="shared" si="64"/>
        <v>5309</v>
      </c>
      <c r="L147" s="120">
        <f t="shared" si="64"/>
        <v>5309</v>
      </c>
      <c r="M147" s="120">
        <f t="shared" si="64"/>
        <v>11040</v>
      </c>
      <c r="N147" s="120">
        <f t="shared" si="64"/>
        <v>5520</v>
      </c>
      <c r="O147" s="120">
        <f t="shared" si="64"/>
        <v>5520</v>
      </c>
    </row>
    <row r="148" spans="1:15" ht="94.5">
      <c r="A148" s="128" t="s">
        <v>309</v>
      </c>
      <c r="B148" s="134">
        <v>850</v>
      </c>
      <c r="C148" s="118" t="s">
        <v>40</v>
      </c>
      <c r="D148" s="118" t="s">
        <v>419</v>
      </c>
      <c r="E148" s="147" t="s">
        <v>180</v>
      </c>
      <c r="F148" s="112" t="s">
        <v>0</v>
      </c>
      <c r="G148" s="120">
        <f>SUM(H148:I148)</f>
        <v>5105</v>
      </c>
      <c r="H148" s="120"/>
      <c r="I148" s="120">
        <v>5105</v>
      </c>
      <c r="J148" s="120">
        <f>SUM(K148:L148)</f>
        <v>5309</v>
      </c>
      <c r="K148" s="120"/>
      <c r="L148" s="120">
        <v>5309</v>
      </c>
      <c r="M148" s="120">
        <f>SUM(N148:O148)</f>
        <v>5520</v>
      </c>
      <c r="N148" s="120"/>
      <c r="O148" s="120">
        <v>5520</v>
      </c>
    </row>
    <row r="149" spans="1:15" ht="110.25">
      <c r="A149" s="128" t="s">
        <v>167</v>
      </c>
      <c r="B149" s="134">
        <v>850</v>
      </c>
      <c r="C149" s="118" t="s">
        <v>40</v>
      </c>
      <c r="D149" s="118" t="s">
        <v>419</v>
      </c>
      <c r="E149" s="147" t="s">
        <v>584</v>
      </c>
      <c r="F149" s="112" t="s">
        <v>0</v>
      </c>
      <c r="G149" s="120">
        <f>SUM(H149:I149)</f>
        <v>5105</v>
      </c>
      <c r="H149" s="120">
        <v>5105</v>
      </c>
      <c r="I149" s="120"/>
      <c r="J149" s="120">
        <f>SUM(K149:L149)</f>
        <v>5309</v>
      </c>
      <c r="K149" s="120">
        <v>5309</v>
      </c>
      <c r="L149" s="120"/>
      <c r="M149" s="120">
        <f>SUM(N149:O149)</f>
        <v>5520</v>
      </c>
      <c r="N149" s="120">
        <v>5520</v>
      </c>
      <c r="O149" s="120"/>
    </row>
    <row r="150" spans="1:15" ht="94.5">
      <c r="A150" s="121" t="s">
        <v>372</v>
      </c>
      <c r="B150" s="134">
        <v>850</v>
      </c>
      <c r="C150" s="118" t="s">
        <v>40</v>
      </c>
      <c r="D150" s="118" t="s">
        <v>419</v>
      </c>
      <c r="E150" s="146">
        <v>12</v>
      </c>
      <c r="F150" s="112"/>
      <c r="G150" s="120">
        <f>G151</f>
        <v>4959.3</v>
      </c>
      <c r="H150" s="120">
        <f aca="true" t="shared" si="65" ref="H150:O151">H151</f>
        <v>2674.3</v>
      </c>
      <c r="I150" s="120">
        <f t="shared" si="65"/>
        <v>2285</v>
      </c>
      <c r="J150" s="120">
        <f t="shared" si="65"/>
        <v>0</v>
      </c>
      <c r="K150" s="120">
        <f t="shared" si="65"/>
        <v>0</v>
      </c>
      <c r="L150" s="120">
        <f t="shared" si="65"/>
        <v>0</v>
      </c>
      <c r="M150" s="120">
        <f t="shared" si="65"/>
        <v>0</v>
      </c>
      <c r="N150" s="120">
        <f t="shared" si="65"/>
        <v>0</v>
      </c>
      <c r="O150" s="120">
        <f t="shared" si="65"/>
        <v>0</v>
      </c>
    </row>
    <row r="151" spans="1:15" ht="94.5">
      <c r="A151" s="121" t="s">
        <v>937</v>
      </c>
      <c r="B151" s="134">
        <v>850</v>
      </c>
      <c r="C151" s="118" t="s">
        <v>40</v>
      </c>
      <c r="D151" s="118" t="s">
        <v>419</v>
      </c>
      <c r="E151" s="146" t="s">
        <v>936</v>
      </c>
      <c r="F151" s="112"/>
      <c r="G151" s="120">
        <f>G152</f>
        <v>4959.3</v>
      </c>
      <c r="H151" s="120">
        <f t="shared" si="65"/>
        <v>2674.3</v>
      </c>
      <c r="I151" s="120">
        <f t="shared" si="65"/>
        <v>2285</v>
      </c>
      <c r="J151" s="120">
        <f t="shared" si="65"/>
        <v>0</v>
      </c>
      <c r="K151" s="120">
        <f t="shared" si="65"/>
        <v>0</v>
      </c>
      <c r="L151" s="120">
        <f t="shared" si="65"/>
        <v>0</v>
      </c>
      <c r="M151" s="120">
        <f t="shared" si="65"/>
        <v>0</v>
      </c>
      <c r="N151" s="120">
        <f t="shared" si="65"/>
        <v>0</v>
      </c>
      <c r="O151" s="120">
        <f t="shared" si="65"/>
        <v>0</v>
      </c>
    </row>
    <row r="152" spans="1:15" ht="78.75">
      <c r="A152" s="121" t="s">
        <v>647</v>
      </c>
      <c r="B152" s="134">
        <v>850</v>
      </c>
      <c r="C152" s="118" t="s">
        <v>40</v>
      </c>
      <c r="D152" s="118" t="s">
        <v>419</v>
      </c>
      <c r="E152" s="146" t="s">
        <v>636</v>
      </c>
      <c r="F152" s="112"/>
      <c r="G152" s="120">
        <f aca="true" t="shared" si="66" ref="G152:O152">SUM(G153:G154)</f>
        <v>4959.3</v>
      </c>
      <c r="H152" s="120">
        <f t="shared" si="66"/>
        <v>2674.3</v>
      </c>
      <c r="I152" s="120">
        <f t="shared" si="66"/>
        <v>2285</v>
      </c>
      <c r="J152" s="120">
        <f t="shared" si="66"/>
        <v>0</v>
      </c>
      <c r="K152" s="120">
        <f t="shared" si="66"/>
        <v>0</v>
      </c>
      <c r="L152" s="120">
        <f t="shared" si="66"/>
        <v>0</v>
      </c>
      <c r="M152" s="120">
        <f t="shared" si="66"/>
        <v>0</v>
      </c>
      <c r="N152" s="120">
        <f t="shared" si="66"/>
        <v>0</v>
      </c>
      <c r="O152" s="120">
        <f t="shared" si="66"/>
        <v>0</v>
      </c>
    </row>
    <row r="153" spans="1:15" ht="141" customHeight="1">
      <c r="A153" s="148" t="s">
        <v>637</v>
      </c>
      <c r="B153" s="134">
        <v>850</v>
      </c>
      <c r="C153" s="118" t="s">
        <v>40</v>
      </c>
      <c r="D153" s="118" t="s">
        <v>419</v>
      </c>
      <c r="E153" s="149" t="s">
        <v>689</v>
      </c>
      <c r="F153" s="112" t="s">
        <v>0</v>
      </c>
      <c r="G153" s="120">
        <f>SUM(H153:I153)</f>
        <v>4959.3</v>
      </c>
      <c r="H153" s="120">
        <v>2674.3</v>
      </c>
      <c r="I153" s="120">
        <v>2285</v>
      </c>
      <c r="J153" s="120">
        <f>SUM(K153:L153)</f>
        <v>0</v>
      </c>
      <c r="K153" s="120"/>
      <c r="L153" s="120"/>
      <c r="M153" s="120">
        <f>SUM(N153:O153)</f>
        <v>0</v>
      </c>
      <c r="N153" s="120"/>
      <c r="O153" s="120"/>
    </row>
    <row r="154" spans="1:15" ht="63">
      <c r="A154" s="121" t="s">
        <v>939</v>
      </c>
      <c r="B154" s="134">
        <v>850</v>
      </c>
      <c r="C154" s="118" t="s">
        <v>40</v>
      </c>
      <c r="D154" s="118" t="s">
        <v>419</v>
      </c>
      <c r="E154" s="149" t="s">
        <v>689</v>
      </c>
      <c r="F154" s="112" t="s">
        <v>0</v>
      </c>
      <c r="G154" s="120">
        <f>SUM(H154:I154)</f>
        <v>0</v>
      </c>
      <c r="H154" s="120"/>
      <c r="I154" s="120">
        <v>0</v>
      </c>
      <c r="J154" s="120">
        <f>SUM(K154:L154)</f>
        <v>0</v>
      </c>
      <c r="K154" s="120"/>
      <c r="L154" s="120"/>
      <c r="M154" s="120">
        <f>SUM(N154:O154)</f>
        <v>0</v>
      </c>
      <c r="N154" s="120"/>
      <c r="O154" s="120"/>
    </row>
    <row r="155" spans="1:15" ht="15.75">
      <c r="A155" s="116" t="s">
        <v>732</v>
      </c>
      <c r="B155" s="134">
        <v>850</v>
      </c>
      <c r="C155" s="118" t="s">
        <v>40</v>
      </c>
      <c r="D155" s="118" t="s">
        <v>419</v>
      </c>
      <c r="E155" s="119" t="s">
        <v>1006</v>
      </c>
      <c r="F155" s="112"/>
      <c r="G155" s="120">
        <f>G156</f>
        <v>1309.1</v>
      </c>
      <c r="H155" s="120">
        <f aca="true" t="shared" si="67" ref="H155:O156">H156</f>
        <v>1309.1</v>
      </c>
      <c r="I155" s="120">
        <f t="shared" si="67"/>
        <v>0</v>
      </c>
      <c r="J155" s="120">
        <f t="shared" si="67"/>
        <v>0</v>
      </c>
      <c r="K155" s="120">
        <f t="shared" si="67"/>
        <v>0</v>
      </c>
      <c r="L155" s="120">
        <f t="shared" si="67"/>
        <v>0</v>
      </c>
      <c r="M155" s="120">
        <f t="shared" si="67"/>
        <v>0</v>
      </c>
      <c r="N155" s="120">
        <f t="shared" si="67"/>
        <v>0</v>
      </c>
      <c r="O155" s="120">
        <f t="shared" si="67"/>
        <v>0</v>
      </c>
    </row>
    <row r="156" spans="1:15" ht="31.5">
      <c r="A156" s="116" t="s">
        <v>1009</v>
      </c>
      <c r="B156" s="134">
        <v>850</v>
      </c>
      <c r="C156" s="118" t="s">
        <v>40</v>
      </c>
      <c r="D156" s="118" t="s">
        <v>419</v>
      </c>
      <c r="E156" s="119" t="s">
        <v>1007</v>
      </c>
      <c r="F156" s="112"/>
      <c r="G156" s="120">
        <f>G157</f>
        <v>1309.1</v>
      </c>
      <c r="H156" s="120">
        <f t="shared" si="67"/>
        <v>1309.1</v>
      </c>
      <c r="I156" s="120">
        <f t="shared" si="67"/>
        <v>0</v>
      </c>
      <c r="J156" s="120">
        <f t="shared" si="67"/>
        <v>0</v>
      </c>
      <c r="K156" s="120">
        <f t="shared" si="67"/>
        <v>0</v>
      </c>
      <c r="L156" s="120">
        <f t="shared" si="67"/>
        <v>0</v>
      </c>
      <c r="M156" s="120">
        <f t="shared" si="67"/>
        <v>0</v>
      </c>
      <c r="N156" s="120">
        <f t="shared" si="67"/>
        <v>0</v>
      </c>
      <c r="O156" s="120">
        <f t="shared" si="67"/>
        <v>0</v>
      </c>
    </row>
    <row r="157" spans="1:15" ht="110.25">
      <c r="A157" s="121" t="s">
        <v>697</v>
      </c>
      <c r="B157" s="134">
        <v>850</v>
      </c>
      <c r="C157" s="118" t="s">
        <v>40</v>
      </c>
      <c r="D157" s="118" t="s">
        <v>419</v>
      </c>
      <c r="E157" s="149" t="s">
        <v>714</v>
      </c>
      <c r="F157" s="112" t="s">
        <v>314</v>
      </c>
      <c r="G157" s="120">
        <f>SUM(H157:I157)</f>
        <v>1309.1</v>
      </c>
      <c r="H157" s="120">
        <v>1309.1</v>
      </c>
      <c r="I157" s="120"/>
      <c r="J157" s="120">
        <f>SUM(K157:L157)</f>
        <v>0</v>
      </c>
      <c r="K157" s="120"/>
      <c r="L157" s="120"/>
      <c r="M157" s="120">
        <f>SUM(N157:O157)</f>
        <v>0</v>
      </c>
      <c r="N157" s="120"/>
      <c r="O157" s="120"/>
    </row>
    <row r="158" spans="1:15" s="129" customFormat="1" ht="31.5">
      <c r="A158" s="130" t="s">
        <v>1011</v>
      </c>
      <c r="B158" s="150">
        <v>850</v>
      </c>
      <c r="C158" s="111" t="s">
        <v>422</v>
      </c>
      <c r="D158" s="111"/>
      <c r="E158" s="151"/>
      <c r="F158" s="115"/>
      <c r="G158" s="113">
        <f>SUM(G159)</f>
        <v>551</v>
      </c>
      <c r="H158" s="113">
        <f aca="true" t="shared" si="68" ref="H158:O158">SUM(H159)</f>
        <v>551</v>
      </c>
      <c r="I158" s="113">
        <f t="shared" si="68"/>
        <v>0</v>
      </c>
      <c r="J158" s="113">
        <f t="shared" si="68"/>
        <v>556</v>
      </c>
      <c r="K158" s="113">
        <f t="shared" si="68"/>
        <v>556</v>
      </c>
      <c r="L158" s="113">
        <f t="shared" si="68"/>
        <v>0</v>
      </c>
      <c r="M158" s="113">
        <f t="shared" si="68"/>
        <v>576</v>
      </c>
      <c r="N158" s="113">
        <f t="shared" si="68"/>
        <v>576</v>
      </c>
      <c r="O158" s="113">
        <f t="shared" si="68"/>
        <v>0</v>
      </c>
    </row>
    <row r="159" spans="1:15" s="129" customFormat="1" ht="47.25">
      <c r="A159" s="130" t="s">
        <v>1012</v>
      </c>
      <c r="B159" s="150">
        <v>850</v>
      </c>
      <c r="C159" s="111" t="s">
        <v>422</v>
      </c>
      <c r="D159" s="111" t="s">
        <v>40</v>
      </c>
      <c r="E159" s="151"/>
      <c r="F159" s="115"/>
      <c r="G159" s="113">
        <f>SUM(G160,)</f>
        <v>551</v>
      </c>
      <c r="H159" s="113">
        <f aca="true" t="shared" si="69" ref="H159:O159">SUM(H160,)</f>
        <v>551</v>
      </c>
      <c r="I159" s="113">
        <f t="shared" si="69"/>
        <v>0</v>
      </c>
      <c r="J159" s="113">
        <f t="shared" si="69"/>
        <v>556</v>
      </c>
      <c r="K159" s="113">
        <f t="shared" si="69"/>
        <v>556</v>
      </c>
      <c r="L159" s="113">
        <f t="shared" si="69"/>
        <v>0</v>
      </c>
      <c r="M159" s="113">
        <f t="shared" si="69"/>
        <v>576</v>
      </c>
      <c r="N159" s="113">
        <f t="shared" si="69"/>
        <v>576</v>
      </c>
      <c r="O159" s="113">
        <f t="shared" si="69"/>
        <v>0</v>
      </c>
    </row>
    <row r="160" spans="1:15" ht="94.5" customHeight="1">
      <c r="A160" s="121" t="s">
        <v>352</v>
      </c>
      <c r="B160" s="123" t="s">
        <v>620</v>
      </c>
      <c r="C160" s="118" t="s">
        <v>422</v>
      </c>
      <c r="D160" s="118" t="s">
        <v>40</v>
      </c>
      <c r="E160" s="124" t="s">
        <v>28</v>
      </c>
      <c r="F160" s="112"/>
      <c r="G160" s="120">
        <f aca="true" t="shared" si="70" ref="G160:O161">G161</f>
        <v>551</v>
      </c>
      <c r="H160" s="120">
        <f t="shared" si="70"/>
        <v>551</v>
      </c>
      <c r="I160" s="120">
        <f t="shared" si="70"/>
        <v>0</v>
      </c>
      <c r="J160" s="120">
        <f t="shared" si="70"/>
        <v>556</v>
      </c>
      <c r="K160" s="120">
        <f t="shared" si="70"/>
        <v>556</v>
      </c>
      <c r="L160" s="120">
        <f t="shared" si="70"/>
        <v>0</v>
      </c>
      <c r="M160" s="120">
        <f t="shared" si="70"/>
        <v>576</v>
      </c>
      <c r="N160" s="120">
        <f t="shared" si="70"/>
        <v>576</v>
      </c>
      <c r="O160" s="120">
        <f t="shared" si="70"/>
        <v>0</v>
      </c>
    </row>
    <row r="161" spans="1:15" ht="173.25" customHeight="1">
      <c r="A161" s="128" t="s">
        <v>373</v>
      </c>
      <c r="B161" s="123" t="s">
        <v>620</v>
      </c>
      <c r="C161" s="118" t="s">
        <v>422</v>
      </c>
      <c r="D161" s="118" t="s">
        <v>40</v>
      </c>
      <c r="E161" s="124" t="s">
        <v>483</v>
      </c>
      <c r="F161" s="112"/>
      <c r="G161" s="120">
        <f t="shared" si="70"/>
        <v>551</v>
      </c>
      <c r="H161" s="120">
        <f t="shared" si="70"/>
        <v>551</v>
      </c>
      <c r="I161" s="120">
        <f t="shared" si="70"/>
        <v>0</v>
      </c>
      <c r="J161" s="120">
        <f t="shared" si="70"/>
        <v>556</v>
      </c>
      <c r="K161" s="120">
        <f t="shared" si="70"/>
        <v>556</v>
      </c>
      <c r="L161" s="120">
        <f t="shared" si="70"/>
        <v>0</v>
      </c>
      <c r="M161" s="120">
        <f t="shared" si="70"/>
        <v>576</v>
      </c>
      <c r="N161" s="120">
        <f t="shared" si="70"/>
        <v>576</v>
      </c>
      <c r="O161" s="120">
        <f t="shared" si="70"/>
        <v>0</v>
      </c>
    </row>
    <row r="162" spans="1:15" ht="94.5">
      <c r="A162" s="128" t="s">
        <v>26</v>
      </c>
      <c r="B162" s="123" t="s">
        <v>620</v>
      </c>
      <c r="C162" s="118" t="s">
        <v>422</v>
      </c>
      <c r="D162" s="118" t="s">
        <v>40</v>
      </c>
      <c r="E162" s="124" t="s">
        <v>27</v>
      </c>
      <c r="F162" s="112"/>
      <c r="G162" s="120">
        <f aca="true" t="shared" si="71" ref="G162:O162">SUM(G163:G164)</f>
        <v>551</v>
      </c>
      <c r="H162" s="120">
        <f t="shared" si="71"/>
        <v>551</v>
      </c>
      <c r="I162" s="120">
        <f t="shared" si="71"/>
        <v>0</v>
      </c>
      <c r="J162" s="120">
        <f t="shared" si="71"/>
        <v>556</v>
      </c>
      <c r="K162" s="120">
        <f t="shared" si="71"/>
        <v>556</v>
      </c>
      <c r="L162" s="120">
        <f t="shared" si="71"/>
        <v>0</v>
      </c>
      <c r="M162" s="120">
        <f t="shared" si="71"/>
        <v>576</v>
      </c>
      <c r="N162" s="120">
        <f t="shared" si="71"/>
        <v>576</v>
      </c>
      <c r="O162" s="120">
        <f t="shared" si="71"/>
        <v>0</v>
      </c>
    </row>
    <row r="163" spans="1:15" ht="236.25">
      <c r="A163" s="125" t="s">
        <v>84</v>
      </c>
      <c r="B163" s="123" t="s">
        <v>620</v>
      </c>
      <c r="C163" s="118" t="s">
        <v>422</v>
      </c>
      <c r="D163" s="118" t="s">
        <v>40</v>
      </c>
      <c r="E163" s="126" t="s">
        <v>570</v>
      </c>
      <c r="F163" s="112" t="s">
        <v>622</v>
      </c>
      <c r="G163" s="120">
        <f>SUM(H163:I163)</f>
        <v>539</v>
      </c>
      <c r="H163" s="127">
        <v>539</v>
      </c>
      <c r="I163" s="127"/>
      <c r="J163" s="120">
        <f>SUM(K163:L163)</f>
        <v>544</v>
      </c>
      <c r="K163" s="127">
        <v>544</v>
      </c>
      <c r="L163" s="127"/>
      <c r="M163" s="120">
        <f>SUM(N163:O163)</f>
        <v>564</v>
      </c>
      <c r="N163" s="127">
        <v>564</v>
      </c>
      <c r="O163" s="127"/>
    </row>
    <row r="164" spans="1:15" ht="126">
      <c r="A164" s="116" t="s">
        <v>85</v>
      </c>
      <c r="B164" s="123" t="s">
        <v>620</v>
      </c>
      <c r="C164" s="118" t="s">
        <v>422</v>
      </c>
      <c r="D164" s="118" t="s">
        <v>40</v>
      </c>
      <c r="E164" s="126" t="s">
        <v>570</v>
      </c>
      <c r="F164" s="112" t="s">
        <v>0</v>
      </c>
      <c r="G164" s="120">
        <f>SUM(H164:I164)</f>
        <v>12</v>
      </c>
      <c r="H164" s="127">
        <v>12</v>
      </c>
      <c r="I164" s="127"/>
      <c r="J164" s="120">
        <f>SUM(K164:L164)</f>
        <v>12</v>
      </c>
      <c r="K164" s="127">
        <v>12</v>
      </c>
      <c r="L164" s="127"/>
      <c r="M164" s="120">
        <f>SUM(N164:O164)</f>
        <v>12</v>
      </c>
      <c r="N164" s="127">
        <v>12</v>
      </c>
      <c r="O164" s="127"/>
    </row>
    <row r="165" spans="1:15" ht="15.75">
      <c r="A165" s="109" t="s">
        <v>290</v>
      </c>
      <c r="B165" s="110" t="s">
        <v>620</v>
      </c>
      <c r="C165" s="111" t="s">
        <v>94</v>
      </c>
      <c r="D165" s="112"/>
      <c r="E165" s="112"/>
      <c r="F165" s="152"/>
      <c r="G165" s="153">
        <f>SUM(G166,G172,G179)</f>
        <v>115532</v>
      </c>
      <c r="H165" s="153">
        <f aca="true" t="shared" si="72" ref="H165:O165">SUM(H166,H172,H179)</f>
        <v>102288</v>
      </c>
      <c r="I165" s="153">
        <f t="shared" si="72"/>
        <v>13244</v>
      </c>
      <c r="J165" s="153">
        <f t="shared" si="72"/>
        <v>213080.9</v>
      </c>
      <c r="K165" s="153">
        <f t="shared" si="72"/>
        <v>194215</v>
      </c>
      <c r="L165" s="153">
        <f t="shared" si="72"/>
        <v>18865.9</v>
      </c>
      <c r="M165" s="153">
        <f t="shared" si="72"/>
        <v>68227.9</v>
      </c>
      <c r="N165" s="153">
        <f t="shared" si="72"/>
        <v>60574</v>
      </c>
      <c r="O165" s="153">
        <f t="shared" si="72"/>
        <v>7653.9</v>
      </c>
    </row>
    <row r="166" spans="1:15" s="129" customFormat="1" ht="15.75">
      <c r="A166" s="109" t="s">
        <v>543</v>
      </c>
      <c r="B166" s="110" t="s">
        <v>620</v>
      </c>
      <c r="C166" s="111" t="s">
        <v>94</v>
      </c>
      <c r="D166" s="115" t="s">
        <v>29</v>
      </c>
      <c r="E166" s="115"/>
      <c r="F166" s="154"/>
      <c r="G166" s="153">
        <f>G167</f>
        <v>0</v>
      </c>
      <c r="H166" s="153">
        <f aca="true" t="shared" si="73" ref="H166:O168">H167</f>
        <v>0</v>
      </c>
      <c r="I166" s="153">
        <f t="shared" si="73"/>
        <v>0</v>
      </c>
      <c r="J166" s="153">
        <f t="shared" si="73"/>
        <v>62260</v>
      </c>
      <c r="K166" s="153">
        <f t="shared" si="73"/>
        <v>56034</v>
      </c>
      <c r="L166" s="153">
        <f t="shared" si="73"/>
        <v>6226</v>
      </c>
      <c r="M166" s="153">
        <f t="shared" si="73"/>
        <v>13755</v>
      </c>
      <c r="N166" s="153">
        <f t="shared" si="73"/>
        <v>12379</v>
      </c>
      <c r="O166" s="153">
        <f t="shared" si="73"/>
        <v>1376</v>
      </c>
    </row>
    <row r="167" spans="1:15" ht="63">
      <c r="A167" s="116" t="s">
        <v>374</v>
      </c>
      <c r="B167" s="123" t="s">
        <v>620</v>
      </c>
      <c r="C167" s="118" t="s">
        <v>94</v>
      </c>
      <c r="D167" s="112" t="s">
        <v>29</v>
      </c>
      <c r="E167" s="119" t="s">
        <v>122</v>
      </c>
      <c r="F167" s="152"/>
      <c r="G167" s="155">
        <f>G168</f>
        <v>0</v>
      </c>
      <c r="H167" s="155">
        <f t="shared" si="73"/>
        <v>0</v>
      </c>
      <c r="I167" s="155">
        <f t="shared" si="73"/>
        <v>0</v>
      </c>
      <c r="J167" s="155">
        <f t="shared" si="73"/>
        <v>62260</v>
      </c>
      <c r="K167" s="155">
        <f t="shared" si="73"/>
        <v>56034</v>
      </c>
      <c r="L167" s="155">
        <f t="shared" si="73"/>
        <v>6226</v>
      </c>
      <c r="M167" s="155">
        <f t="shared" si="73"/>
        <v>13755</v>
      </c>
      <c r="N167" s="155">
        <f t="shared" si="73"/>
        <v>12379</v>
      </c>
      <c r="O167" s="155">
        <f t="shared" si="73"/>
        <v>1376</v>
      </c>
    </row>
    <row r="168" spans="1:15" ht="63">
      <c r="A168" s="116" t="s">
        <v>330</v>
      </c>
      <c r="B168" s="123" t="s">
        <v>620</v>
      </c>
      <c r="C168" s="118" t="s">
        <v>94</v>
      </c>
      <c r="D168" s="112" t="s">
        <v>29</v>
      </c>
      <c r="E168" s="119" t="s">
        <v>225</v>
      </c>
      <c r="F168" s="152"/>
      <c r="G168" s="155">
        <f>G169</f>
        <v>0</v>
      </c>
      <c r="H168" s="155">
        <f t="shared" si="73"/>
        <v>0</v>
      </c>
      <c r="I168" s="155">
        <f t="shared" si="73"/>
        <v>0</v>
      </c>
      <c r="J168" s="155">
        <f t="shared" si="73"/>
        <v>62260</v>
      </c>
      <c r="K168" s="155">
        <f t="shared" si="73"/>
        <v>56034</v>
      </c>
      <c r="L168" s="155">
        <f t="shared" si="73"/>
        <v>6226</v>
      </c>
      <c r="M168" s="155">
        <f t="shared" si="73"/>
        <v>13755</v>
      </c>
      <c r="N168" s="155">
        <f t="shared" si="73"/>
        <v>12379</v>
      </c>
      <c r="O168" s="155">
        <f t="shared" si="73"/>
        <v>1376</v>
      </c>
    </row>
    <row r="169" spans="1:15" ht="63">
      <c r="A169" s="116" t="s">
        <v>330</v>
      </c>
      <c r="B169" s="123" t="s">
        <v>620</v>
      </c>
      <c r="C169" s="118" t="s">
        <v>94</v>
      </c>
      <c r="D169" s="112" t="s">
        <v>29</v>
      </c>
      <c r="E169" s="119" t="s">
        <v>331</v>
      </c>
      <c r="F169" s="152"/>
      <c r="G169" s="155">
        <f>SUM(G170:G171)</f>
        <v>0</v>
      </c>
      <c r="H169" s="155">
        <f aca="true" t="shared" si="74" ref="H169:O169">SUM(H170:H171)</f>
        <v>0</v>
      </c>
      <c r="I169" s="155">
        <f t="shared" si="74"/>
        <v>0</v>
      </c>
      <c r="J169" s="155">
        <f t="shared" si="74"/>
        <v>62260</v>
      </c>
      <c r="K169" s="155">
        <f t="shared" si="74"/>
        <v>56034</v>
      </c>
      <c r="L169" s="155">
        <f t="shared" si="74"/>
        <v>6226</v>
      </c>
      <c r="M169" s="155">
        <f t="shared" si="74"/>
        <v>13755</v>
      </c>
      <c r="N169" s="155">
        <f t="shared" si="74"/>
        <v>12379</v>
      </c>
      <c r="O169" s="155">
        <f t="shared" si="74"/>
        <v>1376</v>
      </c>
    </row>
    <row r="170" spans="1:15" ht="94.5">
      <c r="A170" s="116" t="s">
        <v>25</v>
      </c>
      <c r="B170" s="123" t="s">
        <v>620</v>
      </c>
      <c r="C170" s="118" t="s">
        <v>94</v>
      </c>
      <c r="D170" s="112" t="s">
        <v>29</v>
      </c>
      <c r="E170" s="112" t="s">
        <v>332</v>
      </c>
      <c r="F170" s="152" t="s">
        <v>0</v>
      </c>
      <c r="G170" s="155">
        <f>SUM(H170:I170)</f>
        <v>0</v>
      </c>
      <c r="H170" s="155"/>
      <c r="I170" s="155"/>
      <c r="J170" s="155">
        <f>SUM(K170:L170)</f>
        <v>6226</v>
      </c>
      <c r="K170" s="155"/>
      <c r="L170" s="155">
        <v>6226</v>
      </c>
      <c r="M170" s="155">
        <f>SUM(N170:O170)</f>
        <v>1376</v>
      </c>
      <c r="N170" s="155"/>
      <c r="O170" s="155">
        <v>1376</v>
      </c>
    </row>
    <row r="171" spans="1:15" ht="110.25">
      <c r="A171" s="116" t="s">
        <v>181</v>
      </c>
      <c r="B171" s="123" t="s">
        <v>620</v>
      </c>
      <c r="C171" s="118" t="s">
        <v>94</v>
      </c>
      <c r="D171" s="112" t="s">
        <v>29</v>
      </c>
      <c r="E171" s="112" t="s">
        <v>333</v>
      </c>
      <c r="F171" s="152" t="s">
        <v>0</v>
      </c>
      <c r="G171" s="155">
        <f>SUM(H171:I171)</f>
        <v>0</v>
      </c>
      <c r="H171" s="155"/>
      <c r="I171" s="155"/>
      <c r="J171" s="155">
        <f>SUM(K171:L171)</f>
        <v>56034</v>
      </c>
      <c r="K171" s="155">
        <v>56034</v>
      </c>
      <c r="L171" s="155"/>
      <c r="M171" s="155">
        <f>SUM(N171:O171)</f>
        <v>12379</v>
      </c>
      <c r="N171" s="155">
        <v>12379</v>
      </c>
      <c r="O171" s="155"/>
    </row>
    <row r="172" spans="1:15" ht="15.75">
      <c r="A172" s="109" t="s">
        <v>544</v>
      </c>
      <c r="B172" s="110" t="s">
        <v>620</v>
      </c>
      <c r="C172" s="111" t="s">
        <v>94</v>
      </c>
      <c r="D172" s="115" t="s">
        <v>41</v>
      </c>
      <c r="E172" s="115"/>
      <c r="F172" s="154"/>
      <c r="G172" s="153">
        <f>G173</f>
        <v>113654</v>
      </c>
      <c r="H172" s="153">
        <f aca="true" t="shared" si="75" ref="H172:O174">H173</f>
        <v>102288</v>
      </c>
      <c r="I172" s="153">
        <f t="shared" si="75"/>
        <v>11366</v>
      </c>
      <c r="J172" s="153">
        <f>J173</f>
        <v>149046.9</v>
      </c>
      <c r="K172" s="153">
        <f t="shared" si="75"/>
        <v>138181</v>
      </c>
      <c r="L172" s="153">
        <f t="shared" si="75"/>
        <v>10865.9</v>
      </c>
      <c r="M172" s="153">
        <f>M173</f>
        <v>52626.9</v>
      </c>
      <c r="N172" s="153">
        <f t="shared" si="75"/>
        <v>48195</v>
      </c>
      <c r="O172" s="153">
        <f t="shared" si="75"/>
        <v>4431.9</v>
      </c>
    </row>
    <row r="173" spans="1:15" ht="63">
      <c r="A173" s="116" t="s">
        <v>374</v>
      </c>
      <c r="B173" s="123" t="s">
        <v>620</v>
      </c>
      <c r="C173" s="118" t="s">
        <v>94</v>
      </c>
      <c r="D173" s="112" t="s">
        <v>41</v>
      </c>
      <c r="E173" s="119" t="s">
        <v>122</v>
      </c>
      <c r="F173" s="152"/>
      <c r="G173" s="155">
        <f>G174</f>
        <v>113654</v>
      </c>
      <c r="H173" s="155">
        <f t="shared" si="75"/>
        <v>102288</v>
      </c>
      <c r="I173" s="155">
        <f t="shared" si="75"/>
        <v>11366</v>
      </c>
      <c r="J173" s="155">
        <f>J174</f>
        <v>149046.9</v>
      </c>
      <c r="K173" s="155">
        <f t="shared" si="75"/>
        <v>138181</v>
      </c>
      <c r="L173" s="155">
        <f t="shared" si="75"/>
        <v>10865.9</v>
      </c>
      <c r="M173" s="155">
        <f>M174</f>
        <v>52626.9</v>
      </c>
      <c r="N173" s="155">
        <f t="shared" si="75"/>
        <v>48195</v>
      </c>
      <c r="O173" s="155">
        <f t="shared" si="75"/>
        <v>4431.9</v>
      </c>
    </row>
    <row r="174" spans="1:15" ht="96" customHeight="1">
      <c r="A174" s="116" t="s">
        <v>375</v>
      </c>
      <c r="B174" s="123" t="s">
        <v>620</v>
      </c>
      <c r="C174" s="118" t="s">
        <v>94</v>
      </c>
      <c r="D174" s="112" t="s">
        <v>41</v>
      </c>
      <c r="E174" s="119" t="s">
        <v>123</v>
      </c>
      <c r="F174" s="152"/>
      <c r="G174" s="155">
        <f>G175</f>
        <v>113654</v>
      </c>
      <c r="H174" s="155">
        <f t="shared" si="75"/>
        <v>102288</v>
      </c>
      <c r="I174" s="155">
        <f t="shared" si="75"/>
        <v>11366</v>
      </c>
      <c r="J174" s="155">
        <f>J175</f>
        <v>149046.9</v>
      </c>
      <c r="K174" s="155">
        <f t="shared" si="75"/>
        <v>138181</v>
      </c>
      <c r="L174" s="155">
        <f t="shared" si="75"/>
        <v>10865.9</v>
      </c>
      <c r="M174" s="155">
        <f>M175</f>
        <v>52626.9</v>
      </c>
      <c r="N174" s="155">
        <f t="shared" si="75"/>
        <v>48195</v>
      </c>
      <c r="O174" s="155">
        <f t="shared" si="75"/>
        <v>4431.9</v>
      </c>
    </row>
    <row r="175" spans="1:15" ht="63">
      <c r="A175" s="116" t="s">
        <v>124</v>
      </c>
      <c r="B175" s="123" t="s">
        <v>620</v>
      </c>
      <c r="C175" s="118" t="s">
        <v>94</v>
      </c>
      <c r="D175" s="112" t="s">
        <v>41</v>
      </c>
      <c r="E175" s="119" t="s">
        <v>125</v>
      </c>
      <c r="F175" s="152"/>
      <c r="G175" s="155">
        <f>SUM(G176:G178)</f>
        <v>113654</v>
      </c>
      <c r="H175" s="155">
        <f aca="true" t="shared" si="76" ref="H175:O175">SUM(H176:H178)</f>
        <v>102288</v>
      </c>
      <c r="I175" s="155">
        <f t="shared" si="76"/>
        <v>11366</v>
      </c>
      <c r="J175" s="155">
        <f t="shared" si="76"/>
        <v>149046.9</v>
      </c>
      <c r="K175" s="155">
        <f t="shared" si="76"/>
        <v>138181</v>
      </c>
      <c r="L175" s="155">
        <f t="shared" si="76"/>
        <v>10865.9</v>
      </c>
      <c r="M175" s="155">
        <f t="shared" si="76"/>
        <v>52626.9</v>
      </c>
      <c r="N175" s="155">
        <f t="shared" si="76"/>
        <v>48195</v>
      </c>
      <c r="O175" s="155">
        <f t="shared" si="76"/>
        <v>4431.9</v>
      </c>
    </row>
    <row r="176" spans="1:15" ht="94.5">
      <c r="A176" s="116" t="s">
        <v>25</v>
      </c>
      <c r="B176" s="123" t="s">
        <v>620</v>
      </c>
      <c r="C176" s="118" t="s">
        <v>94</v>
      </c>
      <c r="D176" s="112" t="s">
        <v>41</v>
      </c>
      <c r="E176" s="112" t="s">
        <v>209</v>
      </c>
      <c r="F176" s="152" t="s">
        <v>0</v>
      </c>
      <c r="G176" s="155">
        <f>SUM(H176:I176)</f>
        <v>11366</v>
      </c>
      <c r="H176" s="155"/>
      <c r="I176" s="155">
        <v>11366</v>
      </c>
      <c r="J176" s="155">
        <f>SUM(K176:L176)</f>
        <v>10865.9</v>
      </c>
      <c r="K176" s="155"/>
      <c r="L176" s="155">
        <v>10865.9</v>
      </c>
      <c r="M176" s="155">
        <f>SUM(N176:O176)</f>
        <v>4431.9</v>
      </c>
      <c r="N176" s="155"/>
      <c r="O176" s="155">
        <v>4431.9</v>
      </c>
    </row>
    <row r="177" spans="1:15" ht="126">
      <c r="A177" s="116" t="s">
        <v>334</v>
      </c>
      <c r="B177" s="123" t="s">
        <v>620</v>
      </c>
      <c r="C177" s="118" t="s">
        <v>94</v>
      </c>
      <c r="D177" s="112" t="s">
        <v>41</v>
      </c>
      <c r="E177" s="112" t="s">
        <v>335</v>
      </c>
      <c r="F177" s="152" t="s">
        <v>0</v>
      </c>
      <c r="G177" s="156">
        <f>SUM(H177:I177)</f>
        <v>0</v>
      </c>
      <c r="H177" s="156"/>
      <c r="I177" s="156">
        <v>0</v>
      </c>
      <c r="J177" s="156">
        <f>SUM(K177:L177)</f>
        <v>0</v>
      </c>
      <c r="K177" s="156"/>
      <c r="L177" s="156">
        <v>0</v>
      </c>
      <c r="M177" s="156">
        <f>SUM(N177:O177)</f>
        <v>0</v>
      </c>
      <c r="N177" s="156"/>
      <c r="O177" s="156">
        <v>0</v>
      </c>
    </row>
    <row r="178" spans="1:15" ht="110.25">
      <c r="A178" s="116" t="s">
        <v>181</v>
      </c>
      <c r="B178" s="123" t="s">
        <v>620</v>
      </c>
      <c r="C178" s="118" t="s">
        <v>94</v>
      </c>
      <c r="D178" s="112" t="s">
        <v>41</v>
      </c>
      <c r="E178" s="112" t="s">
        <v>172</v>
      </c>
      <c r="F178" s="152" t="s">
        <v>0</v>
      </c>
      <c r="G178" s="155">
        <f>SUM(H178:I178)</f>
        <v>102288</v>
      </c>
      <c r="H178" s="155">
        <v>102288</v>
      </c>
      <c r="I178" s="155"/>
      <c r="J178" s="155">
        <f>SUM(K178:L178)</f>
        <v>138181</v>
      </c>
      <c r="K178" s="155">
        <v>138181</v>
      </c>
      <c r="L178" s="155"/>
      <c r="M178" s="155">
        <f>SUM(N178:O178)</f>
        <v>48195</v>
      </c>
      <c r="N178" s="155">
        <v>48195</v>
      </c>
      <c r="O178" s="155"/>
    </row>
    <row r="179" spans="1:15" ht="15.75">
      <c r="A179" s="109" t="s">
        <v>615</v>
      </c>
      <c r="B179" s="110" t="s">
        <v>620</v>
      </c>
      <c r="C179" s="111" t="s">
        <v>94</v>
      </c>
      <c r="D179" s="111" t="s">
        <v>94</v>
      </c>
      <c r="E179" s="112"/>
      <c r="F179" s="152"/>
      <c r="G179" s="153">
        <f aca="true" t="shared" si="77" ref="G179:O179">G180</f>
        <v>1878</v>
      </c>
      <c r="H179" s="153">
        <f t="shared" si="77"/>
        <v>0</v>
      </c>
      <c r="I179" s="153">
        <f t="shared" si="77"/>
        <v>1878</v>
      </c>
      <c r="J179" s="153">
        <f t="shared" si="77"/>
        <v>1774</v>
      </c>
      <c r="K179" s="153">
        <f t="shared" si="77"/>
        <v>0</v>
      </c>
      <c r="L179" s="153">
        <f t="shared" si="77"/>
        <v>1774</v>
      </c>
      <c r="M179" s="153">
        <f t="shared" si="77"/>
        <v>1846</v>
      </c>
      <c r="N179" s="153">
        <f t="shared" si="77"/>
        <v>0</v>
      </c>
      <c r="O179" s="153">
        <f t="shared" si="77"/>
        <v>1846</v>
      </c>
    </row>
    <row r="180" spans="1:15" ht="94.5">
      <c r="A180" s="121" t="s">
        <v>376</v>
      </c>
      <c r="B180" s="123" t="s">
        <v>620</v>
      </c>
      <c r="C180" s="118" t="s">
        <v>94</v>
      </c>
      <c r="D180" s="118" t="s">
        <v>94</v>
      </c>
      <c r="E180" s="119" t="s">
        <v>310</v>
      </c>
      <c r="F180" s="152"/>
      <c r="G180" s="155">
        <f>SUM(G181,G188,G192)</f>
        <v>1878</v>
      </c>
      <c r="H180" s="155">
        <f aca="true" t="shared" si="78" ref="H180:O180">SUM(H181,H188,H192)</f>
        <v>0</v>
      </c>
      <c r="I180" s="155">
        <f t="shared" si="78"/>
        <v>1878</v>
      </c>
      <c r="J180" s="155">
        <f t="shared" si="78"/>
        <v>1774</v>
      </c>
      <c r="K180" s="155">
        <f t="shared" si="78"/>
        <v>0</v>
      </c>
      <c r="L180" s="155">
        <f t="shared" si="78"/>
        <v>1774</v>
      </c>
      <c r="M180" s="155">
        <f t="shared" si="78"/>
        <v>1846</v>
      </c>
      <c r="N180" s="155">
        <f t="shared" si="78"/>
        <v>0</v>
      </c>
      <c r="O180" s="155">
        <f t="shared" si="78"/>
        <v>1846</v>
      </c>
    </row>
    <row r="181" spans="1:15" ht="126.75" customHeight="1">
      <c r="A181" s="121" t="s">
        <v>377</v>
      </c>
      <c r="B181" s="123" t="s">
        <v>620</v>
      </c>
      <c r="C181" s="118" t="s">
        <v>94</v>
      </c>
      <c r="D181" s="118" t="s">
        <v>94</v>
      </c>
      <c r="E181" s="119" t="s">
        <v>57</v>
      </c>
      <c r="F181" s="112"/>
      <c r="G181" s="120">
        <f>SUM(G182,)</f>
        <v>1812</v>
      </c>
      <c r="H181" s="120">
        <f aca="true" t="shared" si="79" ref="H181:O181">SUM(H182,)</f>
        <v>0</v>
      </c>
      <c r="I181" s="120">
        <f t="shared" si="79"/>
        <v>1812</v>
      </c>
      <c r="J181" s="120">
        <f t="shared" si="79"/>
        <v>1774</v>
      </c>
      <c r="K181" s="120">
        <f t="shared" si="79"/>
        <v>0</v>
      </c>
      <c r="L181" s="120">
        <f t="shared" si="79"/>
        <v>1774</v>
      </c>
      <c r="M181" s="120">
        <f t="shared" si="79"/>
        <v>1846</v>
      </c>
      <c r="N181" s="120">
        <f t="shared" si="79"/>
        <v>0</v>
      </c>
      <c r="O181" s="120">
        <f t="shared" si="79"/>
        <v>1846</v>
      </c>
    </row>
    <row r="182" spans="1:15" ht="78.75">
      <c r="A182" s="121" t="s">
        <v>60</v>
      </c>
      <c r="B182" s="123" t="s">
        <v>620</v>
      </c>
      <c r="C182" s="118" t="s">
        <v>94</v>
      </c>
      <c r="D182" s="118" t="s">
        <v>94</v>
      </c>
      <c r="E182" s="119" t="s">
        <v>58</v>
      </c>
      <c r="F182" s="112"/>
      <c r="G182" s="120">
        <f>SUM(G183:G187)</f>
        <v>1812</v>
      </c>
      <c r="H182" s="120">
        <f aca="true" t="shared" si="80" ref="H182:O182">SUM(H183:H187)</f>
        <v>0</v>
      </c>
      <c r="I182" s="120">
        <f t="shared" si="80"/>
        <v>1812</v>
      </c>
      <c r="J182" s="120">
        <f t="shared" si="80"/>
        <v>1774</v>
      </c>
      <c r="K182" s="120">
        <f t="shared" si="80"/>
        <v>0</v>
      </c>
      <c r="L182" s="120">
        <f t="shared" si="80"/>
        <v>1774</v>
      </c>
      <c r="M182" s="120">
        <f t="shared" si="80"/>
        <v>1846</v>
      </c>
      <c r="N182" s="120">
        <f t="shared" si="80"/>
        <v>0</v>
      </c>
      <c r="O182" s="120">
        <f t="shared" si="80"/>
        <v>1846</v>
      </c>
    </row>
    <row r="183" spans="1:15" ht="236.25" customHeight="1">
      <c r="A183" s="121" t="s">
        <v>110</v>
      </c>
      <c r="B183" s="123" t="s">
        <v>620</v>
      </c>
      <c r="C183" s="118" t="s">
        <v>94</v>
      </c>
      <c r="D183" s="118" t="s">
        <v>94</v>
      </c>
      <c r="E183" s="112" t="s">
        <v>210</v>
      </c>
      <c r="F183" s="112" t="s">
        <v>622</v>
      </c>
      <c r="G183" s="120">
        <f>SUM(H183:I183)</f>
        <v>1715</v>
      </c>
      <c r="H183" s="120"/>
      <c r="I183" s="120">
        <v>1715</v>
      </c>
      <c r="J183" s="120">
        <f>SUM(K183:L183)</f>
        <v>1771</v>
      </c>
      <c r="K183" s="120"/>
      <c r="L183" s="120">
        <v>1771</v>
      </c>
      <c r="M183" s="120">
        <f>SUM(N183:O183)</f>
        <v>1842</v>
      </c>
      <c r="N183" s="120"/>
      <c r="O183" s="120">
        <v>1842</v>
      </c>
    </row>
    <row r="184" spans="1:15" ht="126">
      <c r="A184" s="121" t="s">
        <v>1013</v>
      </c>
      <c r="B184" s="123" t="s">
        <v>620</v>
      </c>
      <c r="C184" s="118" t="s">
        <v>94</v>
      </c>
      <c r="D184" s="118" t="s">
        <v>94</v>
      </c>
      <c r="E184" s="112" t="s">
        <v>210</v>
      </c>
      <c r="F184" s="112" t="s">
        <v>0</v>
      </c>
      <c r="G184" s="120">
        <f>SUM(H184:I184)</f>
        <v>31</v>
      </c>
      <c r="H184" s="120"/>
      <c r="I184" s="120">
        <v>31</v>
      </c>
      <c r="J184" s="120">
        <f>SUM(K184:L184)</f>
        <v>3</v>
      </c>
      <c r="K184" s="120"/>
      <c r="L184" s="120">
        <v>3</v>
      </c>
      <c r="M184" s="120">
        <f>SUM(N184:O184)</f>
        <v>4</v>
      </c>
      <c r="N184" s="120"/>
      <c r="O184" s="120">
        <v>4</v>
      </c>
    </row>
    <row r="185" spans="1:15" ht="110.25">
      <c r="A185" s="157" t="s">
        <v>1014</v>
      </c>
      <c r="B185" s="123" t="s">
        <v>620</v>
      </c>
      <c r="C185" s="118" t="s">
        <v>94</v>
      </c>
      <c r="D185" s="118" t="s">
        <v>94</v>
      </c>
      <c r="E185" s="112" t="s">
        <v>210</v>
      </c>
      <c r="F185" s="112" t="s">
        <v>280</v>
      </c>
      <c r="G185" s="120">
        <f>SUM(H185:I185)</f>
        <v>2</v>
      </c>
      <c r="H185" s="120"/>
      <c r="I185" s="120">
        <v>2</v>
      </c>
      <c r="J185" s="120">
        <f>SUM(K185:L185)</f>
        <v>0</v>
      </c>
      <c r="K185" s="120"/>
      <c r="L185" s="120"/>
      <c r="M185" s="120">
        <f>SUM(N185:O185)</f>
        <v>0</v>
      </c>
      <c r="N185" s="120"/>
      <c r="O185" s="120"/>
    </row>
    <row r="186" spans="1:15" ht="157.5" customHeight="1">
      <c r="A186" s="121" t="s">
        <v>464</v>
      </c>
      <c r="B186" s="123" t="s">
        <v>620</v>
      </c>
      <c r="C186" s="118" t="s">
        <v>94</v>
      </c>
      <c r="D186" s="118" t="s">
        <v>94</v>
      </c>
      <c r="E186" s="112" t="s">
        <v>59</v>
      </c>
      <c r="F186" s="112" t="s">
        <v>622</v>
      </c>
      <c r="G186" s="120">
        <f>SUM(H186:I186)</f>
        <v>0</v>
      </c>
      <c r="H186" s="120"/>
      <c r="I186" s="120"/>
      <c r="J186" s="120">
        <f>SUM(K186:L186)</f>
        <v>0</v>
      </c>
      <c r="K186" s="120"/>
      <c r="L186" s="120"/>
      <c r="M186" s="120">
        <f>SUM(N186:O186)</f>
        <v>0</v>
      </c>
      <c r="N186" s="120"/>
      <c r="O186" s="120"/>
    </row>
    <row r="187" spans="1:15" ht="63">
      <c r="A187" s="121" t="s">
        <v>267</v>
      </c>
      <c r="B187" s="123" t="s">
        <v>620</v>
      </c>
      <c r="C187" s="118" t="s">
        <v>94</v>
      </c>
      <c r="D187" s="118" t="s">
        <v>94</v>
      </c>
      <c r="E187" s="112" t="s">
        <v>59</v>
      </c>
      <c r="F187" s="112" t="s">
        <v>0</v>
      </c>
      <c r="G187" s="120">
        <f>SUM(H187:I187)</f>
        <v>64</v>
      </c>
      <c r="H187" s="120"/>
      <c r="I187" s="120">
        <v>64</v>
      </c>
      <c r="J187" s="120">
        <f>SUM(K187:L187)</f>
        <v>0</v>
      </c>
      <c r="K187" s="120"/>
      <c r="L187" s="120"/>
      <c r="M187" s="120">
        <f>SUM(N187:O187)</f>
        <v>0</v>
      </c>
      <c r="N187" s="120"/>
      <c r="O187" s="120"/>
    </row>
    <row r="188" spans="1:15" ht="144.75" customHeight="1">
      <c r="A188" s="121" t="s">
        <v>648</v>
      </c>
      <c r="B188" s="123" t="s">
        <v>620</v>
      </c>
      <c r="C188" s="118" t="s">
        <v>94</v>
      </c>
      <c r="D188" s="118" t="s">
        <v>94</v>
      </c>
      <c r="E188" s="119" t="s">
        <v>762</v>
      </c>
      <c r="F188" s="112"/>
      <c r="G188" s="120">
        <f>G189</f>
        <v>60</v>
      </c>
      <c r="H188" s="120">
        <f aca="true" t="shared" si="81" ref="H188:O188">H189</f>
        <v>0</v>
      </c>
      <c r="I188" s="120">
        <f t="shared" si="81"/>
        <v>60</v>
      </c>
      <c r="J188" s="120">
        <f t="shared" si="81"/>
        <v>0</v>
      </c>
      <c r="K188" s="120">
        <f t="shared" si="81"/>
        <v>0</v>
      </c>
      <c r="L188" s="120">
        <f t="shared" si="81"/>
        <v>0</v>
      </c>
      <c r="M188" s="120">
        <f t="shared" si="81"/>
        <v>0</v>
      </c>
      <c r="N188" s="120">
        <f t="shared" si="81"/>
        <v>0</v>
      </c>
      <c r="O188" s="120">
        <f t="shared" si="81"/>
        <v>0</v>
      </c>
    </row>
    <row r="189" spans="1:15" ht="47.25">
      <c r="A189" s="121" t="s">
        <v>650</v>
      </c>
      <c r="B189" s="123" t="s">
        <v>620</v>
      </c>
      <c r="C189" s="118" t="s">
        <v>94</v>
      </c>
      <c r="D189" s="118" t="s">
        <v>94</v>
      </c>
      <c r="E189" s="119" t="s">
        <v>761</v>
      </c>
      <c r="F189" s="112"/>
      <c r="G189" s="120">
        <f>SUM(G190:G191)</f>
        <v>60</v>
      </c>
      <c r="H189" s="120">
        <f aca="true" t="shared" si="82" ref="H189:O189">SUM(H190:H191)</f>
        <v>0</v>
      </c>
      <c r="I189" s="120">
        <f t="shared" si="82"/>
        <v>60</v>
      </c>
      <c r="J189" s="120">
        <f t="shared" si="82"/>
        <v>0</v>
      </c>
      <c r="K189" s="120">
        <f t="shared" si="82"/>
        <v>0</v>
      </c>
      <c r="L189" s="120">
        <f t="shared" si="82"/>
        <v>0</v>
      </c>
      <c r="M189" s="120">
        <f t="shared" si="82"/>
        <v>0</v>
      </c>
      <c r="N189" s="120">
        <f t="shared" si="82"/>
        <v>0</v>
      </c>
      <c r="O189" s="120">
        <f t="shared" si="82"/>
        <v>0</v>
      </c>
    </row>
    <row r="190" spans="1:15" ht="156.75" customHeight="1">
      <c r="A190" s="121" t="s">
        <v>464</v>
      </c>
      <c r="B190" s="123" t="s">
        <v>620</v>
      </c>
      <c r="C190" s="118" t="s">
        <v>94</v>
      </c>
      <c r="D190" s="118" t="s">
        <v>94</v>
      </c>
      <c r="E190" s="112" t="s">
        <v>651</v>
      </c>
      <c r="F190" s="112" t="s">
        <v>622</v>
      </c>
      <c r="G190" s="120">
        <f>SUM(H190:I190)</f>
        <v>30</v>
      </c>
      <c r="H190" s="127"/>
      <c r="I190" s="127">
        <v>30</v>
      </c>
      <c r="J190" s="120">
        <f>SUM(K190:L190)</f>
        <v>0</v>
      </c>
      <c r="K190" s="127"/>
      <c r="L190" s="127"/>
      <c r="M190" s="120">
        <f>SUM(N190:O190)</f>
        <v>0</v>
      </c>
      <c r="N190" s="158"/>
      <c r="O190" s="127"/>
    </row>
    <row r="191" spans="1:15" ht="63">
      <c r="A191" s="140" t="s">
        <v>267</v>
      </c>
      <c r="B191" s="123" t="s">
        <v>620</v>
      </c>
      <c r="C191" s="118" t="s">
        <v>94</v>
      </c>
      <c r="D191" s="118" t="s">
        <v>94</v>
      </c>
      <c r="E191" s="112" t="s">
        <v>651</v>
      </c>
      <c r="F191" s="112" t="s">
        <v>0</v>
      </c>
      <c r="G191" s="120">
        <f>SUM(H191:I191)</f>
        <v>30</v>
      </c>
      <c r="H191" s="127"/>
      <c r="I191" s="127">
        <v>30</v>
      </c>
      <c r="J191" s="120">
        <f>SUM(K191:L191)</f>
        <v>0</v>
      </c>
      <c r="K191" s="127"/>
      <c r="L191" s="127"/>
      <c r="M191" s="120">
        <f>SUM(N191:O191)</f>
        <v>0</v>
      </c>
      <c r="N191" s="158"/>
      <c r="O191" s="127"/>
    </row>
    <row r="192" spans="1:15" ht="141.75" customHeight="1">
      <c r="A192" s="121" t="s">
        <v>654</v>
      </c>
      <c r="B192" s="123" t="s">
        <v>620</v>
      </c>
      <c r="C192" s="118" t="s">
        <v>94</v>
      </c>
      <c r="D192" s="118" t="s">
        <v>94</v>
      </c>
      <c r="E192" s="119" t="s">
        <v>763</v>
      </c>
      <c r="F192" s="112"/>
      <c r="G192" s="120">
        <f>SUM(G193:G194)</f>
        <v>6</v>
      </c>
      <c r="H192" s="120">
        <f aca="true" t="shared" si="83" ref="H192:O192">SUM(H193:H194)</f>
        <v>0</v>
      </c>
      <c r="I192" s="120">
        <f t="shared" si="83"/>
        <v>6</v>
      </c>
      <c r="J192" s="120">
        <f t="shared" si="83"/>
        <v>0</v>
      </c>
      <c r="K192" s="120">
        <f t="shared" si="83"/>
        <v>0</v>
      </c>
      <c r="L192" s="120">
        <f t="shared" si="83"/>
        <v>0</v>
      </c>
      <c r="M192" s="120">
        <f t="shared" si="83"/>
        <v>0</v>
      </c>
      <c r="N192" s="159">
        <f t="shared" si="83"/>
        <v>0</v>
      </c>
      <c r="O192" s="120">
        <f t="shared" si="83"/>
        <v>0</v>
      </c>
    </row>
    <row r="193" spans="1:15" ht="48" customHeight="1">
      <c r="A193" s="121" t="s">
        <v>655</v>
      </c>
      <c r="B193" s="123" t="s">
        <v>620</v>
      </c>
      <c r="C193" s="118" t="s">
        <v>94</v>
      </c>
      <c r="D193" s="118" t="s">
        <v>94</v>
      </c>
      <c r="E193" s="119" t="s">
        <v>764</v>
      </c>
      <c r="F193" s="112"/>
      <c r="G193" s="120"/>
      <c r="H193" s="120"/>
      <c r="I193" s="120"/>
      <c r="J193" s="120"/>
      <c r="K193" s="120"/>
      <c r="L193" s="120"/>
      <c r="M193" s="120"/>
      <c r="N193" s="159"/>
      <c r="O193" s="120"/>
    </row>
    <row r="194" spans="1:15" ht="63">
      <c r="A194" s="140" t="s">
        <v>267</v>
      </c>
      <c r="B194" s="123" t="s">
        <v>620</v>
      </c>
      <c r="C194" s="118" t="s">
        <v>94</v>
      </c>
      <c r="D194" s="118" t="s">
        <v>94</v>
      </c>
      <c r="E194" s="112" t="s">
        <v>653</v>
      </c>
      <c r="F194" s="112" t="s">
        <v>0</v>
      </c>
      <c r="G194" s="120">
        <f>SUM(H194:I194)</f>
        <v>6</v>
      </c>
      <c r="H194" s="127"/>
      <c r="I194" s="127">
        <v>6</v>
      </c>
      <c r="J194" s="120">
        <f>SUM(K194:L194)</f>
        <v>0</v>
      </c>
      <c r="K194" s="127"/>
      <c r="L194" s="127"/>
      <c r="M194" s="120">
        <f>SUM(N194:O194)</f>
        <v>0</v>
      </c>
      <c r="N194" s="158"/>
      <c r="O194" s="127"/>
    </row>
    <row r="195" spans="1:15" s="129" customFormat="1" ht="15.75">
      <c r="A195" s="160" t="s">
        <v>548</v>
      </c>
      <c r="B195" s="110" t="s">
        <v>620</v>
      </c>
      <c r="C195" s="115" t="s">
        <v>421</v>
      </c>
      <c r="D195" s="115"/>
      <c r="E195" s="131"/>
      <c r="F195" s="115"/>
      <c r="G195" s="113">
        <f>SUM(G196,G202)</f>
        <v>0</v>
      </c>
      <c r="H195" s="113">
        <f aca="true" t="shared" si="84" ref="H195:O195">SUM(H196,H202)</f>
        <v>0</v>
      </c>
      <c r="I195" s="113">
        <f t="shared" si="84"/>
        <v>0</v>
      </c>
      <c r="J195" s="113">
        <f t="shared" si="84"/>
        <v>80137.3</v>
      </c>
      <c r="K195" s="113">
        <f t="shared" si="84"/>
        <v>73900.3</v>
      </c>
      <c r="L195" s="113">
        <f t="shared" si="84"/>
        <v>6237</v>
      </c>
      <c r="M195" s="113">
        <f t="shared" si="84"/>
        <v>0</v>
      </c>
      <c r="N195" s="113">
        <f t="shared" si="84"/>
        <v>0</v>
      </c>
      <c r="O195" s="113">
        <f t="shared" si="84"/>
        <v>0</v>
      </c>
    </row>
    <row r="196" spans="1:15" s="129" customFormat="1" ht="15.75">
      <c r="A196" s="109" t="s">
        <v>549</v>
      </c>
      <c r="B196" s="110" t="s">
        <v>620</v>
      </c>
      <c r="C196" s="115" t="s">
        <v>421</v>
      </c>
      <c r="D196" s="115" t="s">
        <v>29</v>
      </c>
      <c r="E196" s="111"/>
      <c r="F196" s="115"/>
      <c r="G196" s="113">
        <f>G197</f>
        <v>0</v>
      </c>
      <c r="H196" s="113">
        <f aca="true" t="shared" si="85" ref="H196:O198">H197</f>
        <v>0</v>
      </c>
      <c r="I196" s="113">
        <f t="shared" si="85"/>
        <v>0</v>
      </c>
      <c r="J196" s="113">
        <f t="shared" si="85"/>
        <v>79945.5</v>
      </c>
      <c r="K196" s="113">
        <f t="shared" si="85"/>
        <v>73708.5</v>
      </c>
      <c r="L196" s="113">
        <f t="shared" si="85"/>
        <v>6237</v>
      </c>
      <c r="M196" s="113">
        <f t="shared" si="85"/>
        <v>0</v>
      </c>
      <c r="N196" s="113">
        <f t="shared" si="85"/>
        <v>0</v>
      </c>
      <c r="O196" s="113">
        <f t="shared" si="85"/>
        <v>0</v>
      </c>
    </row>
    <row r="197" spans="1:15" ht="78.75">
      <c r="A197" s="121" t="s">
        <v>378</v>
      </c>
      <c r="B197" s="123" t="s">
        <v>620</v>
      </c>
      <c r="C197" s="112" t="s">
        <v>421</v>
      </c>
      <c r="D197" s="112" t="s">
        <v>29</v>
      </c>
      <c r="E197" s="119" t="s">
        <v>182</v>
      </c>
      <c r="F197" s="112"/>
      <c r="G197" s="120">
        <f>G198</f>
        <v>0</v>
      </c>
      <c r="H197" s="120">
        <f t="shared" si="85"/>
        <v>0</v>
      </c>
      <c r="I197" s="120">
        <f t="shared" si="85"/>
        <v>0</v>
      </c>
      <c r="J197" s="120">
        <f t="shared" si="85"/>
        <v>79945.5</v>
      </c>
      <c r="K197" s="120">
        <f t="shared" si="85"/>
        <v>73708.5</v>
      </c>
      <c r="L197" s="120">
        <f t="shared" si="85"/>
        <v>6237</v>
      </c>
      <c r="M197" s="120">
        <f t="shared" si="85"/>
        <v>0</v>
      </c>
      <c r="N197" s="120">
        <f t="shared" si="85"/>
        <v>0</v>
      </c>
      <c r="O197" s="120">
        <f t="shared" si="85"/>
        <v>0</v>
      </c>
    </row>
    <row r="198" spans="1:15" ht="122.25" customHeight="1">
      <c r="A198" s="121" t="s">
        <v>379</v>
      </c>
      <c r="B198" s="123" t="s">
        <v>620</v>
      </c>
      <c r="C198" s="112" t="s">
        <v>421</v>
      </c>
      <c r="D198" s="112" t="s">
        <v>29</v>
      </c>
      <c r="E198" s="119" t="s">
        <v>765</v>
      </c>
      <c r="F198" s="112"/>
      <c r="G198" s="120">
        <f>G199</f>
        <v>0</v>
      </c>
      <c r="H198" s="120">
        <f t="shared" si="85"/>
        <v>0</v>
      </c>
      <c r="I198" s="120">
        <f t="shared" si="85"/>
        <v>0</v>
      </c>
      <c r="J198" s="120">
        <f t="shared" si="85"/>
        <v>79945.5</v>
      </c>
      <c r="K198" s="120">
        <f t="shared" si="85"/>
        <v>73708.5</v>
      </c>
      <c r="L198" s="120">
        <f t="shared" si="85"/>
        <v>6237</v>
      </c>
      <c r="M198" s="120">
        <f t="shared" si="85"/>
        <v>0</v>
      </c>
      <c r="N198" s="120">
        <f t="shared" si="85"/>
        <v>0</v>
      </c>
      <c r="O198" s="120">
        <f t="shared" si="85"/>
        <v>0</v>
      </c>
    </row>
    <row r="199" spans="1:15" ht="47.25">
      <c r="A199" s="121" t="s">
        <v>23</v>
      </c>
      <c r="B199" s="123" t="s">
        <v>620</v>
      </c>
      <c r="C199" s="112" t="s">
        <v>421</v>
      </c>
      <c r="D199" s="112" t="s">
        <v>29</v>
      </c>
      <c r="E199" s="119" t="s">
        <v>766</v>
      </c>
      <c r="F199" s="112"/>
      <c r="G199" s="120">
        <f>SUM(G200:G201)</f>
        <v>0</v>
      </c>
      <c r="H199" s="120">
        <f aca="true" t="shared" si="86" ref="H199:O199">SUM(H200:H201)</f>
        <v>0</v>
      </c>
      <c r="I199" s="120">
        <f t="shared" si="86"/>
        <v>0</v>
      </c>
      <c r="J199" s="120">
        <f t="shared" si="86"/>
        <v>79945.5</v>
      </c>
      <c r="K199" s="120">
        <f t="shared" si="86"/>
        <v>73708.5</v>
      </c>
      <c r="L199" s="120">
        <f t="shared" si="86"/>
        <v>6237</v>
      </c>
      <c r="M199" s="120">
        <f t="shared" si="86"/>
        <v>0</v>
      </c>
      <c r="N199" s="120">
        <f t="shared" si="86"/>
        <v>0</v>
      </c>
      <c r="O199" s="120">
        <f t="shared" si="86"/>
        <v>0</v>
      </c>
    </row>
    <row r="200" spans="1:15" ht="94.5">
      <c r="A200" s="121" t="s">
        <v>25</v>
      </c>
      <c r="B200" s="123" t="s">
        <v>620</v>
      </c>
      <c r="C200" s="112" t="s">
        <v>421</v>
      </c>
      <c r="D200" s="112" t="s">
        <v>29</v>
      </c>
      <c r="E200" s="118" t="s">
        <v>336</v>
      </c>
      <c r="F200" s="112" t="s">
        <v>0</v>
      </c>
      <c r="G200" s="120">
        <f>SUM(H200:I200)</f>
        <v>0</v>
      </c>
      <c r="H200" s="120"/>
      <c r="I200" s="120"/>
      <c r="J200" s="120">
        <f>SUM(K200:L200)</f>
        <v>6237</v>
      </c>
      <c r="K200" s="120"/>
      <c r="L200" s="120">
        <v>6237</v>
      </c>
      <c r="M200" s="120">
        <f>SUM(N200:O200)</f>
        <v>0</v>
      </c>
      <c r="N200" s="120"/>
      <c r="O200" s="120"/>
    </row>
    <row r="201" spans="1:15" ht="141.75">
      <c r="A201" s="121" t="s">
        <v>715</v>
      </c>
      <c r="B201" s="123" t="s">
        <v>620</v>
      </c>
      <c r="C201" s="112" t="s">
        <v>421</v>
      </c>
      <c r="D201" s="112" t="s">
        <v>29</v>
      </c>
      <c r="E201" s="118" t="s">
        <v>716</v>
      </c>
      <c r="F201" s="112" t="s">
        <v>0</v>
      </c>
      <c r="G201" s="120">
        <f>SUM(H201:I201)</f>
        <v>0</v>
      </c>
      <c r="H201" s="120"/>
      <c r="I201" s="120"/>
      <c r="J201" s="120">
        <f>SUM(K201:L201)</f>
        <v>73708.5</v>
      </c>
      <c r="K201" s="120">
        <v>73708.5</v>
      </c>
      <c r="L201" s="120"/>
      <c r="M201" s="120">
        <f>SUM(N201:O201)</f>
        <v>0</v>
      </c>
      <c r="N201" s="120"/>
      <c r="O201" s="120"/>
    </row>
    <row r="202" spans="1:15" s="129" customFormat="1" ht="47.25">
      <c r="A202" s="109" t="s">
        <v>550</v>
      </c>
      <c r="B202" s="110" t="s">
        <v>620</v>
      </c>
      <c r="C202" s="115" t="s">
        <v>421</v>
      </c>
      <c r="D202" s="115" t="s">
        <v>30</v>
      </c>
      <c r="E202" s="111"/>
      <c r="F202" s="115"/>
      <c r="G202" s="113">
        <f>G203</f>
        <v>0</v>
      </c>
      <c r="H202" s="113">
        <f aca="true" t="shared" si="87" ref="H202:O204">H203</f>
        <v>0</v>
      </c>
      <c r="I202" s="113">
        <f t="shared" si="87"/>
        <v>0</v>
      </c>
      <c r="J202" s="113">
        <f t="shared" si="87"/>
        <v>191.8</v>
      </c>
      <c r="K202" s="113">
        <f t="shared" si="87"/>
        <v>191.8</v>
      </c>
      <c r="L202" s="113">
        <f t="shared" si="87"/>
        <v>0</v>
      </c>
      <c r="M202" s="113">
        <f t="shared" si="87"/>
        <v>0</v>
      </c>
      <c r="N202" s="113">
        <f t="shared" si="87"/>
        <v>0</v>
      </c>
      <c r="O202" s="113">
        <f t="shared" si="87"/>
        <v>0</v>
      </c>
    </row>
    <row r="203" spans="1:15" ht="78.75">
      <c r="A203" s="121" t="s">
        <v>378</v>
      </c>
      <c r="B203" s="123" t="s">
        <v>620</v>
      </c>
      <c r="C203" s="112" t="s">
        <v>421</v>
      </c>
      <c r="D203" s="112" t="s">
        <v>30</v>
      </c>
      <c r="E203" s="119" t="s">
        <v>768</v>
      </c>
      <c r="F203" s="112"/>
      <c r="G203" s="120">
        <f>G204</f>
        <v>0</v>
      </c>
      <c r="H203" s="120">
        <f t="shared" si="87"/>
        <v>0</v>
      </c>
      <c r="I203" s="120">
        <f t="shared" si="87"/>
        <v>0</v>
      </c>
      <c r="J203" s="120">
        <f t="shared" si="87"/>
        <v>191.8</v>
      </c>
      <c r="K203" s="120">
        <f t="shared" si="87"/>
        <v>191.8</v>
      </c>
      <c r="L203" s="120">
        <f t="shared" si="87"/>
        <v>0</v>
      </c>
      <c r="M203" s="120">
        <f t="shared" si="87"/>
        <v>0</v>
      </c>
      <c r="N203" s="120">
        <f t="shared" si="87"/>
        <v>0</v>
      </c>
      <c r="O203" s="120">
        <f t="shared" si="87"/>
        <v>0</v>
      </c>
    </row>
    <row r="204" spans="1:15" ht="189">
      <c r="A204" s="121" t="s">
        <v>671</v>
      </c>
      <c r="B204" s="123" t="s">
        <v>620</v>
      </c>
      <c r="C204" s="112" t="s">
        <v>421</v>
      </c>
      <c r="D204" s="112" t="s">
        <v>30</v>
      </c>
      <c r="E204" s="119" t="s">
        <v>767</v>
      </c>
      <c r="F204" s="112"/>
      <c r="G204" s="120">
        <f>G205</f>
        <v>0</v>
      </c>
      <c r="H204" s="120">
        <f t="shared" si="87"/>
        <v>0</v>
      </c>
      <c r="I204" s="120">
        <f t="shared" si="87"/>
        <v>0</v>
      </c>
      <c r="J204" s="120">
        <f t="shared" si="87"/>
        <v>191.8</v>
      </c>
      <c r="K204" s="120">
        <f t="shared" si="87"/>
        <v>191.8</v>
      </c>
      <c r="L204" s="120">
        <f t="shared" si="87"/>
        <v>0</v>
      </c>
      <c r="M204" s="120">
        <f t="shared" si="87"/>
        <v>0</v>
      </c>
      <c r="N204" s="120">
        <f t="shared" si="87"/>
        <v>0</v>
      </c>
      <c r="O204" s="120">
        <f t="shared" si="87"/>
        <v>0</v>
      </c>
    </row>
    <row r="205" spans="1:15" ht="63">
      <c r="A205" s="121" t="s">
        <v>670</v>
      </c>
      <c r="B205" s="123" t="s">
        <v>620</v>
      </c>
      <c r="C205" s="112" t="s">
        <v>421</v>
      </c>
      <c r="D205" s="112" t="s">
        <v>30</v>
      </c>
      <c r="E205" s="119" t="s">
        <v>769</v>
      </c>
      <c r="F205" s="112"/>
      <c r="G205" s="120">
        <f aca="true" t="shared" si="88" ref="G205:O205">SUM(G206:G207)</f>
        <v>0</v>
      </c>
      <c r="H205" s="120">
        <f t="shared" si="88"/>
        <v>0</v>
      </c>
      <c r="I205" s="120">
        <f t="shared" si="88"/>
        <v>0</v>
      </c>
      <c r="J205" s="120">
        <f t="shared" si="88"/>
        <v>191.8</v>
      </c>
      <c r="K205" s="120">
        <f t="shared" si="88"/>
        <v>191.8</v>
      </c>
      <c r="L205" s="120">
        <f t="shared" si="88"/>
        <v>0</v>
      </c>
      <c r="M205" s="120">
        <f t="shared" si="88"/>
        <v>0</v>
      </c>
      <c r="N205" s="120">
        <f t="shared" si="88"/>
        <v>0</v>
      </c>
      <c r="O205" s="120">
        <f t="shared" si="88"/>
        <v>0</v>
      </c>
    </row>
    <row r="206" spans="1:15" ht="94.5">
      <c r="A206" s="121" t="s">
        <v>749</v>
      </c>
      <c r="B206" s="123" t="s">
        <v>620</v>
      </c>
      <c r="C206" s="112" t="s">
        <v>421</v>
      </c>
      <c r="D206" s="112" t="s">
        <v>30</v>
      </c>
      <c r="E206" s="118" t="s">
        <v>750</v>
      </c>
      <c r="F206" s="112" t="s">
        <v>0</v>
      </c>
      <c r="G206" s="120">
        <f>SUM(H206:I206)</f>
        <v>0</v>
      </c>
      <c r="H206" s="120"/>
      <c r="I206" s="120"/>
      <c r="J206" s="120">
        <f>SUM(K206:L206)</f>
        <v>191.8</v>
      </c>
      <c r="K206" s="120">
        <v>191.8</v>
      </c>
      <c r="L206" s="120"/>
      <c r="M206" s="120">
        <f>SUM(N206:O206)</f>
        <v>0</v>
      </c>
      <c r="N206" s="120"/>
      <c r="O206" s="120"/>
    </row>
    <row r="207" spans="1:15" ht="126">
      <c r="A207" s="121" t="s">
        <v>669</v>
      </c>
      <c r="B207" s="123" t="s">
        <v>620</v>
      </c>
      <c r="C207" s="112" t="s">
        <v>421</v>
      </c>
      <c r="D207" s="112" t="s">
        <v>30</v>
      </c>
      <c r="E207" s="118" t="s">
        <v>668</v>
      </c>
      <c r="F207" s="112" t="s">
        <v>0</v>
      </c>
      <c r="G207" s="120">
        <f>SUM(H207:I207)</f>
        <v>0</v>
      </c>
      <c r="H207" s="120"/>
      <c r="I207" s="120"/>
      <c r="J207" s="120">
        <f>SUM(K207:L207)</f>
        <v>0</v>
      </c>
      <c r="K207" s="120"/>
      <c r="L207" s="120"/>
      <c r="M207" s="120">
        <f>SUM(N207:O207)</f>
        <v>0</v>
      </c>
      <c r="N207" s="120"/>
      <c r="O207" s="120"/>
    </row>
    <row r="208" spans="1:15" ht="15.75">
      <c r="A208" s="109" t="s">
        <v>292</v>
      </c>
      <c r="B208" s="110" t="s">
        <v>620</v>
      </c>
      <c r="C208" s="115">
        <v>10</v>
      </c>
      <c r="D208" s="112"/>
      <c r="E208" s="112"/>
      <c r="F208" s="112"/>
      <c r="G208" s="113">
        <f aca="true" t="shared" si="89" ref="G208:O208">SUM(G209,G219)</f>
        <v>7849.5</v>
      </c>
      <c r="H208" s="113">
        <f t="shared" si="89"/>
        <v>7504.5</v>
      </c>
      <c r="I208" s="113">
        <f t="shared" si="89"/>
        <v>345</v>
      </c>
      <c r="J208" s="113">
        <f t="shared" si="89"/>
        <v>5168.8</v>
      </c>
      <c r="K208" s="113">
        <f t="shared" si="89"/>
        <v>4693.8</v>
      </c>
      <c r="L208" s="113">
        <f t="shared" si="89"/>
        <v>475</v>
      </c>
      <c r="M208" s="113">
        <f t="shared" si="89"/>
        <v>17047.2</v>
      </c>
      <c r="N208" s="113">
        <f t="shared" si="89"/>
        <v>16572.2</v>
      </c>
      <c r="O208" s="113">
        <f t="shared" si="89"/>
        <v>475</v>
      </c>
    </row>
    <row r="209" spans="1:15" ht="31.5">
      <c r="A209" s="109" t="s">
        <v>293</v>
      </c>
      <c r="B209" s="110" t="s">
        <v>620</v>
      </c>
      <c r="C209" s="115">
        <v>10</v>
      </c>
      <c r="D209" s="111" t="s">
        <v>419</v>
      </c>
      <c r="E209" s="112"/>
      <c r="F209" s="112"/>
      <c r="G209" s="113">
        <f>SUM(G210,G215,)</f>
        <v>28</v>
      </c>
      <c r="H209" s="113">
        <f aca="true" t="shared" si="90" ref="H209:O209">SUM(H210,H215,)</f>
        <v>8</v>
      </c>
      <c r="I209" s="113">
        <f t="shared" si="90"/>
        <v>20</v>
      </c>
      <c r="J209" s="113">
        <f t="shared" si="90"/>
        <v>875.1</v>
      </c>
      <c r="K209" s="113">
        <f t="shared" si="90"/>
        <v>875.1</v>
      </c>
      <c r="L209" s="113">
        <f t="shared" si="90"/>
        <v>0</v>
      </c>
      <c r="M209" s="113">
        <f t="shared" si="90"/>
        <v>916.7</v>
      </c>
      <c r="N209" s="113">
        <f t="shared" si="90"/>
        <v>916.7</v>
      </c>
      <c r="O209" s="113">
        <f t="shared" si="90"/>
        <v>0</v>
      </c>
    </row>
    <row r="210" spans="1:15" ht="78.75">
      <c r="A210" s="121" t="s">
        <v>358</v>
      </c>
      <c r="B210" s="123" t="s">
        <v>620</v>
      </c>
      <c r="C210" s="112">
        <v>10</v>
      </c>
      <c r="D210" s="118" t="s">
        <v>419</v>
      </c>
      <c r="E210" s="124" t="s">
        <v>770</v>
      </c>
      <c r="F210" s="112"/>
      <c r="G210" s="120">
        <f aca="true" t="shared" si="91" ref="G210:O211">G211</f>
        <v>28</v>
      </c>
      <c r="H210" s="120">
        <f t="shared" si="91"/>
        <v>8</v>
      </c>
      <c r="I210" s="120">
        <f t="shared" si="91"/>
        <v>20</v>
      </c>
      <c r="J210" s="120">
        <f t="shared" si="91"/>
        <v>8</v>
      </c>
      <c r="K210" s="120">
        <f t="shared" si="91"/>
        <v>8</v>
      </c>
      <c r="L210" s="120">
        <f t="shared" si="91"/>
        <v>0</v>
      </c>
      <c r="M210" s="120">
        <f t="shared" si="91"/>
        <v>8</v>
      </c>
      <c r="N210" s="120">
        <f t="shared" si="91"/>
        <v>8</v>
      </c>
      <c r="O210" s="120">
        <f t="shared" si="91"/>
        <v>0</v>
      </c>
    </row>
    <row r="211" spans="1:15" ht="141.75">
      <c r="A211" s="121" t="s">
        <v>426</v>
      </c>
      <c r="B211" s="123" t="s">
        <v>620</v>
      </c>
      <c r="C211" s="112">
        <v>10</v>
      </c>
      <c r="D211" s="118" t="s">
        <v>419</v>
      </c>
      <c r="E211" s="124" t="s">
        <v>771</v>
      </c>
      <c r="F211" s="112"/>
      <c r="G211" s="120">
        <f t="shared" si="91"/>
        <v>28</v>
      </c>
      <c r="H211" s="120">
        <f t="shared" si="91"/>
        <v>8</v>
      </c>
      <c r="I211" s="120">
        <f t="shared" si="91"/>
        <v>20</v>
      </c>
      <c r="J211" s="120">
        <f t="shared" si="91"/>
        <v>8</v>
      </c>
      <c r="K211" s="120">
        <f t="shared" si="91"/>
        <v>8</v>
      </c>
      <c r="L211" s="120">
        <f t="shared" si="91"/>
        <v>0</v>
      </c>
      <c r="M211" s="120">
        <f t="shared" si="91"/>
        <v>8</v>
      </c>
      <c r="N211" s="120">
        <f t="shared" si="91"/>
        <v>8</v>
      </c>
      <c r="O211" s="120">
        <f t="shared" si="91"/>
        <v>0</v>
      </c>
    </row>
    <row r="212" spans="1:15" ht="57" customHeight="1">
      <c r="A212" s="128" t="s">
        <v>105</v>
      </c>
      <c r="B212" s="123" t="s">
        <v>620</v>
      </c>
      <c r="C212" s="112">
        <v>10</v>
      </c>
      <c r="D212" s="118" t="s">
        <v>419</v>
      </c>
      <c r="E212" s="124" t="s">
        <v>772</v>
      </c>
      <c r="F212" s="112"/>
      <c r="G212" s="120">
        <f aca="true" t="shared" si="92" ref="G212:O212">SUM(G213:G214)</f>
        <v>28</v>
      </c>
      <c r="H212" s="120">
        <f t="shared" si="92"/>
        <v>8</v>
      </c>
      <c r="I212" s="120">
        <f t="shared" si="92"/>
        <v>20</v>
      </c>
      <c r="J212" s="120">
        <f t="shared" si="92"/>
        <v>8</v>
      </c>
      <c r="K212" s="120">
        <f t="shared" si="92"/>
        <v>8</v>
      </c>
      <c r="L212" s="120">
        <f t="shared" si="92"/>
        <v>0</v>
      </c>
      <c r="M212" s="120">
        <f t="shared" si="92"/>
        <v>8</v>
      </c>
      <c r="N212" s="120">
        <f t="shared" si="92"/>
        <v>8</v>
      </c>
      <c r="O212" s="120">
        <f t="shared" si="92"/>
        <v>0</v>
      </c>
    </row>
    <row r="213" spans="1:15" ht="138" customHeight="1">
      <c r="A213" s="128" t="s">
        <v>106</v>
      </c>
      <c r="B213" s="123" t="s">
        <v>620</v>
      </c>
      <c r="C213" s="112">
        <v>10</v>
      </c>
      <c r="D213" s="118" t="s">
        <v>419</v>
      </c>
      <c r="E213" s="126" t="s">
        <v>585</v>
      </c>
      <c r="F213" s="112" t="s">
        <v>295</v>
      </c>
      <c r="G213" s="120">
        <f>SUM(H213:I213)</f>
        <v>20</v>
      </c>
      <c r="H213" s="120">
        <v>0</v>
      </c>
      <c r="I213" s="120">
        <v>20</v>
      </c>
      <c r="J213" s="120">
        <f>SUM(K213:L213)</f>
        <v>0</v>
      </c>
      <c r="K213" s="120">
        <v>0</v>
      </c>
      <c r="L213" s="120"/>
      <c r="M213" s="120">
        <f>SUM(N213:O213)</f>
        <v>0</v>
      </c>
      <c r="N213" s="120">
        <v>0</v>
      </c>
      <c r="O213" s="120">
        <v>0</v>
      </c>
    </row>
    <row r="214" spans="1:15" ht="218.25" customHeight="1">
      <c r="A214" s="128" t="s">
        <v>93</v>
      </c>
      <c r="B214" s="123" t="s">
        <v>620</v>
      </c>
      <c r="C214" s="112">
        <v>10</v>
      </c>
      <c r="D214" s="118" t="s">
        <v>419</v>
      </c>
      <c r="E214" s="126" t="s">
        <v>586</v>
      </c>
      <c r="F214" s="112" t="s">
        <v>295</v>
      </c>
      <c r="G214" s="120">
        <f>SUM(H214:I214)</f>
        <v>8</v>
      </c>
      <c r="H214" s="120">
        <v>8</v>
      </c>
      <c r="I214" s="120">
        <v>0</v>
      </c>
      <c r="J214" s="120">
        <f>SUM(K214:L214)</f>
        <v>8</v>
      </c>
      <c r="K214" s="120">
        <v>8</v>
      </c>
      <c r="L214" s="120">
        <v>0</v>
      </c>
      <c r="M214" s="120">
        <f>SUM(N214:O214)</f>
        <v>8</v>
      </c>
      <c r="N214" s="120">
        <v>8</v>
      </c>
      <c r="O214" s="120"/>
    </row>
    <row r="215" spans="1:15" ht="110.25">
      <c r="A215" s="121" t="s">
        <v>427</v>
      </c>
      <c r="B215" s="134">
        <v>850</v>
      </c>
      <c r="C215" s="112">
        <v>10</v>
      </c>
      <c r="D215" s="118" t="s">
        <v>419</v>
      </c>
      <c r="E215" s="146" t="s">
        <v>773</v>
      </c>
      <c r="F215" s="112"/>
      <c r="G215" s="120">
        <f aca="true" t="shared" si="93" ref="G215:O215">G216</f>
        <v>0</v>
      </c>
      <c r="H215" s="120">
        <f t="shared" si="93"/>
        <v>0</v>
      </c>
      <c r="I215" s="120">
        <f t="shared" si="93"/>
        <v>0</v>
      </c>
      <c r="J215" s="120">
        <f t="shared" si="93"/>
        <v>867.1</v>
      </c>
      <c r="K215" s="120">
        <f t="shared" si="93"/>
        <v>867.1</v>
      </c>
      <c r="L215" s="120">
        <f t="shared" si="93"/>
        <v>0</v>
      </c>
      <c r="M215" s="120">
        <f t="shared" si="93"/>
        <v>908.7</v>
      </c>
      <c r="N215" s="120">
        <f t="shared" si="93"/>
        <v>908.7</v>
      </c>
      <c r="O215" s="120">
        <f t="shared" si="93"/>
        <v>0</v>
      </c>
    </row>
    <row r="216" spans="1:15" ht="173.25">
      <c r="A216" s="121" t="s">
        <v>369</v>
      </c>
      <c r="B216" s="134">
        <v>850</v>
      </c>
      <c r="C216" s="112">
        <v>10</v>
      </c>
      <c r="D216" s="118" t="s">
        <v>419</v>
      </c>
      <c r="E216" s="146" t="s">
        <v>774</v>
      </c>
      <c r="F216" s="112"/>
      <c r="G216" s="120">
        <f>SUM(G217)</f>
        <v>0</v>
      </c>
      <c r="H216" s="120">
        <f aca="true" t="shared" si="94" ref="H216:O216">SUM(H217)</f>
        <v>0</v>
      </c>
      <c r="I216" s="120">
        <f t="shared" si="94"/>
        <v>0</v>
      </c>
      <c r="J216" s="120">
        <f t="shared" si="94"/>
        <v>867.1</v>
      </c>
      <c r="K216" s="120">
        <f t="shared" si="94"/>
        <v>867.1</v>
      </c>
      <c r="L216" s="120">
        <f t="shared" si="94"/>
        <v>0</v>
      </c>
      <c r="M216" s="120">
        <f t="shared" si="94"/>
        <v>908.7</v>
      </c>
      <c r="N216" s="120">
        <f t="shared" si="94"/>
        <v>908.7</v>
      </c>
      <c r="O216" s="120">
        <f t="shared" si="94"/>
        <v>0</v>
      </c>
    </row>
    <row r="217" spans="1:15" ht="63">
      <c r="A217" s="128" t="s">
        <v>176</v>
      </c>
      <c r="B217" s="134">
        <v>850</v>
      </c>
      <c r="C217" s="112">
        <v>10</v>
      </c>
      <c r="D217" s="118" t="s">
        <v>419</v>
      </c>
      <c r="E217" s="146" t="s">
        <v>775</v>
      </c>
      <c r="F217" s="112"/>
      <c r="G217" s="120">
        <f aca="true" t="shared" si="95" ref="G217:O217">G218</f>
        <v>0</v>
      </c>
      <c r="H217" s="120">
        <f t="shared" si="95"/>
        <v>0</v>
      </c>
      <c r="I217" s="120">
        <f t="shared" si="95"/>
        <v>0</v>
      </c>
      <c r="J217" s="120">
        <f t="shared" si="95"/>
        <v>867.1</v>
      </c>
      <c r="K217" s="120">
        <f t="shared" si="95"/>
        <v>867.1</v>
      </c>
      <c r="L217" s="120">
        <f t="shared" si="95"/>
        <v>0</v>
      </c>
      <c r="M217" s="120">
        <f t="shared" si="95"/>
        <v>908.7</v>
      </c>
      <c r="N217" s="120">
        <f t="shared" si="95"/>
        <v>908.7</v>
      </c>
      <c r="O217" s="120">
        <f t="shared" si="95"/>
        <v>0</v>
      </c>
    </row>
    <row r="218" spans="1:15" ht="203.25" customHeight="1">
      <c r="A218" s="128" t="s">
        <v>695</v>
      </c>
      <c r="B218" s="134">
        <v>850</v>
      </c>
      <c r="C218" s="112">
        <v>10</v>
      </c>
      <c r="D218" s="118" t="s">
        <v>419</v>
      </c>
      <c r="E218" s="147" t="s">
        <v>696</v>
      </c>
      <c r="F218" s="112" t="s">
        <v>295</v>
      </c>
      <c r="G218" s="120">
        <f>SUM(H218:I218)</f>
        <v>0</v>
      </c>
      <c r="H218" s="120"/>
      <c r="I218" s="120"/>
      <c r="J218" s="120">
        <f>SUM(K218:L218)</f>
        <v>867.1</v>
      </c>
      <c r="K218" s="120">
        <v>867.1</v>
      </c>
      <c r="L218" s="120"/>
      <c r="M218" s="120">
        <f>SUM(N218:O218)</f>
        <v>908.7</v>
      </c>
      <c r="N218" s="120">
        <v>908.7</v>
      </c>
      <c r="O218" s="120"/>
    </row>
    <row r="219" spans="1:15" ht="15.75">
      <c r="A219" s="109" t="s">
        <v>296</v>
      </c>
      <c r="B219" s="110" t="s">
        <v>620</v>
      </c>
      <c r="C219" s="115">
        <v>10</v>
      </c>
      <c r="D219" s="111" t="s">
        <v>30</v>
      </c>
      <c r="E219" s="152"/>
      <c r="F219" s="152"/>
      <c r="G219" s="153">
        <f aca="true" t="shared" si="96" ref="G219:O220">G220</f>
        <v>7821.5</v>
      </c>
      <c r="H219" s="153">
        <f t="shared" si="96"/>
        <v>7496.5</v>
      </c>
      <c r="I219" s="153">
        <f t="shared" si="96"/>
        <v>325</v>
      </c>
      <c r="J219" s="153">
        <f t="shared" si="96"/>
        <v>4293.7</v>
      </c>
      <c r="K219" s="153">
        <f t="shared" si="96"/>
        <v>3818.7</v>
      </c>
      <c r="L219" s="153">
        <f t="shared" si="96"/>
        <v>475</v>
      </c>
      <c r="M219" s="153">
        <f t="shared" si="96"/>
        <v>16130.5</v>
      </c>
      <c r="N219" s="153">
        <f t="shared" si="96"/>
        <v>15655.5</v>
      </c>
      <c r="O219" s="153">
        <f t="shared" si="96"/>
        <v>475</v>
      </c>
    </row>
    <row r="220" spans="1:15" ht="110.25">
      <c r="A220" s="121" t="s">
        <v>370</v>
      </c>
      <c r="B220" s="117" t="s">
        <v>620</v>
      </c>
      <c r="C220" s="112">
        <v>10</v>
      </c>
      <c r="D220" s="118" t="s">
        <v>30</v>
      </c>
      <c r="E220" s="124" t="s">
        <v>776</v>
      </c>
      <c r="F220" s="152"/>
      <c r="G220" s="155">
        <f t="shared" si="96"/>
        <v>7821.5</v>
      </c>
      <c r="H220" s="155">
        <f t="shared" si="96"/>
        <v>7496.5</v>
      </c>
      <c r="I220" s="155">
        <f t="shared" si="96"/>
        <v>325</v>
      </c>
      <c r="J220" s="155">
        <f t="shared" si="96"/>
        <v>4293.7</v>
      </c>
      <c r="K220" s="155">
        <f t="shared" si="96"/>
        <v>3818.7</v>
      </c>
      <c r="L220" s="155">
        <f t="shared" si="96"/>
        <v>475</v>
      </c>
      <c r="M220" s="155">
        <f t="shared" si="96"/>
        <v>16130.5</v>
      </c>
      <c r="N220" s="155">
        <f t="shared" si="96"/>
        <v>15655.5</v>
      </c>
      <c r="O220" s="155">
        <f t="shared" si="96"/>
        <v>475</v>
      </c>
    </row>
    <row r="221" spans="1:15" ht="156.75" customHeight="1">
      <c r="A221" s="121" t="s">
        <v>369</v>
      </c>
      <c r="B221" s="117" t="s">
        <v>620</v>
      </c>
      <c r="C221" s="112">
        <v>10</v>
      </c>
      <c r="D221" s="118" t="s">
        <v>30</v>
      </c>
      <c r="E221" s="124" t="s">
        <v>774</v>
      </c>
      <c r="F221" s="152"/>
      <c r="G221" s="155">
        <f aca="true" t="shared" si="97" ref="G221:O221">SUM(G222,G224)</f>
        <v>7821.5</v>
      </c>
      <c r="H221" s="155">
        <f t="shared" si="97"/>
        <v>7496.5</v>
      </c>
      <c r="I221" s="155">
        <f t="shared" si="97"/>
        <v>325</v>
      </c>
      <c r="J221" s="155">
        <f t="shared" si="97"/>
        <v>4293.7</v>
      </c>
      <c r="K221" s="155">
        <f t="shared" si="97"/>
        <v>3818.7</v>
      </c>
      <c r="L221" s="155">
        <f t="shared" si="97"/>
        <v>475</v>
      </c>
      <c r="M221" s="155">
        <f t="shared" si="97"/>
        <v>16130.5</v>
      </c>
      <c r="N221" s="155">
        <f t="shared" si="97"/>
        <v>15655.5</v>
      </c>
      <c r="O221" s="155">
        <f t="shared" si="97"/>
        <v>475</v>
      </c>
    </row>
    <row r="222" spans="1:15" ht="47.25">
      <c r="A222" s="121" t="s">
        <v>227</v>
      </c>
      <c r="B222" s="134">
        <v>850</v>
      </c>
      <c r="C222" s="112">
        <v>10</v>
      </c>
      <c r="D222" s="118" t="s">
        <v>30</v>
      </c>
      <c r="E222" s="146" t="s">
        <v>777</v>
      </c>
      <c r="F222" s="112"/>
      <c r="G222" s="120">
        <f aca="true" t="shared" si="98" ref="G222:O222">SUM(G223:G223)</f>
        <v>1759.5</v>
      </c>
      <c r="H222" s="120">
        <f t="shared" si="98"/>
        <v>1434.5</v>
      </c>
      <c r="I222" s="120">
        <f t="shared" si="98"/>
        <v>325</v>
      </c>
      <c r="J222" s="120">
        <f t="shared" si="98"/>
        <v>2700.7</v>
      </c>
      <c r="K222" s="120">
        <f t="shared" si="98"/>
        <v>2225.7</v>
      </c>
      <c r="L222" s="120">
        <f t="shared" si="98"/>
        <v>475</v>
      </c>
      <c r="M222" s="120">
        <f t="shared" si="98"/>
        <v>2765.5</v>
      </c>
      <c r="N222" s="120">
        <f t="shared" si="98"/>
        <v>2290.5</v>
      </c>
      <c r="O222" s="120">
        <f t="shared" si="98"/>
        <v>475</v>
      </c>
    </row>
    <row r="223" spans="1:15" ht="61.5" customHeight="1">
      <c r="A223" s="128" t="s">
        <v>337</v>
      </c>
      <c r="B223" s="134">
        <v>850</v>
      </c>
      <c r="C223" s="112">
        <v>10</v>
      </c>
      <c r="D223" s="118" t="s">
        <v>30</v>
      </c>
      <c r="E223" s="147" t="s">
        <v>338</v>
      </c>
      <c r="F223" s="112" t="s">
        <v>295</v>
      </c>
      <c r="G223" s="120">
        <f>SUM(H223:I223)</f>
        <v>1759.5</v>
      </c>
      <c r="H223" s="120">
        <v>1434.5</v>
      </c>
      <c r="I223" s="120">
        <v>325</v>
      </c>
      <c r="J223" s="120">
        <f>SUM(K223:L223)</f>
        <v>2700.7</v>
      </c>
      <c r="K223" s="120">
        <v>2225.7</v>
      </c>
      <c r="L223" s="120">
        <v>475</v>
      </c>
      <c r="M223" s="120">
        <f>SUM(N223:O223)</f>
        <v>2765.5</v>
      </c>
      <c r="N223" s="120">
        <v>2290.5</v>
      </c>
      <c r="O223" s="120">
        <v>475</v>
      </c>
    </row>
    <row r="224" spans="1:15" ht="94.5">
      <c r="A224" s="128" t="s">
        <v>130</v>
      </c>
      <c r="B224" s="117" t="s">
        <v>620</v>
      </c>
      <c r="C224" s="112">
        <v>10</v>
      </c>
      <c r="D224" s="118" t="s">
        <v>30</v>
      </c>
      <c r="E224" s="124" t="s">
        <v>778</v>
      </c>
      <c r="F224" s="152"/>
      <c r="G224" s="155">
        <f aca="true" t="shared" si="99" ref="G224:O224">G225</f>
        <v>6062</v>
      </c>
      <c r="H224" s="155">
        <f t="shared" si="99"/>
        <v>6062</v>
      </c>
      <c r="I224" s="155">
        <f t="shared" si="99"/>
        <v>0</v>
      </c>
      <c r="J224" s="155">
        <f t="shared" si="99"/>
        <v>1593</v>
      </c>
      <c r="K224" s="155">
        <f t="shared" si="99"/>
        <v>1593</v>
      </c>
      <c r="L224" s="155">
        <f t="shared" si="99"/>
        <v>0</v>
      </c>
      <c r="M224" s="155">
        <f t="shared" si="99"/>
        <v>13365</v>
      </c>
      <c r="N224" s="155">
        <f t="shared" si="99"/>
        <v>13365</v>
      </c>
      <c r="O224" s="155">
        <f t="shared" si="99"/>
        <v>0</v>
      </c>
    </row>
    <row r="225" spans="1:15" ht="153" customHeight="1">
      <c r="A225" s="128" t="s">
        <v>175</v>
      </c>
      <c r="B225" s="117" t="s">
        <v>620</v>
      </c>
      <c r="C225" s="112">
        <v>10</v>
      </c>
      <c r="D225" s="118" t="s">
        <v>30</v>
      </c>
      <c r="E225" s="126" t="s">
        <v>911</v>
      </c>
      <c r="F225" s="112" t="s">
        <v>318</v>
      </c>
      <c r="G225" s="120">
        <f>SUM(H225:I225)</f>
        <v>6062</v>
      </c>
      <c r="H225" s="120">
        <v>6062</v>
      </c>
      <c r="I225" s="120">
        <v>0</v>
      </c>
      <c r="J225" s="120">
        <f>SUM(K225:L225)</f>
        <v>1593</v>
      </c>
      <c r="K225" s="120">
        <v>1593</v>
      </c>
      <c r="L225" s="120">
        <v>0</v>
      </c>
      <c r="M225" s="120">
        <f>SUM(N225:O225)</f>
        <v>13365</v>
      </c>
      <c r="N225" s="120">
        <v>13365</v>
      </c>
      <c r="O225" s="120">
        <v>0</v>
      </c>
    </row>
    <row r="226" spans="1:15" ht="31.5">
      <c r="A226" s="109" t="s">
        <v>298</v>
      </c>
      <c r="B226" s="161">
        <v>850</v>
      </c>
      <c r="C226" s="115">
        <v>11</v>
      </c>
      <c r="D226" s="112"/>
      <c r="E226" s="112"/>
      <c r="F226" s="112"/>
      <c r="G226" s="113">
        <f aca="true" t="shared" si="100" ref="G226:O226">SUM(G227,G232)</f>
        <v>59401</v>
      </c>
      <c r="H226" s="113">
        <f t="shared" si="100"/>
        <v>22500</v>
      </c>
      <c r="I226" s="113">
        <f t="shared" si="100"/>
        <v>36901</v>
      </c>
      <c r="J226" s="113">
        <f t="shared" si="100"/>
        <v>31559</v>
      </c>
      <c r="K226" s="113">
        <f t="shared" si="100"/>
        <v>0</v>
      </c>
      <c r="L226" s="113">
        <f t="shared" si="100"/>
        <v>31559</v>
      </c>
      <c r="M226" s="113">
        <f t="shared" si="100"/>
        <v>32805</v>
      </c>
      <c r="N226" s="113">
        <f t="shared" si="100"/>
        <v>0</v>
      </c>
      <c r="O226" s="113">
        <f t="shared" si="100"/>
        <v>32805</v>
      </c>
    </row>
    <row r="227" spans="1:15" ht="15.75">
      <c r="A227" s="109" t="s">
        <v>299</v>
      </c>
      <c r="B227" s="161">
        <v>850</v>
      </c>
      <c r="C227" s="115">
        <v>11</v>
      </c>
      <c r="D227" s="111" t="s">
        <v>29</v>
      </c>
      <c r="E227" s="112"/>
      <c r="F227" s="112"/>
      <c r="G227" s="113">
        <f aca="true" t="shared" si="101" ref="G227:O229">G228</f>
        <v>34401</v>
      </c>
      <c r="H227" s="113">
        <f t="shared" si="101"/>
        <v>0</v>
      </c>
      <c r="I227" s="113">
        <f t="shared" si="101"/>
        <v>34401</v>
      </c>
      <c r="J227" s="113">
        <f t="shared" si="101"/>
        <v>31559</v>
      </c>
      <c r="K227" s="113">
        <f t="shared" si="101"/>
        <v>0</v>
      </c>
      <c r="L227" s="113">
        <f t="shared" si="101"/>
        <v>31559</v>
      </c>
      <c r="M227" s="113">
        <f t="shared" si="101"/>
        <v>32805</v>
      </c>
      <c r="N227" s="113">
        <f t="shared" si="101"/>
        <v>0</v>
      </c>
      <c r="O227" s="113">
        <f t="shared" si="101"/>
        <v>32805</v>
      </c>
    </row>
    <row r="228" spans="1:15" ht="94.5">
      <c r="A228" s="121" t="s">
        <v>376</v>
      </c>
      <c r="B228" s="117" t="s">
        <v>3</v>
      </c>
      <c r="C228" s="112" t="s">
        <v>300</v>
      </c>
      <c r="D228" s="118" t="s">
        <v>29</v>
      </c>
      <c r="E228" s="119" t="s">
        <v>779</v>
      </c>
      <c r="F228" s="112"/>
      <c r="G228" s="120">
        <f>G229</f>
        <v>34401</v>
      </c>
      <c r="H228" s="120">
        <f t="shared" si="101"/>
        <v>0</v>
      </c>
      <c r="I228" s="120">
        <f t="shared" si="101"/>
        <v>34401</v>
      </c>
      <c r="J228" s="120">
        <f>J229</f>
        <v>31559</v>
      </c>
      <c r="K228" s="120">
        <f t="shared" si="101"/>
        <v>0</v>
      </c>
      <c r="L228" s="120">
        <f t="shared" si="101"/>
        <v>31559</v>
      </c>
      <c r="M228" s="120">
        <f>M229</f>
        <v>32805</v>
      </c>
      <c r="N228" s="120">
        <f t="shared" si="101"/>
        <v>0</v>
      </c>
      <c r="O228" s="120">
        <f t="shared" si="101"/>
        <v>32805</v>
      </c>
    </row>
    <row r="229" spans="1:15" ht="141.75" customHeight="1">
      <c r="A229" s="121" t="s">
        <v>428</v>
      </c>
      <c r="B229" s="117" t="s">
        <v>3</v>
      </c>
      <c r="C229" s="112" t="s">
        <v>300</v>
      </c>
      <c r="D229" s="118" t="s">
        <v>29</v>
      </c>
      <c r="E229" s="119" t="s">
        <v>780</v>
      </c>
      <c r="F229" s="112"/>
      <c r="G229" s="120">
        <f>G230</f>
        <v>34401</v>
      </c>
      <c r="H229" s="120">
        <f t="shared" si="101"/>
        <v>0</v>
      </c>
      <c r="I229" s="120">
        <f t="shared" si="101"/>
        <v>34401</v>
      </c>
      <c r="J229" s="120">
        <f>J230</f>
        <v>31559</v>
      </c>
      <c r="K229" s="120">
        <f t="shared" si="101"/>
        <v>0</v>
      </c>
      <c r="L229" s="120">
        <f t="shared" si="101"/>
        <v>31559</v>
      </c>
      <c r="M229" s="120">
        <f>M230</f>
        <v>32805</v>
      </c>
      <c r="N229" s="120">
        <f t="shared" si="101"/>
        <v>0</v>
      </c>
      <c r="O229" s="120">
        <f t="shared" si="101"/>
        <v>32805</v>
      </c>
    </row>
    <row r="230" spans="1:15" ht="94.5">
      <c r="A230" s="121" t="s">
        <v>102</v>
      </c>
      <c r="B230" s="117" t="s">
        <v>3</v>
      </c>
      <c r="C230" s="112" t="s">
        <v>300</v>
      </c>
      <c r="D230" s="118" t="s">
        <v>29</v>
      </c>
      <c r="E230" s="119" t="s">
        <v>781</v>
      </c>
      <c r="F230" s="112"/>
      <c r="G230" s="120">
        <f aca="true" t="shared" si="102" ref="G230:O230">SUM(G231:G231)</f>
        <v>34401</v>
      </c>
      <c r="H230" s="120">
        <f t="shared" si="102"/>
        <v>0</v>
      </c>
      <c r="I230" s="120">
        <f t="shared" si="102"/>
        <v>34401</v>
      </c>
      <c r="J230" s="120">
        <f t="shared" si="102"/>
        <v>31559</v>
      </c>
      <c r="K230" s="120">
        <f t="shared" si="102"/>
        <v>0</v>
      </c>
      <c r="L230" s="120">
        <f t="shared" si="102"/>
        <v>31559</v>
      </c>
      <c r="M230" s="120">
        <f t="shared" si="102"/>
        <v>32805</v>
      </c>
      <c r="N230" s="120">
        <f t="shared" si="102"/>
        <v>0</v>
      </c>
      <c r="O230" s="120">
        <f t="shared" si="102"/>
        <v>32805</v>
      </c>
    </row>
    <row r="231" spans="1:15" ht="157.5">
      <c r="A231" s="128" t="s">
        <v>116</v>
      </c>
      <c r="B231" s="117" t="s">
        <v>3</v>
      </c>
      <c r="C231" s="112" t="s">
        <v>300</v>
      </c>
      <c r="D231" s="118" t="s">
        <v>29</v>
      </c>
      <c r="E231" s="112" t="s">
        <v>587</v>
      </c>
      <c r="F231" s="112" t="s">
        <v>291</v>
      </c>
      <c r="G231" s="120">
        <f>SUM(H231:I231)</f>
        <v>34401</v>
      </c>
      <c r="H231" s="120">
        <v>0</v>
      </c>
      <c r="I231" s="120">
        <v>34401</v>
      </c>
      <c r="J231" s="120">
        <f>SUM(K231:L231)</f>
        <v>31559</v>
      </c>
      <c r="K231" s="120">
        <v>0</v>
      </c>
      <c r="L231" s="120">
        <v>31559</v>
      </c>
      <c r="M231" s="120">
        <f>SUM(N231:O231)</f>
        <v>32805</v>
      </c>
      <c r="N231" s="120">
        <v>0</v>
      </c>
      <c r="O231" s="120">
        <v>32805</v>
      </c>
    </row>
    <row r="232" spans="1:15" s="129" customFormat="1" ht="47.25">
      <c r="A232" s="162" t="s">
        <v>632</v>
      </c>
      <c r="B232" s="139" t="s">
        <v>3</v>
      </c>
      <c r="C232" s="115" t="s">
        <v>300</v>
      </c>
      <c r="D232" s="111" t="s">
        <v>40</v>
      </c>
      <c r="E232" s="115"/>
      <c r="F232" s="115"/>
      <c r="G232" s="113">
        <f>G233</f>
        <v>25000</v>
      </c>
      <c r="H232" s="113">
        <f aca="true" t="shared" si="103" ref="H232:O234">H233</f>
        <v>22500</v>
      </c>
      <c r="I232" s="113">
        <f t="shared" si="103"/>
        <v>2500</v>
      </c>
      <c r="J232" s="113">
        <f t="shared" si="103"/>
        <v>0</v>
      </c>
      <c r="K232" s="113">
        <f t="shared" si="103"/>
        <v>0</v>
      </c>
      <c r="L232" s="113">
        <f t="shared" si="103"/>
        <v>0</v>
      </c>
      <c r="M232" s="113">
        <f t="shared" si="103"/>
        <v>0</v>
      </c>
      <c r="N232" s="113">
        <f t="shared" si="103"/>
        <v>0</v>
      </c>
      <c r="O232" s="113">
        <f t="shared" si="103"/>
        <v>0</v>
      </c>
    </row>
    <row r="233" spans="1:15" ht="94.5">
      <c r="A233" s="121" t="s">
        <v>376</v>
      </c>
      <c r="B233" s="117" t="s">
        <v>3</v>
      </c>
      <c r="C233" s="112" t="s">
        <v>300</v>
      </c>
      <c r="D233" s="118" t="s">
        <v>40</v>
      </c>
      <c r="E233" s="119" t="s">
        <v>630</v>
      </c>
      <c r="F233" s="112"/>
      <c r="G233" s="120">
        <f>G234</f>
        <v>25000</v>
      </c>
      <c r="H233" s="120">
        <f t="shared" si="103"/>
        <v>22500</v>
      </c>
      <c r="I233" s="120">
        <f t="shared" si="103"/>
        <v>2500</v>
      </c>
      <c r="J233" s="120">
        <f t="shared" si="103"/>
        <v>0</v>
      </c>
      <c r="K233" s="120">
        <f t="shared" si="103"/>
        <v>0</v>
      </c>
      <c r="L233" s="120">
        <f t="shared" si="103"/>
        <v>0</v>
      </c>
      <c r="M233" s="120">
        <f t="shared" si="103"/>
        <v>0</v>
      </c>
      <c r="N233" s="120">
        <f t="shared" si="103"/>
        <v>0</v>
      </c>
      <c r="O233" s="120">
        <f t="shared" si="103"/>
        <v>0</v>
      </c>
    </row>
    <row r="234" spans="1:15" ht="140.25" customHeight="1">
      <c r="A234" s="121" t="s">
        <v>428</v>
      </c>
      <c r="B234" s="117" t="s">
        <v>3</v>
      </c>
      <c r="C234" s="112" t="s">
        <v>300</v>
      </c>
      <c r="D234" s="118" t="s">
        <v>40</v>
      </c>
      <c r="E234" s="119" t="s">
        <v>629</v>
      </c>
      <c r="F234" s="112"/>
      <c r="G234" s="120">
        <f>G235</f>
        <v>25000</v>
      </c>
      <c r="H234" s="120">
        <f t="shared" si="103"/>
        <v>22500</v>
      </c>
      <c r="I234" s="120">
        <f t="shared" si="103"/>
        <v>2500</v>
      </c>
      <c r="J234" s="120">
        <f t="shared" si="103"/>
        <v>0</v>
      </c>
      <c r="K234" s="120">
        <f t="shared" si="103"/>
        <v>0</v>
      </c>
      <c r="L234" s="120">
        <f t="shared" si="103"/>
        <v>0</v>
      </c>
      <c r="M234" s="120">
        <f t="shared" si="103"/>
        <v>0</v>
      </c>
      <c r="N234" s="120">
        <f t="shared" si="103"/>
        <v>0</v>
      </c>
      <c r="O234" s="120">
        <f t="shared" si="103"/>
        <v>0</v>
      </c>
    </row>
    <row r="235" spans="1:15" ht="63">
      <c r="A235" s="157" t="s">
        <v>631</v>
      </c>
      <c r="B235" s="117" t="s">
        <v>3</v>
      </c>
      <c r="C235" s="112" t="s">
        <v>300</v>
      </c>
      <c r="D235" s="118" t="s">
        <v>40</v>
      </c>
      <c r="E235" s="119" t="s">
        <v>628</v>
      </c>
      <c r="F235" s="112"/>
      <c r="G235" s="120">
        <f>SUM(G236:G237)</f>
        <v>25000</v>
      </c>
      <c r="H235" s="120">
        <f aca="true" t="shared" si="104" ref="H235:O235">SUM(H236:H237)</f>
        <v>22500</v>
      </c>
      <c r="I235" s="120">
        <f t="shared" si="104"/>
        <v>2500</v>
      </c>
      <c r="J235" s="120">
        <f t="shared" si="104"/>
        <v>0</v>
      </c>
      <c r="K235" s="120">
        <f t="shared" si="104"/>
        <v>0</v>
      </c>
      <c r="L235" s="120">
        <f t="shared" si="104"/>
        <v>0</v>
      </c>
      <c r="M235" s="120">
        <f t="shared" si="104"/>
        <v>0</v>
      </c>
      <c r="N235" s="120">
        <f t="shared" si="104"/>
        <v>0</v>
      </c>
      <c r="O235" s="120">
        <f t="shared" si="104"/>
        <v>0</v>
      </c>
    </row>
    <row r="236" spans="1:15" ht="110.25">
      <c r="A236" s="157" t="s">
        <v>634</v>
      </c>
      <c r="B236" s="117" t="s">
        <v>3</v>
      </c>
      <c r="C236" s="112" t="s">
        <v>300</v>
      </c>
      <c r="D236" s="118" t="s">
        <v>40</v>
      </c>
      <c r="E236" s="112" t="s">
        <v>627</v>
      </c>
      <c r="F236" s="112" t="s">
        <v>0</v>
      </c>
      <c r="G236" s="155">
        <f>SUM(H236:I236)</f>
        <v>22500</v>
      </c>
      <c r="H236" s="127">
        <v>22500</v>
      </c>
      <c r="I236" s="127"/>
      <c r="J236" s="155">
        <f>SUM(K236:L236)</f>
        <v>0</v>
      </c>
      <c r="K236" s="127"/>
      <c r="L236" s="127"/>
      <c r="M236" s="155">
        <f>SUM(N236:O236)</f>
        <v>0</v>
      </c>
      <c r="N236" s="163"/>
      <c r="O236" s="127"/>
    </row>
    <row r="237" spans="1:15" ht="94.5">
      <c r="A237" s="157" t="s">
        <v>25</v>
      </c>
      <c r="B237" s="117" t="s">
        <v>3</v>
      </c>
      <c r="C237" s="112" t="s">
        <v>300</v>
      </c>
      <c r="D237" s="118" t="s">
        <v>40</v>
      </c>
      <c r="E237" s="112" t="s">
        <v>626</v>
      </c>
      <c r="F237" s="112" t="s">
        <v>0</v>
      </c>
      <c r="G237" s="155">
        <f>SUM(H237:I237)</f>
        <v>2500</v>
      </c>
      <c r="H237" s="163"/>
      <c r="I237" s="127">
        <v>2500</v>
      </c>
      <c r="J237" s="155">
        <f>SUM(K237:L237)</f>
        <v>0</v>
      </c>
      <c r="K237" s="163"/>
      <c r="L237" s="127"/>
      <c r="M237" s="155">
        <f>SUM(N237:O237)</f>
        <v>0</v>
      </c>
      <c r="N237" s="163"/>
      <c r="O237" s="127"/>
    </row>
    <row r="238" spans="1:15" s="129" customFormat="1" ht="31.5">
      <c r="A238" s="164" t="s">
        <v>306</v>
      </c>
      <c r="B238" s="139" t="s">
        <v>3</v>
      </c>
      <c r="C238" s="154" t="s">
        <v>316</v>
      </c>
      <c r="D238" s="154"/>
      <c r="E238" s="154"/>
      <c r="F238" s="154"/>
      <c r="G238" s="153">
        <f>G239</f>
        <v>494</v>
      </c>
      <c r="H238" s="153">
        <f aca="true" t="shared" si="105" ref="H238:O241">H239</f>
        <v>0</v>
      </c>
      <c r="I238" s="153">
        <f t="shared" si="105"/>
        <v>494</v>
      </c>
      <c r="J238" s="153">
        <f>J239</f>
        <v>494</v>
      </c>
      <c r="K238" s="153">
        <f t="shared" si="105"/>
        <v>0</v>
      </c>
      <c r="L238" s="153">
        <f t="shared" si="105"/>
        <v>494</v>
      </c>
      <c r="M238" s="153">
        <f>M239</f>
        <v>0</v>
      </c>
      <c r="N238" s="153">
        <f t="shared" si="105"/>
        <v>0</v>
      </c>
      <c r="O238" s="153">
        <f t="shared" si="105"/>
        <v>0</v>
      </c>
    </row>
    <row r="239" spans="1:15" s="129" customFormat="1" ht="31.5">
      <c r="A239" s="164" t="s">
        <v>415</v>
      </c>
      <c r="B239" s="117" t="s">
        <v>3</v>
      </c>
      <c r="C239" s="154" t="s">
        <v>316</v>
      </c>
      <c r="D239" s="165" t="s">
        <v>41</v>
      </c>
      <c r="E239" s="154"/>
      <c r="F239" s="154"/>
      <c r="G239" s="153">
        <f>G240</f>
        <v>494</v>
      </c>
      <c r="H239" s="153">
        <f t="shared" si="105"/>
        <v>0</v>
      </c>
      <c r="I239" s="153">
        <f t="shared" si="105"/>
        <v>494</v>
      </c>
      <c r="J239" s="153">
        <f>J240</f>
        <v>494</v>
      </c>
      <c r="K239" s="153">
        <f t="shared" si="105"/>
        <v>0</v>
      </c>
      <c r="L239" s="153">
        <f t="shared" si="105"/>
        <v>494</v>
      </c>
      <c r="M239" s="153">
        <f>M240</f>
        <v>0</v>
      </c>
      <c r="N239" s="153">
        <f t="shared" si="105"/>
        <v>0</v>
      </c>
      <c r="O239" s="153">
        <f t="shared" si="105"/>
        <v>0</v>
      </c>
    </row>
    <row r="240" spans="1:15" ht="15.75">
      <c r="A240" s="116" t="s">
        <v>732</v>
      </c>
      <c r="B240" s="117" t="s">
        <v>3</v>
      </c>
      <c r="C240" s="152" t="s">
        <v>316</v>
      </c>
      <c r="D240" s="166" t="s">
        <v>41</v>
      </c>
      <c r="E240" s="119" t="s">
        <v>782</v>
      </c>
      <c r="F240" s="152"/>
      <c r="G240" s="155">
        <f>G241</f>
        <v>494</v>
      </c>
      <c r="H240" s="155">
        <f t="shared" si="105"/>
        <v>0</v>
      </c>
      <c r="I240" s="155">
        <f t="shared" si="105"/>
        <v>494</v>
      </c>
      <c r="J240" s="155">
        <f>J241</f>
        <v>494</v>
      </c>
      <c r="K240" s="155">
        <f t="shared" si="105"/>
        <v>0</v>
      </c>
      <c r="L240" s="155">
        <f t="shared" si="105"/>
        <v>494</v>
      </c>
      <c r="M240" s="155">
        <f>M241</f>
        <v>0</v>
      </c>
      <c r="N240" s="155">
        <f t="shared" si="105"/>
        <v>0</v>
      </c>
      <c r="O240" s="155">
        <f t="shared" si="105"/>
        <v>0</v>
      </c>
    </row>
    <row r="241" spans="1:15" ht="31.5">
      <c r="A241" s="116" t="s">
        <v>1009</v>
      </c>
      <c r="B241" s="117" t="s">
        <v>3</v>
      </c>
      <c r="C241" s="152" t="s">
        <v>316</v>
      </c>
      <c r="D241" s="166" t="s">
        <v>41</v>
      </c>
      <c r="E241" s="119" t="s">
        <v>783</v>
      </c>
      <c r="F241" s="152"/>
      <c r="G241" s="155">
        <f>G242</f>
        <v>494</v>
      </c>
      <c r="H241" s="155">
        <f t="shared" si="105"/>
        <v>0</v>
      </c>
      <c r="I241" s="155">
        <f t="shared" si="105"/>
        <v>494</v>
      </c>
      <c r="J241" s="155">
        <f>J242</f>
        <v>494</v>
      </c>
      <c r="K241" s="155">
        <f t="shared" si="105"/>
        <v>0</v>
      </c>
      <c r="L241" s="155">
        <f t="shared" si="105"/>
        <v>494</v>
      </c>
      <c r="M241" s="155">
        <f>M242</f>
        <v>0</v>
      </c>
      <c r="N241" s="155">
        <f t="shared" si="105"/>
        <v>0</v>
      </c>
      <c r="O241" s="155">
        <f t="shared" si="105"/>
        <v>0</v>
      </c>
    </row>
    <row r="242" spans="1:15" ht="78.75">
      <c r="A242" s="148" t="s">
        <v>200</v>
      </c>
      <c r="B242" s="117" t="s">
        <v>3</v>
      </c>
      <c r="C242" s="152" t="s">
        <v>316</v>
      </c>
      <c r="D242" s="166" t="s">
        <v>41</v>
      </c>
      <c r="E242" s="167" t="s">
        <v>304</v>
      </c>
      <c r="F242" s="152" t="s">
        <v>305</v>
      </c>
      <c r="G242" s="155">
        <f>SUM(H242:I242)</f>
        <v>494</v>
      </c>
      <c r="H242" s="163"/>
      <c r="I242" s="127">
        <v>494</v>
      </c>
      <c r="J242" s="155">
        <f>SUM(K242:L242)</f>
        <v>494</v>
      </c>
      <c r="K242" s="163"/>
      <c r="L242" s="127">
        <v>494</v>
      </c>
      <c r="M242" s="155">
        <f>SUM(N242:O242)</f>
        <v>0</v>
      </c>
      <c r="N242" s="163"/>
      <c r="O242" s="127">
        <v>0</v>
      </c>
    </row>
    <row r="243" spans="1:15" ht="63">
      <c r="A243" s="107" t="s">
        <v>301</v>
      </c>
      <c r="B243" s="150">
        <v>861</v>
      </c>
      <c r="C243" s="152"/>
      <c r="D243" s="152"/>
      <c r="E243" s="152"/>
      <c r="F243" s="152"/>
      <c r="G243" s="153">
        <f>SUM(G244,G255,G260,G266)</f>
        <v>40105</v>
      </c>
      <c r="H243" s="153">
        <f aca="true" t="shared" si="106" ref="H243:O243">SUM(H244,H255,H260,H266)</f>
        <v>18042</v>
      </c>
      <c r="I243" s="153">
        <f t="shared" si="106"/>
        <v>22063</v>
      </c>
      <c r="J243" s="153">
        <f t="shared" si="106"/>
        <v>39837</v>
      </c>
      <c r="K243" s="153">
        <f t="shared" si="106"/>
        <v>18060</v>
      </c>
      <c r="L243" s="153">
        <f t="shared" si="106"/>
        <v>21777</v>
      </c>
      <c r="M243" s="153">
        <f t="shared" si="106"/>
        <v>36328.6</v>
      </c>
      <c r="N243" s="153">
        <f t="shared" si="106"/>
        <v>18092</v>
      </c>
      <c r="O243" s="153">
        <f t="shared" si="106"/>
        <v>18236.6</v>
      </c>
    </row>
    <row r="244" spans="1:15" ht="31.5">
      <c r="A244" s="109" t="s">
        <v>619</v>
      </c>
      <c r="B244" s="110" t="s">
        <v>302</v>
      </c>
      <c r="C244" s="111" t="s">
        <v>29</v>
      </c>
      <c r="D244" s="112"/>
      <c r="E244" s="112"/>
      <c r="F244" s="112"/>
      <c r="G244" s="153">
        <f>SUM(G245,G251,)</f>
        <v>12579</v>
      </c>
      <c r="H244" s="153">
        <f aca="true" t="shared" si="107" ref="H244:O244">SUM(H245,H251,)</f>
        <v>0</v>
      </c>
      <c r="I244" s="153">
        <f t="shared" si="107"/>
        <v>12579</v>
      </c>
      <c r="J244" s="153">
        <f t="shared" si="107"/>
        <v>12479</v>
      </c>
      <c r="K244" s="153">
        <f t="shared" si="107"/>
        <v>0</v>
      </c>
      <c r="L244" s="153">
        <f t="shared" si="107"/>
        <v>12479</v>
      </c>
      <c r="M244" s="153">
        <f t="shared" si="107"/>
        <v>12875.6</v>
      </c>
      <c r="N244" s="153">
        <f t="shared" si="107"/>
        <v>0</v>
      </c>
      <c r="O244" s="153">
        <f t="shared" si="107"/>
        <v>12875.6</v>
      </c>
    </row>
    <row r="245" spans="1:15" ht="110.25">
      <c r="A245" s="107" t="s">
        <v>711</v>
      </c>
      <c r="B245" s="110" t="s">
        <v>302</v>
      </c>
      <c r="C245" s="111" t="s">
        <v>29</v>
      </c>
      <c r="D245" s="111" t="s">
        <v>422</v>
      </c>
      <c r="E245" s="112"/>
      <c r="F245" s="112"/>
      <c r="G245" s="113">
        <f aca="true" t="shared" si="108" ref="G245:O246">G246</f>
        <v>11779</v>
      </c>
      <c r="H245" s="113">
        <f t="shared" si="108"/>
        <v>0</v>
      </c>
      <c r="I245" s="113">
        <f t="shared" si="108"/>
        <v>11779</v>
      </c>
      <c r="J245" s="113">
        <f t="shared" si="108"/>
        <v>11479</v>
      </c>
      <c r="K245" s="113">
        <f t="shared" si="108"/>
        <v>0</v>
      </c>
      <c r="L245" s="113">
        <f t="shared" si="108"/>
        <v>11479</v>
      </c>
      <c r="M245" s="113">
        <f t="shared" si="108"/>
        <v>11875.6</v>
      </c>
      <c r="N245" s="113">
        <f t="shared" si="108"/>
        <v>0</v>
      </c>
      <c r="O245" s="113">
        <f t="shared" si="108"/>
        <v>11875.6</v>
      </c>
    </row>
    <row r="246" spans="1:15" ht="15.75">
      <c r="A246" s="116" t="s">
        <v>732</v>
      </c>
      <c r="B246" s="123" t="s">
        <v>302</v>
      </c>
      <c r="C246" s="118" t="s">
        <v>29</v>
      </c>
      <c r="D246" s="118" t="s">
        <v>422</v>
      </c>
      <c r="E246" s="119" t="s">
        <v>1006</v>
      </c>
      <c r="F246" s="112"/>
      <c r="G246" s="120">
        <f t="shared" si="108"/>
        <v>11779</v>
      </c>
      <c r="H246" s="120">
        <f t="shared" si="108"/>
        <v>0</v>
      </c>
      <c r="I246" s="120">
        <f t="shared" si="108"/>
        <v>11779</v>
      </c>
      <c r="J246" s="120">
        <f t="shared" si="108"/>
        <v>11479</v>
      </c>
      <c r="K246" s="120">
        <f t="shared" si="108"/>
        <v>0</v>
      </c>
      <c r="L246" s="120">
        <f t="shared" si="108"/>
        <v>11479</v>
      </c>
      <c r="M246" s="120">
        <f t="shared" si="108"/>
        <v>11875.6</v>
      </c>
      <c r="N246" s="120">
        <f t="shared" si="108"/>
        <v>0</v>
      </c>
      <c r="O246" s="120">
        <f t="shared" si="108"/>
        <v>11875.6</v>
      </c>
    </row>
    <row r="247" spans="1:15" ht="31.5">
      <c r="A247" s="116" t="s">
        <v>1009</v>
      </c>
      <c r="B247" s="123" t="s">
        <v>302</v>
      </c>
      <c r="C247" s="118" t="s">
        <v>29</v>
      </c>
      <c r="D247" s="118" t="s">
        <v>422</v>
      </c>
      <c r="E247" s="119" t="s">
        <v>1007</v>
      </c>
      <c r="F247" s="112"/>
      <c r="G247" s="120">
        <f aca="true" t="shared" si="109" ref="G247:O247">SUM(G248:G250)</f>
        <v>11779</v>
      </c>
      <c r="H247" s="120">
        <f t="shared" si="109"/>
        <v>0</v>
      </c>
      <c r="I247" s="120">
        <f t="shared" si="109"/>
        <v>11779</v>
      </c>
      <c r="J247" s="120">
        <f t="shared" si="109"/>
        <v>11479</v>
      </c>
      <c r="K247" s="120">
        <f t="shared" si="109"/>
        <v>0</v>
      </c>
      <c r="L247" s="120">
        <f t="shared" si="109"/>
        <v>11479</v>
      </c>
      <c r="M247" s="120">
        <f t="shared" si="109"/>
        <v>11875.6</v>
      </c>
      <c r="N247" s="120">
        <f t="shared" si="109"/>
        <v>0</v>
      </c>
      <c r="O247" s="120">
        <f t="shared" si="109"/>
        <v>11875.6</v>
      </c>
    </row>
    <row r="248" spans="1:15" ht="204.75">
      <c r="A248" s="116" t="s">
        <v>139</v>
      </c>
      <c r="B248" s="123" t="s">
        <v>302</v>
      </c>
      <c r="C248" s="118" t="s">
        <v>29</v>
      </c>
      <c r="D248" s="118" t="s">
        <v>422</v>
      </c>
      <c r="E248" s="112" t="s">
        <v>576</v>
      </c>
      <c r="F248" s="112">
        <v>100</v>
      </c>
      <c r="G248" s="120">
        <f>SUM(H248:I248)</f>
        <v>10756</v>
      </c>
      <c r="H248" s="127"/>
      <c r="I248" s="127">
        <v>10756</v>
      </c>
      <c r="J248" s="120">
        <f>SUM(K248:L248)</f>
        <v>11106</v>
      </c>
      <c r="K248" s="127"/>
      <c r="L248" s="127">
        <v>11106</v>
      </c>
      <c r="M248" s="120">
        <f>SUM(N248:O248)</f>
        <v>11550</v>
      </c>
      <c r="N248" s="127"/>
      <c r="O248" s="127">
        <v>11550</v>
      </c>
    </row>
    <row r="249" spans="1:15" ht="94.5">
      <c r="A249" s="116" t="s">
        <v>611</v>
      </c>
      <c r="B249" s="123" t="s">
        <v>302</v>
      </c>
      <c r="C249" s="118" t="s">
        <v>29</v>
      </c>
      <c r="D249" s="118" t="s">
        <v>422</v>
      </c>
      <c r="E249" s="112" t="s">
        <v>576</v>
      </c>
      <c r="F249" s="112">
        <v>200</v>
      </c>
      <c r="G249" s="120">
        <f>SUM(H249:I249)</f>
        <v>1008</v>
      </c>
      <c r="H249" s="127"/>
      <c r="I249" s="127">
        <v>1008</v>
      </c>
      <c r="J249" s="120">
        <f>SUM(K249:L249)</f>
        <v>373</v>
      </c>
      <c r="K249" s="127"/>
      <c r="L249" s="127">
        <v>373</v>
      </c>
      <c r="M249" s="120">
        <f>SUM(N249:O249)</f>
        <v>325.6</v>
      </c>
      <c r="N249" s="127"/>
      <c r="O249" s="127">
        <v>325.6</v>
      </c>
    </row>
    <row r="250" spans="1:15" ht="63">
      <c r="A250" s="116" t="s">
        <v>612</v>
      </c>
      <c r="B250" s="123" t="s">
        <v>302</v>
      </c>
      <c r="C250" s="118" t="s">
        <v>29</v>
      </c>
      <c r="D250" s="118" t="s">
        <v>422</v>
      </c>
      <c r="E250" s="112" t="s">
        <v>576</v>
      </c>
      <c r="F250" s="112">
        <v>800</v>
      </c>
      <c r="G250" s="120">
        <f>SUM(H250:I250)</f>
        <v>15</v>
      </c>
      <c r="H250" s="127"/>
      <c r="I250" s="127">
        <v>15</v>
      </c>
      <c r="J250" s="120">
        <f>SUM(K250:L250)</f>
        <v>0</v>
      </c>
      <c r="K250" s="127"/>
      <c r="L250" s="127"/>
      <c r="M250" s="120">
        <f>SUM(N250:O250)</f>
        <v>0</v>
      </c>
      <c r="N250" s="127"/>
      <c r="O250" s="127"/>
    </row>
    <row r="251" spans="1:15" ht="15.75">
      <c r="A251" s="109" t="s">
        <v>303</v>
      </c>
      <c r="B251" s="110" t="s">
        <v>302</v>
      </c>
      <c r="C251" s="111" t="s">
        <v>29</v>
      </c>
      <c r="D251" s="115">
        <v>11</v>
      </c>
      <c r="E251" s="112"/>
      <c r="F251" s="112"/>
      <c r="G251" s="113">
        <f aca="true" t="shared" si="110" ref="G251:O253">G252</f>
        <v>800</v>
      </c>
      <c r="H251" s="113">
        <f t="shared" si="110"/>
        <v>0</v>
      </c>
      <c r="I251" s="113">
        <f t="shared" si="110"/>
        <v>800</v>
      </c>
      <c r="J251" s="113">
        <f t="shared" si="110"/>
        <v>1000</v>
      </c>
      <c r="K251" s="113">
        <f t="shared" si="110"/>
        <v>0</v>
      </c>
      <c r="L251" s="113">
        <f t="shared" si="110"/>
        <v>1000</v>
      </c>
      <c r="M251" s="113">
        <f t="shared" si="110"/>
        <v>1000</v>
      </c>
      <c r="N251" s="113">
        <f t="shared" si="110"/>
        <v>0</v>
      </c>
      <c r="O251" s="113">
        <f t="shared" si="110"/>
        <v>1000</v>
      </c>
    </row>
    <row r="252" spans="1:15" ht="15.75">
      <c r="A252" s="116" t="s">
        <v>732</v>
      </c>
      <c r="B252" s="117" t="s">
        <v>302</v>
      </c>
      <c r="C252" s="118" t="s">
        <v>29</v>
      </c>
      <c r="D252" s="112">
        <v>11</v>
      </c>
      <c r="E252" s="119" t="s">
        <v>782</v>
      </c>
      <c r="F252" s="112"/>
      <c r="G252" s="120">
        <f t="shared" si="110"/>
        <v>800</v>
      </c>
      <c r="H252" s="120">
        <f t="shared" si="110"/>
        <v>0</v>
      </c>
      <c r="I252" s="120">
        <f t="shared" si="110"/>
        <v>800</v>
      </c>
      <c r="J252" s="120">
        <f t="shared" si="110"/>
        <v>1000</v>
      </c>
      <c r="K252" s="120">
        <f t="shared" si="110"/>
        <v>0</v>
      </c>
      <c r="L252" s="120">
        <f t="shared" si="110"/>
        <v>1000</v>
      </c>
      <c r="M252" s="120">
        <f t="shared" si="110"/>
        <v>1000</v>
      </c>
      <c r="N252" s="120">
        <f t="shared" si="110"/>
        <v>0</v>
      </c>
      <c r="O252" s="120">
        <f t="shared" si="110"/>
        <v>1000</v>
      </c>
    </row>
    <row r="253" spans="1:15" ht="31.5">
      <c r="A253" s="116" t="s">
        <v>1009</v>
      </c>
      <c r="B253" s="117" t="s">
        <v>302</v>
      </c>
      <c r="C253" s="118" t="s">
        <v>29</v>
      </c>
      <c r="D253" s="112">
        <v>11</v>
      </c>
      <c r="E253" s="119" t="s">
        <v>783</v>
      </c>
      <c r="F253" s="112"/>
      <c r="G253" s="120">
        <f t="shared" si="110"/>
        <v>800</v>
      </c>
      <c r="H253" s="120">
        <f t="shared" si="110"/>
        <v>0</v>
      </c>
      <c r="I253" s="120">
        <f t="shared" si="110"/>
        <v>800</v>
      </c>
      <c r="J253" s="120">
        <f t="shared" si="110"/>
        <v>1000</v>
      </c>
      <c r="K253" s="120">
        <f t="shared" si="110"/>
        <v>0</v>
      </c>
      <c r="L253" s="120">
        <f t="shared" si="110"/>
        <v>1000</v>
      </c>
      <c r="M253" s="120">
        <f t="shared" si="110"/>
        <v>1000</v>
      </c>
      <c r="N253" s="120">
        <f t="shared" si="110"/>
        <v>0</v>
      </c>
      <c r="O253" s="120">
        <f t="shared" si="110"/>
        <v>1000</v>
      </c>
    </row>
    <row r="254" spans="1:15" ht="31.5">
      <c r="A254" s="121" t="s">
        <v>613</v>
      </c>
      <c r="B254" s="117" t="s">
        <v>302</v>
      </c>
      <c r="C254" s="118" t="s">
        <v>29</v>
      </c>
      <c r="D254" s="112">
        <v>11</v>
      </c>
      <c r="E254" s="112" t="s">
        <v>588</v>
      </c>
      <c r="F254" s="112" t="s">
        <v>280</v>
      </c>
      <c r="G254" s="120">
        <f>SUM(H254:I254)</f>
        <v>800</v>
      </c>
      <c r="H254" s="120">
        <v>0</v>
      </c>
      <c r="I254" s="120">
        <v>800</v>
      </c>
      <c r="J254" s="120">
        <f>SUM(K254:L254)</f>
        <v>1000</v>
      </c>
      <c r="K254" s="120">
        <v>0</v>
      </c>
      <c r="L254" s="120">
        <v>1000</v>
      </c>
      <c r="M254" s="120">
        <f>SUM(N254:O254)</f>
        <v>1000</v>
      </c>
      <c r="N254" s="120">
        <v>0</v>
      </c>
      <c r="O254" s="120">
        <v>1000</v>
      </c>
    </row>
    <row r="255" spans="1:15" s="129" customFormat="1" ht="15.75">
      <c r="A255" s="160" t="s">
        <v>207</v>
      </c>
      <c r="B255" s="110" t="s">
        <v>302</v>
      </c>
      <c r="C255" s="111" t="s">
        <v>41</v>
      </c>
      <c r="D255" s="115"/>
      <c r="E255" s="115"/>
      <c r="F255" s="168"/>
      <c r="G255" s="113">
        <f aca="true" t="shared" si="111" ref="G255:O256">G256</f>
        <v>756</v>
      </c>
      <c r="H255" s="113">
        <f t="shared" si="111"/>
        <v>756</v>
      </c>
      <c r="I255" s="113">
        <f t="shared" si="111"/>
        <v>0</v>
      </c>
      <c r="J255" s="113">
        <f t="shared" si="111"/>
        <v>774</v>
      </c>
      <c r="K255" s="113">
        <f t="shared" si="111"/>
        <v>774</v>
      </c>
      <c r="L255" s="113">
        <f t="shared" si="111"/>
        <v>0</v>
      </c>
      <c r="M255" s="113">
        <f t="shared" si="111"/>
        <v>806</v>
      </c>
      <c r="N255" s="113">
        <f t="shared" si="111"/>
        <v>806</v>
      </c>
      <c r="O255" s="113">
        <f t="shared" si="111"/>
        <v>0</v>
      </c>
    </row>
    <row r="256" spans="1:15" s="129" customFormat="1" ht="15.75">
      <c r="A256" s="160" t="s">
        <v>208</v>
      </c>
      <c r="B256" s="110" t="s">
        <v>302</v>
      </c>
      <c r="C256" s="111" t="s">
        <v>41</v>
      </c>
      <c r="D256" s="111" t="s">
        <v>419</v>
      </c>
      <c r="E256" s="115"/>
      <c r="F256" s="168"/>
      <c r="G256" s="113">
        <f>G257</f>
        <v>756</v>
      </c>
      <c r="H256" s="113">
        <f t="shared" si="111"/>
        <v>756</v>
      </c>
      <c r="I256" s="113">
        <f t="shared" si="111"/>
        <v>0</v>
      </c>
      <c r="J256" s="113">
        <f>J257</f>
        <v>774</v>
      </c>
      <c r="K256" s="113">
        <f t="shared" si="111"/>
        <v>774</v>
      </c>
      <c r="L256" s="113">
        <f t="shared" si="111"/>
        <v>0</v>
      </c>
      <c r="M256" s="113">
        <f>M257</f>
        <v>806</v>
      </c>
      <c r="N256" s="113">
        <f t="shared" si="111"/>
        <v>806</v>
      </c>
      <c r="O256" s="113">
        <f t="shared" si="111"/>
        <v>0</v>
      </c>
    </row>
    <row r="257" spans="1:15" s="129" customFormat="1" ht="15.75">
      <c r="A257" s="116" t="s">
        <v>732</v>
      </c>
      <c r="B257" s="169" t="s">
        <v>302</v>
      </c>
      <c r="C257" s="135" t="s">
        <v>41</v>
      </c>
      <c r="D257" s="135" t="s">
        <v>419</v>
      </c>
      <c r="E257" s="124" t="s">
        <v>782</v>
      </c>
      <c r="F257" s="168"/>
      <c r="G257" s="120">
        <f>G258</f>
        <v>756</v>
      </c>
      <c r="H257" s="120">
        <f>H258</f>
        <v>756</v>
      </c>
      <c r="I257" s="120">
        <f>I258</f>
        <v>0</v>
      </c>
      <c r="J257" s="120">
        <f>J258</f>
        <v>774</v>
      </c>
      <c r="K257" s="120">
        <f>K258</f>
        <v>774</v>
      </c>
      <c r="L257" s="120">
        <f>L258</f>
        <v>0</v>
      </c>
      <c r="M257" s="120">
        <f>M258</f>
        <v>806</v>
      </c>
      <c r="N257" s="120">
        <f>N258</f>
        <v>806</v>
      </c>
      <c r="O257" s="120">
        <f>O258</f>
        <v>0</v>
      </c>
    </row>
    <row r="258" spans="1:15" s="129" customFormat="1" ht="31.5">
      <c r="A258" s="116" t="s">
        <v>1009</v>
      </c>
      <c r="B258" s="169" t="s">
        <v>302</v>
      </c>
      <c r="C258" s="135" t="s">
        <v>41</v>
      </c>
      <c r="D258" s="135" t="s">
        <v>419</v>
      </c>
      <c r="E258" s="124" t="s">
        <v>783</v>
      </c>
      <c r="F258" s="168"/>
      <c r="G258" s="120">
        <f>G259</f>
        <v>756</v>
      </c>
      <c r="H258" s="120">
        <f>H259</f>
        <v>756</v>
      </c>
      <c r="I258" s="120">
        <f>I259</f>
        <v>0</v>
      </c>
      <c r="J258" s="120">
        <f>J259</f>
        <v>774</v>
      </c>
      <c r="K258" s="120">
        <f>K259</f>
        <v>774</v>
      </c>
      <c r="L258" s="120">
        <f>L259</f>
        <v>0</v>
      </c>
      <c r="M258" s="120">
        <f>M259</f>
        <v>806</v>
      </c>
      <c r="N258" s="120">
        <f>N259</f>
        <v>806</v>
      </c>
      <c r="O258" s="120">
        <f>O259</f>
        <v>0</v>
      </c>
    </row>
    <row r="259" spans="1:15" ht="110.25">
      <c r="A259" s="121" t="s">
        <v>486</v>
      </c>
      <c r="B259" s="169" t="s">
        <v>302</v>
      </c>
      <c r="C259" s="135" t="s">
        <v>41</v>
      </c>
      <c r="D259" s="135" t="s">
        <v>419</v>
      </c>
      <c r="E259" s="126" t="s">
        <v>589</v>
      </c>
      <c r="F259" s="170">
        <v>500</v>
      </c>
      <c r="G259" s="120">
        <f>SUM(H259:I259)</f>
        <v>756</v>
      </c>
      <c r="H259" s="120">
        <v>756</v>
      </c>
      <c r="I259" s="120">
        <v>0</v>
      </c>
      <c r="J259" s="120">
        <f>SUM(K259:L259)</f>
        <v>774</v>
      </c>
      <c r="K259" s="120">
        <v>774</v>
      </c>
      <c r="L259" s="120">
        <v>0</v>
      </c>
      <c r="M259" s="120">
        <f>SUM(N259:O259)</f>
        <v>806</v>
      </c>
      <c r="N259" s="120">
        <v>806</v>
      </c>
      <c r="O259" s="120">
        <v>0</v>
      </c>
    </row>
    <row r="260" spans="1:15" s="129" customFormat="1" ht="15.75">
      <c r="A260" s="107" t="s">
        <v>4</v>
      </c>
      <c r="B260" s="171" t="s">
        <v>302</v>
      </c>
      <c r="C260" s="110" t="s">
        <v>30</v>
      </c>
      <c r="D260" s="110"/>
      <c r="E260" s="142"/>
      <c r="F260" s="168"/>
      <c r="G260" s="113">
        <f>G261</f>
        <v>5015</v>
      </c>
      <c r="H260" s="113">
        <f aca="true" t="shared" si="112" ref="H260:O264">H261</f>
        <v>0</v>
      </c>
      <c r="I260" s="113">
        <f t="shared" si="112"/>
        <v>5015</v>
      </c>
      <c r="J260" s="113">
        <f t="shared" si="112"/>
        <v>4619</v>
      </c>
      <c r="K260" s="113">
        <f t="shared" si="112"/>
        <v>0</v>
      </c>
      <c r="L260" s="113">
        <f t="shared" si="112"/>
        <v>4619</v>
      </c>
      <c r="M260" s="113">
        <f t="shared" si="112"/>
        <v>0</v>
      </c>
      <c r="N260" s="113">
        <f t="shared" si="112"/>
        <v>0</v>
      </c>
      <c r="O260" s="113">
        <f t="shared" si="112"/>
        <v>0</v>
      </c>
    </row>
    <row r="261" spans="1:15" s="129" customFormat="1" ht="36.75" customHeight="1">
      <c r="A261" s="109" t="s">
        <v>315</v>
      </c>
      <c r="B261" s="171" t="s">
        <v>302</v>
      </c>
      <c r="C261" s="110" t="s">
        <v>30</v>
      </c>
      <c r="D261" s="110" t="s">
        <v>316</v>
      </c>
      <c r="E261" s="142"/>
      <c r="F261" s="168"/>
      <c r="G261" s="113">
        <f>G262</f>
        <v>5015</v>
      </c>
      <c r="H261" s="113">
        <f t="shared" si="112"/>
        <v>0</v>
      </c>
      <c r="I261" s="113">
        <f t="shared" si="112"/>
        <v>5015</v>
      </c>
      <c r="J261" s="113">
        <f t="shared" si="112"/>
        <v>4619</v>
      </c>
      <c r="K261" s="113">
        <f t="shared" si="112"/>
        <v>0</v>
      </c>
      <c r="L261" s="113">
        <f t="shared" si="112"/>
        <v>4619</v>
      </c>
      <c r="M261" s="113">
        <f t="shared" si="112"/>
        <v>0</v>
      </c>
      <c r="N261" s="113">
        <f t="shared" si="112"/>
        <v>0</v>
      </c>
      <c r="O261" s="113">
        <f t="shared" si="112"/>
        <v>0</v>
      </c>
    </row>
    <row r="262" spans="1:15" ht="77.25" customHeight="1">
      <c r="A262" s="121" t="s">
        <v>368</v>
      </c>
      <c r="B262" s="169" t="s">
        <v>302</v>
      </c>
      <c r="C262" s="123" t="s">
        <v>30</v>
      </c>
      <c r="D262" s="123" t="s">
        <v>316</v>
      </c>
      <c r="E262" s="124" t="s">
        <v>640</v>
      </c>
      <c r="F262" s="170"/>
      <c r="G262" s="120">
        <f>G263</f>
        <v>5015</v>
      </c>
      <c r="H262" s="120">
        <f t="shared" si="112"/>
        <v>0</v>
      </c>
      <c r="I262" s="120">
        <f t="shared" si="112"/>
        <v>5015</v>
      </c>
      <c r="J262" s="120">
        <f t="shared" si="112"/>
        <v>4619</v>
      </c>
      <c r="K262" s="120">
        <f t="shared" si="112"/>
        <v>0</v>
      </c>
      <c r="L262" s="120">
        <f t="shared" si="112"/>
        <v>4619</v>
      </c>
      <c r="M262" s="120">
        <f t="shared" si="112"/>
        <v>0</v>
      </c>
      <c r="N262" s="120">
        <f t="shared" si="112"/>
        <v>0</v>
      </c>
      <c r="O262" s="120">
        <f t="shared" si="112"/>
        <v>0</v>
      </c>
    </row>
    <row r="263" spans="1:15" ht="126.75" customHeight="1">
      <c r="A263" s="121" t="s">
        <v>355</v>
      </c>
      <c r="B263" s="169" t="s">
        <v>302</v>
      </c>
      <c r="C263" s="123" t="s">
        <v>30</v>
      </c>
      <c r="D263" s="123" t="s">
        <v>316</v>
      </c>
      <c r="E263" s="124" t="s">
        <v>641</v>
      </c>
      <c r="F263" s="170"/>
      <c r="G263" s="120">
        <f>G264</f>
        <v>5015</v>
      </c>
      <c r="H263" s="120">
        <f t="shared" si="112"/>
        <v>0</v>
      </c>
      <c r="I263" s="120">
        <f t="shared" si="112"/>
        <v>5015</v>
      </c>
      <c r="J263" s="120">
        <f t="shared" si="112"/>
        <v>4619</v>
      </c>
      <c r="K263" s="120">
        <f t="shared" si="112"/>
        <v>0</v>
      </c>
      <c r="L263" s="120">
        <f t="shared" si="112"/>
        <v>4619</v>
      </c>
      <c r="M263" s="120">
        <f t="shared" si="112"/>
        <v>0</v>
      </c>
      <c r="N263" s="120">
        <f t="shared" si="112"/>
        <v>0</v>
      </c>
      <c r="O263" s="120">
        <f t="shared" si="112"/>
        <v>0</v>
      </c>
    </row>
    <row r="264" spans="1:15" ht="94.5">
      <c r="A264" s="121" t="s">
        <v>644</v>
      </c>
      <c r="B264" s="169" t="s">
        <v>302</v>
      </c>
      <c r="C264" s="123" t="s">
        <v>30</v>
      </c>
      <c r="D264" s="123" t="s">
        <v>316</v>
      </c>
      <c r="E264" s="124" t="s">
        <v>642</v>
      </c>
      <c r="F264" s="170"/>
      <c r="G264" s="120">
        <f>G265</f>
        <v>5015</v>
      </c>
      <c r="H264" s="120">
        <f t="shared" si="112"/>
        <v>0</v>
      </c>
      <c r="I264" s="120">
        <f t="shared" si="112"/>
        <v>5015</v>
      </c>
      <c r="J264" s="120">
        <f t="shared" si="112"/>
        <v>4619</v>
      </c>
      <c r="K264" s="120">
        <f t="shared" si="112"/>
        <v>0</v>
      </c>
      <c r="L264" s="120">
        <f t="shared" si="112"/>
        <v>4619</v>
      </c>
      <c r="M264" s="120">
        <f t="shared" si="112"/>
        <v>0</v>
      </c>
      <c r="N264" s="120">
        <f t="shared" si="112"/>
        <v>0</v>
      </c>
      <c r="O264" s="120">
        <f t="shared" si="112"/>
        <v>0</v>
      </c>
    </row>
    <row r="265" spans="1:15" ht="126">
      <c r="A265" s="121" t="s">
        <v>645</v>
      </c>
      <c r="B265" s="169" t="s">
        <v>302</v>
      </c>
      <c r="C265" s="123" t="s">
        <v>30</v>
      </c>
      <c r="D265" s="123" t="s">
        <v>316</v>
      </c>
      <c r="E265" s="126" t="s">
        <v>643</v>
      </c>
      <c r="F265" s="170">
        <v>200</v>
      </c>
      <c r="G265" s="120">
        <f>SUM(H265:I265)</f>
        <v>5015</v>
      </c>
      <c r="H265" s="120"/>
      <c r="I265" s="120">
        <v>5015</v>
      </c>
      <c r="J265" s="120">
        <f>SUM(K265:L265)</f>
        <v>4619</v>
      </c>
      <c r="K265" s="120"/>
      <c r="L265" s="120">
        <v>4619</v>
      </c>
      <c r="M265" s="120">
        <f>SUM(N265:O265)</f>
        <v>0</v>
      </c>
      <c r="N265" s="120"/>
      <c r="O265" s="120">
        <v>0</v>
      </c>
    </row>
    <row r="266" spans="1:15" ht="110.25">
      <c r="A266" s="109" t="s">
        <v>6</v>
      </c>
      <c r="B266" s="110" t="s">
        <v>302</v>
      </c>
      <c r="C266" s="115">
        <v>14</v>
      </c>
      <c r="D266" s="112"/>
      <c r="E266" s="112"/>
      <c r="F266" s="112"/>
      <c r="G266" s="113">
        <f aca="true" t="shared" si="113" ref="G266:O266">G267</f>
        <v>21755</v>
      </c>
      <c r="H266" s="113">
        <f t="shared" si="113"/>
        <v>17286</v>
      </c>
      <c r="I266" s="113">
        <f t="shared" si="113"/>
        <v>4469</v>
      </c>
      <c r="J266" s="113">
        <f t="shared" si="113"/>
        <v>21965</v>
      </c>
      <c r="K266" s="113">
        <f t="shared" si="113"/>
        <v>17286</v>
      </c>
      <c r="L266" s="113">
        <f t="shared" si="113"/>
        <v>4679</v>
      </c>
      <c r="M266" s="113">
        <f t="shared" si="113"/>
        <v>22647</v>
      </c>
      <c r="N266" s="113">
        <f t="shared" si="113"/>
        <v>17286</v>
      </c>
      <c r="O266" s="113">
        <f t="shared" si="113"/>
        <v>5361</v>
      </c>
    </row>
    <row r="267" spans="1:15" ht="91.5" customHeight="1">
      <c r="A267" s="109" t="s">
        <v>538</v>
      </c>
      <c r="B267" s="110" t="s">
        <v>302</v>
      </c>
      <c r="C267" s="115">
        <v>14</v>
      </c>
      <c r="D267" s="111" t="s">
        <v>29</v>
      </c>
      <c r="E267" s="112"/>
      <c r="F267" s="112"/>
      <c r="G267" s="113">
        <f aca="true" t="shared" si="114" ref="G267:O267">SUM(G270,G271)</f>
        <v>21755</v>
      </c>
      <c r="H267" s="113">
        <f t="shared" si="114"/>
        <v>17286</v>
      </c>
      <c r="I267" s="113">
        <f t="shared" si="114"/>
        <v>4469</v>
      </c>
      <c r="J267" s="113">
        <f t="shared" si="114"/>
        <v>21965</v>
      </c>
      <c r="K267" s="113">
        <f t="shared" si="114"/>
        <v>17286</v>
      </c>
      <c r="L267" s="113">
        <f t="shared" si="114"/>
        <v>4679</v>
      </c>
      <c r="M267" s="113">
        <f t="shared" si="114"/>
        <v>22647</v>
      </c>
      <c r="N267" s="113">
        <f t="shared" si="114"/>
        <v>17286</v>
      </c>
      <c r="O267" s="113">
        <f t="shared" si="114"/>
        <v>5361</v>
      </c>
    </row>
    <row r="268" spans="1:15" ht="15.75">
      <c r="A268" s="116" t="s">
        <v>732</v>
      </c>
      <c r="B268" s="117" t="s">
        <v>539</v>
      </c>
      <c r="C268" s="112">
        <v>14</v>
      </c>
      <c r="D268" s="118" t="s">
        <v>29</v>
      </c>
      <c r="E268" s="124" t="s">
        <v>782</v>
      </c>
      <c r="F268" s="112"/>
      <c r="G268" s="120">
        <f aca="true" t="shared" si="115" ref="G268:O268">G269</f>
        <v>21755</v>
      </c>
      <c r="H268" s="120">
        <f t="shared" si="115"/>
        <v>17286</v>
      </c>
      <c r="I268" s="120">
        <f t="shared" si="115"/>
        <v>4469</v>
      </c>
      <c r="J268" s="120">
        <f t="shared" si="115"/>
        <v>21965</v>
      </c>
      <c r="K268" s="120">
        <f t="shared" si="115"/>
        <v>17286</v>
      </c>
      <c r="L268" s="120">
        <f t="shared" si="115"/>
        <v>4679</v>
      </c>
      <c r="M268" s="120">
        <f t="shared" si="115"/>
        <v>22647</v>
      </c>
      <c r="N268" s="120">
        <f t="shared" si="115"/>
        <v>17286</v>
      </c>
      <c r="O268" s="120">
        <f t="shared" si="115"/>
        <v>5361</v>
      </c>
    </row>
    <row r="269" spans="1:15" ht="31.5">
      <c r="A269" s="116" t="s">
        <v>1009</v>
      </c>
      <c r="B269" s="117" t="s">
        <v>539</v>
      </c>
      <c r="C269" s="112">
        <v>14</v>
      </c>
      <c r="D269" s="118" t="s">
        <v>29</v>
      </c>
      <c r="E269" s="124" t="s">
        <v>783</v>
      </c>
      <c r="F269" s="112"/>
      <c r="G269" s="120">
        <f aca="true" t="shared" si="116" ref="G269:O269">SUM(G270:G271)</f>
        <v>21755</v>
      </c>
      <c r="H269" s="120">
        <f t="shared" si="116"/>
        <v>17286</v>
      </c>
      <c r="I269" s="120">
        <f t="shared" si="116"/>
        <v>4469</v>
      </c>
      <c r="J269" s="120">
        <f t="shared" si="116"/>
        <v>21965</v>
      </c>
      <c r="K269" s="120">
        <f t="shared" si="116"/>
        <v>17286</v>
      </c>
      <c r="L269" s="120">
        <f t="shared" si="116"/>
        <v>4679</v>
      </c>
      <c r="M269" s="120">
        <f t="shared" si="116"/>
        <v>22647</v>
      </c>
      <c r="N269" s="120">
        <f t="shared" si="116"/>
        <v>17286</v>
      </c>
      <c r="O269" s="120">
        <f t="shared" si="116"/>
        <v>5361</v>
      </c>
    </row>
    <row r="270" spans="1:15" ht="122.25" customHeight="1">
      <c r="A270" s="128" t="s">
        <v>487</v>
      </c>
      <c r="B270" s="117" t="s">
        <v>539</v>
      </c>
      <c r="C270" s="112">
        <v>14</v>
      </c>
      <c r="D270" s="118" t="s">
        <v>29</v>
      </c>
      <c r="E270" s="126" t="s">
        <v>1004</v>
      </c>
      <c r="F270" s="112" t="s">
        <v>314</v>
      </c>
      <c r="G270" s="120">
        <f>SUM(H270:I270)</f>
        <v>17286</v>
      </c>
      <c r="H270" s="120">
        <v>17286</v>
      </c>
      <c r="I270" s="120">
        <v>0</v>
      </c>
      <c r="J270" s="120">
        <f>SUM(K270:L270)</f>
        <v>17286</v>
      </c>
      <c r="K270" s="120">
        <v>17286</v>
      </c>
      <c r="L270" s="120">
        <v>0</v>
      </c>
      <c r="M270" s="120">
        <f>SUM(N270:O270)</f>
        <v>17286</v>
      </c>
      <c r="N270" s="120">
        <v>17286</v>
      </c>
      <c r="O270" s="120">
        <v>0</v>
      </c>
    </row>
    <row r="271" spans="1:15" ht="58.5" customHeight="1">
      <c r="A271" s="121" t="s">
        <v>215</v>
      </c>
      <c r="B271" s="117" t="s">
        <v>302</v>
      </c>
      <c r="C271" s="112" t="s">
        <v>540</v>
      </c>
      <c r="D271" s="118" t="s">
        <v>29</v>
      </c>
      <c r="E271" s="126" t="s">
        <v>1005</v>
      </c>
      <c r="F271" s="112" t="s">
        <v>314</v>
      </c>
      <c r="G271" s="120">
        <f>SUM(H271:I271)</f>
        <v>4469</v>
      </c>
      <c r="H271" s="120"/>
      <c r="I271" s="120">
        <v>4469</v>
      </c>
      <c r="J271" s="120">
        <f>SUM(K271:L271)</f>
        <v>4679</v>
      </c>
      <c r="K271" s="120"/>
      <c r="L271" s="120">
        <v>4679</v>
      </c>
      <c r="M271" s="120">
        <f>SUM(N271:O271)</f>
        <v>5361</v>
      </c>
      <c r="N271" s="120"/>
      <c r="O271" s="120">
        <v>5361</v>
      </c>
    </row>
    <row r="272" spans="1:15" ht="63">
      <c r="A272" s="107" t="s">
        <v>541</v>
      </c>
      <c r="B272" s="108">
        <v>871</v>
      </c>
      <c r="C272" s="152"/>
      <c r="D272" s="152"/>
      <c r="E272" s="152"/>
      <c r="F272" s="152"/>
      <c r="G272" s="172">
        <f aca="true" t="shared" si="117" ref="G272:O272">SUM(G273,G308)</f>
        <v>339603.49999999994</v>
      </c>
      <c r="H272" s="172">
        <f t="shared" si="117"/>
        <v>206990</v>
      </c>
      <c r="I272" s="172">
        <f t="shared" si="117"/>
        <v>132613.5</v>
      </c>
      <c r="J272" s="172">
        <f t="shared" si="117"/>
        <v>334956.6</v>
      </c>
      <c r="K272" s="172">
        <f t="shared" si="117"/>
        <v>226473</v>
      </c>
      <c r="L272" s="172">
        <f t="shared" si="117"/>
        <v>108483.6</v>
      </c>
      <c r="M272" s="172">
        <f t="shared" si="117"/>
        <v>333933</v>
      </c>
      <c r="N272" s="172">
        <f t="shared" si="117"/>
        <v>236209</v>
      </c>
      <c r="O272" s="172">
        <f t="shared" si="117"/>
        <v>97724</v>
      </c>
    </row>
    <row r="273" spans="1:15" ht="15.75">
      <c r="A273" s="109" t="s">
        <v>290</v>
      </c>
      <c r="B273" s="110" t="s">
        <v>542</v>
      </c>
      <c r="C273" s="111" t="s">
        <v>94</v>
      </c>
      <c r="D273" s="112"/>
      <c r="E273" s="112"/>
      <c r="F273" s="112"/>
      <c r="G273" s="113">
        <f>SUM(G274,G280,G287,G294,G299)</f>
        <v>319679.49999999994</v>
      </c>
      <c r="H273" s="113">
        <f aca="true" t="shared" si="118" ref="H273:O273">SUM(H274,H280,H287,H294,H299)</f>
        <v>187066</v>
      </c>
      <c r="I273" s="113">
        <f t="shared" si="118"/>
        <v>132613.5</v>
      </c>
      <c r="J273" s="113">
        <f t="shared" si="118"/>
        <v>314045.6</v>
      </c>
      <c r="K273" s="113">
        <f t="shared" si="118"/>
        <v>205562</v>
      </c>
      <c r="L273" s="113">
        <f t="shared" si="118"/>
        <v>108483.6</v>
      </c>
      <c r="M273" s="113">
        <f t="shared" si="118"/>
        <v>312285</v>
      </c>
      <c r="N273" s="113">
        <f t="shared" si="118"/>
        <v>214561</v>
      </c>
      <c r="O273" s="113">
        <f t="shared" si="118"/>
        <v>97724</v>
      </c>
    </row>
    <row r="274" spans="1:15" ht="15.75">
      <c r="A274" s="109" t="s">
        <v>543</v>
      </c>
      <c r="B274" s="110" t="s">
        <v>542</v>
      </c>
      <c r="C274" s="111" t="s">
        <v>94</v>
      </c>
      <c r="D274" s="111" t="s">
        <v>29</v>
      </c>
      <c r="E274" s="112"/>
      <c r="F274" s="112"/>
      <c r="G274" s="113">
        <f>SUM(G275,)</f>
        <v>94558.4</v>
      </c>
      <c r="H274" s="113">
        <f aca="true" t="shared" si="119" ref="H274:O274">SUM(H275,)</f>
        <v>51745</v>
      </c>
      <c r="I274" s="113">
        <f t="shared" si="119"/>
        <v>42813.4</v>
      </c>
      <c r="J274" s="113">
        <f t="shared" si="119"/>
        <v>93890</v>
      </c>
      <c r="K274" s="113">
        <f t="shared" si="119"/>
        <v>58192</v>
      </c>
      <c r="L274" s="113">
        <f t="shared" si="119"/>
        <v>35698</v>
      </c>
      <c r="M274" s="113">
        <f t="shared" si="119"/>
        <v>82015</v>
      </c>
      <c r="N274" s="113">
        <f t="shared" si="119"/>
        <v>67647</v>
      </c>
      <c r="O274" s="113">
        <f t="shared" si="119"/>
        <v>14368</v>
      </c>
    </row>
    <row r="275" spans="1:15" ht="63">
      <c r="A275" s="121" t="s">
        <v>374</v>
      </c>
      <c r="B275" s="117" t="s">
        <v>542</v>
      </c>
      <c r="C275" s="118" t="s">
        <v>94</v>
      </c>
      <c r="D275" s="118" t="s">
        <v>29</v>
      </c>
      <c r="E275" s="119" t="s">
        <v>224</v>
      </c>
      <c r="F275" s="112"/>
      <c r="G275" s="120">
        <f aca="true" t="shared" si="120" ref="G275:O276">G276</f>
        <v>94558.4</v>
      </c>
      <c r="H275" s="120">
        <f t="shared" si="120"/>
        <v>51745</v>
      </c>
      <c r="I275" s="120">
        <f t="shared" si="120"/>
        <v>42813.4</v>
      </c>
      <c r="J275" s="120">
        <f t="shared" si="120"/>
        <v>93890</v>
      </c>
      <c r="K275" s="120">
        <f t="shared" si="120"/>
        <v>58192</v>
      </c>
      <c r="L275" s="120">
        <f t="shared" si="120"/>
        <v>35698</v>
      </c>
      <c r="M275" s="120">
        <f t="shared" si="120"/>
        <v>82015</v>
      </c>
      <c r="N275" s="120">
        <f t="shared" si="120"/>
        <v>67647</v>
      </c>
      <c r="O275" s="120">
        <f t="shared" si="120"/>
        <v>14368</v>
      </c>
    </row>
    <row r="276" spans="1:15" ht="96" customHeight="1">
      <c r="A276" s="121" t="s">
        <v>429</v>
      </c>
      <c r="B276" s="117" t="s">
        <v>542</v>
      </c>
      <c r="C276" s="118" t="s">
        <v>94</v>
      </c>
      <c r="D276" s="118" t="s">
        <v>29</v>
      </c>
      <c r="E276" s="119" t="s">
        <v>225</v>
      </c>
      <c r="F276" s="112"/>
      <c r="G276" s="120">
        <f t="shared" si="120"/>
        <v>94558.4</v>
      </c>
      <c r="H276" s="120">
        <f t="shared" si="120"/>
        <v>51745</v>
      </c>
      <c r="I276" s="120">
        <f t="shared" si="120"/>
        <v>42813.4</v>
      </c>
      <c r="J276" s="120">
        <f t="shared" si="120"/>
        <v>93890</v>
      </c>
      <c r="K276" s="120">
        <f t="shared" si="120"/>
        <v>58192</v>
      </c>
      <c r="L276" s="120">
        <f t="shared" si="120"/>
        <v>35698</v>
      </c>
      <c r="M276" s="120">
        <f t="shared" si="120"/>
        <v>82015</v>
      </c>
      <c r="N276" s="120">
        <f t="shared" si="120"/>
        <v>67647</v>
      </c>
      <c r="O276" s="120">
        <f t="shared" si="120"/>
        <v>14368</v>
      </c>
    </row>
    <row r="277" spans="1:15" ht="78.75">
      <c r="A277" s="121" t="s">
        <v>257</v>
      </c>
      <c r="B277" s="117" t="s">
        <v>542</v>
      </c>
      <c r="C277" s="118" t="s">
        <v>94</v>
      </c>
      <c r="D277" s="118" t="s">
        <v>29</v>
      </c>
      <c r="E277" s="119" t="s">
        <v>226</v>
      </c>
      <c r="F277" s="112"/>
      <c r="G277" s="120">
        <f aca="true" t="shared" si="121" ref="G277:O277">SUM(G278:G279)</f>
        <v>94558.4</v>
      </c>
      <c r="H277" s="120">
        <f t="shared" si="121"/>
        <v>51745</v>
      </c>
      <c r="I277" s="120">
        <f t="shared" si="121"/>
        <v>42813.4</v>
      </c>
      <c r="J277" s="120">
        <f t="shared" si="121"/>
        <v>93890</v>
      </c>
      <c r="K277" s="120">
        <f t="shared" si="121"/>
        <v>58192</v>
      </c>
      <c r="L277" s="120">
        <f t="shared" si="121"/>
        <v>35698</v>
      </c>
      <c r="M277" s="120">
        <f t="shared" si="121"/>
        <v>82015</v>
      </c>
      <c r="N277" s="120">
        <f t="shared" si="121"/>
        <v>67647</v>
      </c>
      <c r="O277" s="120">
        <f t="shared" si="121"/>
        <v>14368</v>
      </c>
    </row>
    <row r="278" spans="1:15" ht="203.25" customHeight="1">
      <c r="A278" s="121" t="s">
        <v>111</v>
      </c>
      <c r="B278" s="117" t="s">
        <v>542</v>
      </c>
      <c r="C278" s="118" t="s">
        <v>94</v>
      </c>
      <c r="D278" s="118" t="s">
        <v>29</v>
      </c>
      <c r="E278" s="112" t="s">
        <v>229</v>
      </c>
      <c r="F278" s="112" t="s">
        <v>291</v>
      </c>
      <c r="G278" s="120">
        <f>SUM(H278:I278)</f>
        <v>42813.4</v>
      </c>
      <c r="H278" s="120">
        <v>0</v>
      </c>
      <c r="I278" s="120">
        <v>42813.4</v>
      </c>
      <c r="J278" s="120">
        <f>SUM(K278:L278)</f>
        <v>35698</v>
      </c>
      <c r="K278" s="120">
        <v>0</v>
      </c>
      <c r="L278" s="120">
        <v>35698</v>
      </c>
      <c r="M278" s="120">
        <f>SUM(N278:O278)</f>
        <v>14368</v>
      </c>
      <c r="N278" s="120">
        <v>0</v>
      </c>
      <c r="O278" s="120">
        <v>14368</v>
      </c>
    </row>
    <row r="279" spans="1:15" ht="201.75" customHeight="1">
      <c r="A279" s="128" t="s">
        <v>258</v>
      </c>
      <c r="B279" s="117" t="s">
        <v>542</v>
      </c>
      <c r="C279" s="118" t="s">
        <v>94</v>
      </c>
      <c r="D279" s="118" t="s">
        <v>29</v>
      </c>
      <c r="E279" s="126" t="s">
        <v>230</v>
      </c>
      <c r="F279" s="112" t="s">
        <v>291</v>
      </c>
      <c r="G279" s="120">
        <f>SUM(H279:I279)</f>
        <v>51745</v>
      </c>
      <c r="H279" s="120">
        <v>51745</v>
      </c>
      <c r="I279" s="120">
        <v>0</v>
      </c>
      <c r="J279" s="120">
        <f>SUM(K279:L279)</f>
        <v>58192</v>
      </c>
      <c r="K279" s="120">
        <v>58192</v>
      </c>
      <c r="L279" s="120">
        <v>0</v>
      </c>
      <c r="M279" s="120">
        <f>SUM(N279:O279)</f>
        <v>67647</v>
      </c>
      <c r="N279" s="120">
        <v>67647</v>
      </c>
      <c r="O279" s="120">
        <v>0</v>
      </c>
    </row>
    <row r="280" spans="1:15" ht="15.75">
      <c r="A280" s="109" t="s">
        <v>544</v>
      </c>
      <c r="B280" s="110" t="s">
        <v>542</v>
      </c>
      <c r="C280" s="111" t="s">
        <v>94</v>
      </c>
      <c r="D280" s="111" t="s">
        <v>41</v>
      </c>
      <c r="E280" s="112"/>
      <c r="F280" s="112"/>
      <c r="G280" s="113">
        <f aca="true" t="shared" si="122" ref="G280:O280">SUM(G281)</f>
        <v>176624.7</v>
      </c>
      <c r="H280" s="113">
        <f t="shared" si="122"/>
        <v>135208</v>
      </c>
      <c r="I280" s="113">
        <f t="shared" si="122"/>
        <v>41416.7</v>
      </c>
      <c r="J280" s="113">
        <f t="shared" si="122"/>
        <v>168697.6</v>
      </c>
      <c r="K280" s="113">
        <f t="shared" si="122"/>
        <v>147253</v>
      </c>
      <c r="L280" s="113">
        <f t="shared" si="122"/>
        <v>21444.6</v>
      </c>
      <c r="M280" s="113">
        <f t="shared" si="122"/>
        <v>176098</v>
      </c>
      <c r="N280" s="113">
        <f t="shared" si="122"/>
        <v>146793</v>
      </c>
      <c r="O280" s="113">
        <f t="shared" si="122"/>
        <v>29305</v>
      </c>
    </row>
    <row r="281" spans="1:15" ht="63">
      <c r="A281" s="121" t="s">
        <v>374</v>
      </c>
      <c r="B281" s="117" t="s">
        <v>542</v>
      </c>
      <c r="C281" s="118" t="s">
        <v>94</v>
      </c>
      <c r="D281" s="118" t="s">
        <v>41</v>
      </c>
      <c r="E281" s="136" t="s">
        <v>224</v>
      </c>
      <c r="F281" s="112"/>
      <c r="G281" s="120">
        <f aca="true" t="shared" si="123" ref="G281:O281">SUM(G282,)</f>
        <v>176624.7</v>
      </c>
      <c r="H281" s="120">
        <f t="shared" si="123"/>
        <v>135208</v>
      </c>
      <c r="I281" s="120">
        <f t="shared" si="123"/>
        <v>41416.7</v>
      </c>
      <c r="J281" s="120">
        <f t="shared" si="123"/>
        <v>168697.6</v>
      </c>
      <c r="K281" s="120">
        <f t="shared" si="123"/>
        <v>147253</v>
      </c>
      <c r="L281" s="120">
        <f t="shared" si="123"/>
        <v>21444.6</v>
      </c>
      <c r="M281" s="120">
        <f t="shared" si="123"/>
        <v>176098</v>
      </c>
      <c r="N281" s="120">
        <f t="shared" si="123"/>
        <v>146793</v>
      </c>
      <c r="O281" s="120">
        <f t="shared" si="123"/>
        <v>29305</v>
      </c>
    </row>
    <row r="282" spans="1:15" ht="110.25">
      <c r="A282" s="121" t="s">
        <v>375</v>
      </c>
      <c r="B282" s="117" t="s">
        <v>542</v>
      </c>
      <c r="C282" s="118" t="s">
        <v>94</v>
      </c>
      <c r="D282" s="118" t="s">
        <v>41</v>
      </c>
      <c r="E282" s="136" t="s">
        <v>259</v>
      </c>
      <c r="F282" s="112"/>
      <c r="G282" s="120">
        <f aca="true" t="shared" si="124" ref="G282:O282">G283</f>
        <v>176624.7</v>
      </c>
      <c r="H282" s="120">
        <f t="shared" si="124"/>
        <v>135208</v>
      </c>
      <c r="I282" s="120">
        <f t="shared" si="124"/>
        <v>41416.7</v>
      </c>
      <c r="J282" s="120">
        <f t="shared" si="124"/>
        <v>168697.6</v>
      </c>
      <c r="K282" s="120">
        <f t="shared" si="124"/>
        <v>147253</v>
      </c>
      <c r="L282" s="120">
        <f t="shared" si="124"/>
        <v>21444.6</v>
      </c>
      <c r="M282" s="120">
        <f t="shared" si="124"/>
        <v>176098</v>
      </c>
      <c r="N282" s="120">
        <f t="shared" si="124"/>
        <v>146793</v>
      </c>
      <c r="O282" s="120">
        <f t="shared" si="124"/>
        <v>29305</v>
      </c>
    </row>
    <row r="283" spans="1:15" ht="47.25">
      <c r="A283" s="121" t="s">
        <v>281</v>
      </c>
      <c r="B283" s="117" t="s">
        <v>542</v>
      </c>
      <c r="C283" s="118" t="s">
        <v>94</v>
      </c>
      <c r="D283" s="118" t="s">
        <v>41</v>
      </c>
      <c r="E283" s="136" t="s">
        <v>260</v>
      </c>
      <c r="F283" s="112"/>
      <c r="G283" s="120">
        <f aca="true" t="shared" si="125" ref="G283:O283">SUM(G284:G286)</f>
        <v>176624.7</v>
      </c>
      <c r="H283" s="120">
        <f t="shared" si="125"/>
        <v>135208</v>
      </c>
      <c r="I283" s="120">
        <f t="shared" si="125"/>
        <v>41416.7</v>
      </c>
      <c r="J283" s="120">
        <f t="shared" si="125"/>
        <v>168697.6</v>
      </c>
      <c r="K283" s="120">
        <f t="shared" si="125"/>
        <v>147253</v>
      </c>
      <c r="L283" s="120">
        <f t="shared" si="125"/>
        <v>21444.6</v>
      </c>
      <c r="M283" s="120">
        <f t="shared" si="125"/>
        <v>176098</v>
      </c>
      <c r="N283" s="120">
        <f t="shared" si="125"/>
        <v>146793</v>
      </c>
      <c r="O283" s="120">
        <f t="shared" si="125"/>
        <v>29305</v>
      </c>
    </row>
    <row r="284" spans="1:15" ht="138" customHeight="1">
      <c r="A284" s="121" t="s">
        <v>261</v>
      </c>
      <c r="B284" s="117" t="s">
        <v>542</v>
      </c>
      <c r="C284" s="118" t="s">
        <v>94</v>
      </c>
      <c r="D284" s="118" t="s">
        <v>41</v>
      </c>
      <c r="E284" s="123" t="s">
        <v>231</v>
      </c>
      <c r="F284" s="112" t="s">
        <v>291</v>
      </c>
      <c r="G284" s="120">
        <f>SUM(H284:I284)</f>
        <v>41416.7</v>
      </c>
      <c r="H284" s="127">
        <v>0</v>
      </c>
      <c r="I284" s="127">
        <v>41416.7</v>
      </c>
      <c r="J284" s="120">
        <f>SUM(K284:L284)</f>
        <v>21444.6</v>
      </c>
      <c r="K284" s="127">
        <v>0</v>
      </c>
      <c r="L284" s="127">
        <v>21444.6</v>
      </c>
      <c r="M284" s="120">
        <f>SUM(N284:O284)</f>
        <v>29305</v>
      </c>
      <c r="N284" s="127">
        <v>0</v>
      </c>
      <c r="O284" s="127">
        <v>29305</v>
      </c>
    </row>
    <row r="285" spans="1:15" ht="123" customHeight="1">
      <c r="A285" s="128" t="s">
        <v>532</v>
      </c>
      <c r="B285" s="117" t="s">
        <v>542</v>
      </c>
      <c r="C285" s="118" t="s">
        <v>94</v>
      </c>
      <c r="D285" s="118" t="s">
        <v>41</v>
      </c>
      <c r="E285" s="126" t="s">
        <v>232</v>
      </c>
      <c r="F285" s="112" t="s">
        <v>291</v>
      </c>
      <c r="G285" s="120">
        <f>SUM(H285:I285)</f>
        <v>134152</v>
      </c>
      <c r="H285" s="120">
        <v>134152</v>
      </c>
      <c r="I285" s="120">
        <v>0</v>
      </c>
      <c r="J285" s="120">
        <f>SUM(K285:L285)</f>
        <v>146197</v>
      </c>
      <c r="K285" s="120">
        <v>146197</v>
      </c>
      <c r="L285" s="120">
        <v>0</v>
      </c>
      <c r="M285" s="120">
        <f>SUM(N285:O285)</f>
        <v>145737</v>
      </c>
      <c r="N285" s="120">
        <v>145737</v>
      </c>
      <c r="O285" s="120">
        <v>0</v>
      </c>
    </row>
    <row r="286" spans="1:15" ht="201.75" customHeight="1">
      <c r="A286" s="128" t="s">
        <v>115</v>
      </c>
      <c r="B286" s="123" t="s">
        <v>542</v>
      </c>
      <c r="C286" s="118" t="s">
        <v>94</v>
      </c>
      <c r="D286" s="118" t="s">
        <v>41</v>
      </c>
      <c r="E286" s="126" t="s">
        <v>233</v>
      </c>
      <c r="F286" s="112" t="s">
        <v>291</v>
      </c>
      <c r="G286" s="120">
        <f>SUM(H286:I286)</f>
        <v>1056</v>
      </c>
      <c r="H286" s="120">
        <v>1056</v>
      </c>
      <c r="I286" s="120">
        <v>0</v>
      </c>
      <c r="J286" s="120">
        <f>SUM(K286:L286)</f>
        <v>1056</v>
      </c>
      <c r="K286" s="120">
        <v>1056</v>
      </c>
      <c r="L286" s="120">
        <v>0</v>
      </c>
      <c r="M286" s="120">
        <f>SUM(N286:O286)</f>
        <v>1056</v>
      </c>
      <c r="N286" s="120">
        <v>1056</v>
      </c>
      <c r="O286" s="120">
        <v>0</v>
      </c>
    </row>
    <row r="287" spans="1:15" s="129" customFormat="1" ht="31.5">
      <c r="A287" s="130" t="s">
        <v>9</v>
      </c>
      <c r="B287" s="110" t="s">
        <v>542</v>
      </c>
      <c r="C287" s="111" t="s">
        <v>94</v>
      </c>
      <c r="D287" s="111" t="s">
        <v>419</v>
      </c>
      <c r="E287" s="142"/>
      <c r="F287" s="115"/>
      <c r="G287" s="113">
        <f aca="true" t="shared" si="126" ref="G287:O288">G288</f>
        <v>26630.1</v>
      </c>
      <c r="H287" s="113">
        <f t="shared" si="126"/>
        <v>0</v>
      </c>
      <c r="I287" s="113">
        <f t="shared" si="126"/>
        <v>26630.1</v>
      </c>
      <c r="J287" s="113">
        <f t="shared" si="126"/>
        <v>30913</v>
      </c>
      <c r="K287" s="113">
        <f t="shared" si="126"/>
        <v>0</v>
      </c>
      <c r="L287" s="113">
        <f t="shared" si="126"/>
        <v>30913</v>
      </c>
      <c r="M287" s="113">
        <f t="shared" si="126"/>
        <v>32785</v>
      </c>
      <c r="N287" s="113">
        <f t="shared" si="126"/>
        <v>0</v>
      </c>
      <c r="O287" s="113">
        <f t="shared" si="126"/>
        <v>32785</v>
      </c>
    </row>
    <row r="288" spans="1:15" ht="63">
      <c r="A288" s="121" t="s">
        <v>374</v>
      </c>
      <c r="B288" s="117" t="s">
        <v>542</v>
      </c>
      <c r="C288" s="118" t="s">
        <v>94</v>
      </c>
      <c r="D288" s="118" t="s">
        <v>419</v>
      </c>
      <c r="E288" s="136" t="s">
        <v>224</v>
      </c>
      <c r="F288" s="112"/>
      <c r="G288" s="120">
        <f t="shared" si="126"/>
        <v>26630.1</v>
      </c>
      <c r="H288" s="120">
        <f t="shared" si="126"/>
        <v>0</v>
      </c>
      <c r="I288" s="120">
        <f t="shared" si="126"/>
        <v>26630.1</v>
      </c>
      <c r="J288" s="120">
        <f t="shared" si="126"/>
        <v>30913</v>
      </c>
      <c r="K288" s="120">
        <f t="shared" si="126"/>
        <v>0</v>
      </c>
      <c r="L288" s="120">
        <f t="shared" si="126"/>
        <v>30913</v>
      </c>
      <c r="M288" s="120">
        <f t="shared" si="126"/>
        <v>32785</v>
      </c>
      <c r="N288" s="120">
        <f t="shared" si="126"/>
        <v>0</v>
      </c>
      <c r="O288" s="120">
        <f t="shared" si="126"/>
        <v>32785</v>
      </c>
    </row>
    <row r="289" spans="1:15" ht="110.25" customHeight="1">
      <c r="A289" s="121" t="s">
        <v>430</v>
      </c>
      <c r="B289" s="117" t="s">
        <v>542</v>
      </c>
      <c r="C289" s="118" t="s">
        <v>94</v>
      </c>
      <c r="D289" s="118" t="s">
        <v>419</v>
      </c>
      <c r="E289" s="119" t="s">
        <v>282</v>
      </c>
      <c r="F289" s="112"/>
      <c r="G289" s="120">
        <f aca="true" t="shared" si="127" ref="G289:O289">SUM(G290,G292)</f>
        <v>26630.1</v>
      </c>
      <c r="H289" s="120">
        <f t="shared" si="127"/>
        <v>0</v>
      </c>
      <c r="I289" s="120">
        <f t="shared" si="127"/>
        <v>26630.1</v>
      </c>
      <c r="J289" s="120">
        <f t="shared" si="127"/>
        <v>30913</v>
      </c>
      <c r="K289" s="120">
        <f t="shared" si="127"/>
        <v>0</v>
      </c>
      <c r="L289" s="120">
        <f t="shared" si="127"/>
        <v>30913</v>
      </c>
      <c r="M289" s="120">
        <f t="shared" si="127"/>
        <v>32785</v>
      </c>
      <c r="N289" s="120">
        <f t="shared" si="127"/>
        <v>0</v>
      </c>
      <c r="O289" s="120">
        <f t="shared" si="127"/>
        <v>32785</v>
      </c>
    </row>
    <row r="290" spans="1:15" ht="94.5">
      <c r="A290" s="121" t="s">
        <v>284</v>
      </c>
      <c r="B290" s="117" t="s">
        <v>542</v>
      </c>
      <c r="C290" s="118" t="s">
        <v>94</v>
      </c>
      <c r="D290" s="118" t="s">
        <v>419</v>
      </c>
      <c r="E290" s="119" t="s">
        <v>283</v>
      </c>
      <c r="F290" s="112"/>
      <c r="G290" s="120">
        <f aca="true" t="shared" si="128" ref="G290:O290">G291</f>
        <v>26380.1</v>
      </c>
      <c r="H290" s="120">
        <f t="shared" si="128"/>
        <v>0</v>
      </c>
      <c r="I290" s="120">
        <f t="shared" si="128"/>
        <v>26380.1</v>
      </c>
      <c r="J290" s="120">
        <f t="shared" si="128"/>
        <v>30913</v>
      </c>
      <c r="K290" s="120">
        <f t="shared" si="128"/>
        <v>0</v>
      </c>
      <c r="L290" s="120">
        <f t="shared" si="128"/>
        <v>30913</v>
      </c>
      <c r="M290" s="120">
        <f t="shared" si="128"/>
        <v>32785</v>
      </c>
      <c r="N290" s="120">
        <f t="shared" si="128"/>
        <v>0</v>
      </c>
      <c r="O290" s="120">
        <f t="shared" si="128"/>
        <v>32785</v>
      </c>
    </row>
    <row r="291" spans="1:15" ht="157.5">
      <c r="A291" s="128" t="s">
        <v>116</v>
      </c>
      <c r="B291" s="117" t="s">
        <v>542</v>
      </c>
      <c r="C291" s="118" t="s">
        <v>94</v>
      </c>
      <c r="D291" s="118" t="s">
        <v>419</v>
      </c>
      <c r="E291" s="112" t="s">
        <v>234</v>
      </c>
      <c r="F291" s="112" t="s">
        <v>291</v>
      </c>
      <c r="G291" s="120">
        <f>SUM(H291:I291)</f>
        <v>26380.1</v>
      </c>
      <c r="H291" s="120">
        <v>0</v>
      </c>
      <c r="I291" s="120">
        <v>26380.1</v>
      </c>
      <c r="J291" s="120">
        <f>SUM(K291:L291)</f>
        <v>30913</v>
      </c>
      <c r="K291" s="120">
        <v>0</v>
      </c>
      <c r="L291" s="120">
        <v>30913</v>
      </c>
      <c r="M291" s="120">
        <f>SUM(N291:O291)</f>
        <v>32785</v>
      </c>
      <c r="N291" s="120">
        <v>0</v>
      </c>
      <c r="O291" s="120">
        <v>32785</v>
      </c>
    </row>
    <row r="292" spans="1:15" ht="63">
      <c r="A292" s="128" t="s">
        <v>287</v>
      </c>
      <c r="B292" s="117" t="s">
        <v>542</v>
      </c>
      <c r="C292" s="118" t="s">
        <v>94</v>
      </c>
      <c r="D292" s="118" t="s">
        <v>419</v>
      </c>
      <c r="E292" s="119" t="s">
        <v>285</v>
      </c>
      <c r="F292" s="112"/>
      <c r="G292" s="120">
        <f aca="true" t="shared" si="129" ref="G292:O292">G293</f>
        <v>250</v>
      </c>
      <c r="H292" s="120">
        <f t="shared" si="129"/>
        <v>0</v>
      </c>
      <c r="I292" s="120">
        <f t="shared" si="129"/>
        <v>250</v>
      </c>
      <c r="J292" s="120">
        <f t="shared" si="129"/>
        <v>0</v>
      </c>
      <c r="K292" s="120">
        <f t="shared" si="129"/>
        <v>0</v>
      </c>
      <c r="L292" s="120">
        <f t="shared" si="129"/>
        <v>0</v>
      </c>
      <c r="M292" s="120">
        <f t="shared" si="129"/>
        <v>0</v>
      </c>
      <c r="N292" s="120">
        <f t="shared" si="129"/>
        <v>0</v>
      </c>
      <c r="O292" s="120">
        <f t="shared" si="129"/>
        <v>0</v>
      </c>
    </row>
    <row r="293" spans="1:15" ht="94.5">
      <c r="A293" s="121" t="s">
        <v>286</v>
      </c>
      <c r="B293" s="117" t="s">
        <v>542</v>
      </c>
      <c r="C293" s="118" t="s">
        <v>94</v>
      </c>
      <c r="D293" s="118" t="s">
        <v>419</v>
      </c>
      <c r="E293" s="112" t="s">
        <v>235</v>
      </c>
      <c r="F293" s="112" t="s">
        <v>291</v>
      </c>
      <c r="G293" s="120">
        <f>SUM(H293:I293)</f>
        <v>250</v>
      </c>
      <c r="H293" s="120">
        <v>0</v>
      </c>
      <c r="I293" s="120">
        <v>250</v>
      </c>
      <c r="J293" s="120">
        <f>SUM(K293:L293)</f>
        <v>0</v>
      </c>
      <c r="K293" s="120">
        <v>0</v>
      </c>
      <c r="L293" s="120"/>
      <c r="M293" s="120">
        <f>SUM(N293:O293)</f>
        <v>0</v>
      </c>
      <c r="N293" s="120">
        <v>0</v>
      </c>
      <c r="O293" s="120"/>
    </row>
    <row r="294" spans="1:15" ht="15.75">
      <c r="A294" s="109" t="s">
        <v>615</v>
      </c>
      <c r="B294" s="110" t="s">
        <v>542</v>
      </c>
      <c r="C294" s="111" t="s">
        <v>94</v>
      </c>
      <c r="D294" s="111" t="s">
        <v>94</v>
      </c>
      <c r="E294" s="112"/>
      <c r="F294" s="112"/>
      <c r="G294" s="113">
        <f aca="true" t="shared" si="130" ref="G294:O294">G295</f>
        <v>113</v>
      </c>
      <c r="H294" s="113">
        <f t="shared" si="130"/>
        <v>113</v>
      </c>
      <c r="I294" s="113">
        <f t="shared" si="130"/>
        <v>0</v>
      </c>
      <c r="J294" s="113">
        <f t="shared" si="130"/>
        <v>117</v>
      </c>
      <c r="K294" s="113">
        <f t="shared" si="130"/>
        <v>117</v>
      </c>
      <c r="L294" s="113">
        <f t="shared" si="130"/>
        <v>0</v>
      </c>
      <c r="M294" s="113">
        <f t="shared" si="130"/>
        <v>121</v>
      </c>
      <c r="N294" s="113">
        <f t="shared" si="130"/>
        <v>121</v>
      </c>
      <c r="O294" s="113">
        <f t="shared" si="130"/>
        <v>0</v>
      </c>
    </row>
    <row r="295" spans="1:15" ht="63">
      <c r="A295" s="121" t="s">
        <v>374</v>
      </c>
      <c r="B295" s="117" t="s">
        <v>542</v>
      </c>
      <c r="C295" s="118" t="s">
        <v>94</v>
      </c>
      <c r="D295" s="118" t="s">
        <v>94</v>
      </c>
      <c r="E295" s="119" t="s">
        <v>224</v>
      </c>
      <c r="F295" s="112"/>
      <c r="G295" s="120">
        <f>SUM(G296,)</f>
        <v>113</v>
      </c>
      <c r="H295" s="120">
        <f aca="true" t="shared" si="131" ref="H295:O295">SUM(H296,)</f>
        <v>113</v>
      </c>
      <c r="I295" s="120">
        <f t="shared" si="131"/>
        <v>0</v>
      </c>
      <c r="J295" s="120">
        <f t="shared" si="131"/>
        <v>117</v>
      </c>
      <c r="K295" s="120">
        <f t="shared" si="131"/>
        <v>117</v>
      </c>
      <c r="L295" s="120">
        <f t="shared" si="131"/>
        <v>0</v>
      </c>
      <c r="M295" s="120">
        <f t="shared" si="131"/>
        <v>121</v>
      </c>
      <c r="N295" s="120">
        <f t="shared" si="131"/>
        <v>121</v>
      </c>
      <c r="O295" s="120">
        <f t="shared" si="131"/>
        <v>0</v>
      </c>
    </row>
    <row r="296" spans="1:15" ht="89.25" customHeight="1">
      <c r="A296" s="121" t="s">
        <v>375</v>
      </c>
      <c r="B296" s="117" t="s">
        <v>542</v>
      </c>
      <c r="C296" s="118" t="s">
        <v>94</v>
      </c>
      <c r="D296" s="118" t="s">
        <v>94</v>
      </c>
      <c r="E296" s="119" t="s">
        <v>259</v>
      </c>
      <c r="F296" s="112"/>
      <c r="G296" s="120">
        <f aca="true" t="shared" si="132" ref="G296:O296">G297</f>
        <v>113</v>
      </c>
      <c r="H296" s="120">
        <f t="shared" si="132"/>
        <v>113</v>
      </c>
      <c r="I296" s="120">
        <f t="shared" si="132"/>
        <v>0</v>
      </c>
      <c r="J296" s="120">
        <f t="shared" si="132"/>
        <v>117</v>
      </c>
      <c r="K296" s="120">
        <f t="shared" si="132"/>
        <v>117</v>
      </c>
      <c r="L296" s="120">
        <f t="shared" si="132"/>
        <v>0</v>
      </c>
      <c r="M296" s="120">
        <f t="shared" si="132"/>
        <v>121</v>
      </c>
      <c r="N296" s="120">
        <f t="shared" si="132"/>
        <v>121</v>
      </c>
      <c r="O296" s="120">
        <f t="shared" si="132"/>
        <v>0</v>
      </c>
    </row>
    <row r="297" spans="1:15" ht="46.5" customHeight="1">
      <c r="A297" s="128" t="s">
        <v>604</v>
      </c>
      <c r="B297" s="117" t="s">
        <v>542</v>
      </c>
      <c r="C297" s="118" t="s">
        <v>94</v>
      </c>
      <c r="D297" s="118" t="s">
        <v>94</v>
      </c>
      <c r="E297" s="119" t="s">
        <v>603</v>
      </c>
      <c r="F297" s="112"/>
      <c r="G297" s="120">
        <f aca="true" t="shared" si="133" ref="G297:O297">SUM(G298:G298)</f>
        <v>113</v>
      </c>
      <c r="H297" s="120">
        <f t="shared" si="133"/>
        <v>113</v>
      </c>
      <c r="I297" s="120">
        <f t="shared" si="133"/>
        <v>0</v>
      </c>
      <c r="J297" s="120">
        <f t="shared" si="133"/>
        <v>117</v>
      </c>
      <c r="K297" s="120">
        <f t="shared" si="133"/>
        <v>117</v>
      </c>
      <c r="L297" s="120">
        <f t="shared" si="133"/>
        <v>0</v>
      </c>
      <c r="M297" s="120">
        <f t="shared" si="133"/>
        <v>121</v>
      </c>
      <c r="N297" s="120">
        <f t="shared" si="133"/>
        <v>121</v>
      </c>
      <c r="O297" s="120">
        <f t="shared" si="133"/>
        <v>0</v>
      </c>
    </row>
    <row r="298" spans="1:15" ht="105" customHeight="1">
      <c r="A298" s="116" t="s">
        <v>42</v>
      </c>
      <c r="B298" s="117" t="s">
        <v>542</v>
      </c>
      <c r="C298" s="118" t="s">
        <v>94</v>
      </c>
      <c r="D298" s="118" t="s">
        <v>94</v>
      </c>
      <c r="E298" s="126" t="s">
        <v>237</v>
      </c>
      <c r="F298" s="112" t="s">
        <v>291</v>
      </c>
      <c r="G298" s="120">
        <f>SUM(H298:I298)</f>
        <v>113</v>
      </c>
      <c r="H298" s="127">
        <v>113</v>
      </c>
      <c r="I298" s="127"/>
      <c r="J298" s="120">
        <f>SUM(K298:L298)</f>
        <v>117</v>
      </c>
      <c r="K298" s="127">
        <v>117</v>
      </c>
      <c r="L298" s="127"/>
      <c r="M298" s="120">
        <f>SUM(N298:O298)</f>
        <v>121</v>
      </c>
      <c r="N298" s="127">
        <v>121</v>
      </c>
      <c r="O298" s="127"/>
    </row>
    <row r="299" spans="1:15" ht="31.5">
      <c r="A299" s="109" t="s">
        <v>545</v>
      </c>
      <c r="B299" s="110" t="s">
        <v>542</v>
      </c>
      <c r="C299" s="111" t="s">
        <v>94</v>
      </c>
      <c r="D299" s="111" t="s">
        <v>420</v>
      </c>
      <c r="E299" s="112"/>
      <c r="F299" s="112"/>
      <c r="G299" s="113">
        <f>SUM(G300)</f>
        <v>21753.3</v>
      </c>
      <c r="H299" s="113">
        <f aca="true" t="shared" si="134" ref="H299:O300">SUM(H300)</f>
        <v>0</v>
      </c>
      <c r="I299" s="113">
        <f t="shared" si="134"/>
        <v>21753.3</v>
      </c>
      <c r="J299" s="113">
        <f t="shared" si="134"/>
        <v>20428</v>
      </c>
      <c r="K299" s="113">
        <f t="shared" si="134"/>
        <v>0</v>
      </c>
      <c r="L299" s="113">
        <f t="shared" si="134"/>
        <v>20428</v>
      </c>
      <c r="M299" s="113">
        <f t="shared" si="134"/>
        <v>21266</v>
      </c>
      <c r="N299" s="113">
        <f t="shared" si="134"/>
        <v>0</v>
      </c>
      <c r="O299" s="113">
        <f t="shared" si="134"/>
        <v>21266</v>
      </c>
    </row>
    <row r="300" spans="1:15" ht="63">
      <c r="A300" s="121" t="s">
        <v>374</v>
      </c>
      <c r="B300" s="117" t="s">
        <v>542</v>
      </c>
      <c r="C300" s="118" t="s">
        <v>94</v>
      </c>
      <c r="D300" s="118" t="s">
        <v>420</v>
      </c>
      <c r="E300" s="119" t="s">
        <v>224</v>
      </c>
      <c r="F300" s="112"/>
      <c r="G300" s="120">
        <f>SUM(G301)</f>
        <v>21753.3</v>
      </c>
      <c r="H300" s="120">
        <f t="shared" si="134"/>
        <v>0</v>
      </c>
      <c r="I300" s="120">
        <f t="shared" si="134"/>
        <v>21753.3</v>
      </c>
      <c r="J300" s="120">
        <f t="shared" si="134"/>
        <v>20428</v>
      </c>
      <c r="K300" s="120">
        <f t="shared" si="134"/>
        <v>0</v>
      </c>
      <c r="L300" s="120">
        <f t="shared" si="134"/>
        <v>20428</v>
      </c>
      <c r="M300" s="120">
        <f t="shared" si="134"/>
        <v>21266</v>
      </c>
      <c r="N300" s="120">
        <f t="shared" si="134"/>
        <v>0</v>
      </c>
      <c r="O300" s="120">
        <f t="shared" si="134"/>
        <v>21266</v>
      </c>
    </row>
    <row r="301" spans="1:15" ht="126" customHeight="1">
      <c r="A301" s="121" t="s">
        <v>431</v>
      </c>
      <c r="B301" s="117" t="s">
        <v>542</v>
      </c>
      <c r="C301" s="118" t="s">
        <v>94</v>
      </c>
      <c r="D301" s="118" t="s">
        <v>420</v>
      </c>
      <c r="E301" s="119" t="s">
        <v>288</v>
      </c>
      <c r="F301" s="112"/>
      <c r="G301" s="120">
        <f>SUM(G302,G304,)</f>
        <v>21753.3</v>
      </c>
      <c r="H301" s="120">
        <f aca="true" t="shared" si="135" ref="H301:O301">SUM(H302,H304,)</f>
        <v>0</v>
      </c>
      <c r="I301" s="120">
        <f t="shared" si="135"/>
        <v>21753.3</v>
      </c>
      <c r="J301" s="120">
        <f t="shared" si="135"/>
        <v>20428</v>
      </c>
      <c r="K301" s="120">
        <f t="shared" si="135"/>
        <v>0</v>
      </c>
      <c r="L301" s="120">
        <f t="shared" si="135"/>
        <v>20428</v>
      </c>
      <c r="M301" s="120">
        <f t="shared" si="135"/>
        <v>21266</v>
      </c>
      <c r="N301" s="120">
        <f t="shared" si="135"/>
        <v>0</v>
      </c>
      <c r="O301" s="120">
        <f t="shared" si="135"/>
        <v>21266</v>
      </c>
    </row>
    <row r="302" spans="1:15" ht="47.25">
      <c r="A302" s="121" t="s">
        <v>268</v>
      </c>
      <c r="B302" s="117" t="s">
        <v>542</v>
      </c>
      <c r="C302" s="118" t="s">
        <v>94</v>
      </c>
      <c r="D302" s="118" t="s">
        <v>420</v>
      </c>
      <c r="E302" s="119" t="s">
        <v>43</v>
      </c>
      <c r="F302" s="112"/>
      <c r="G302" s="120">
        <f aca="true" t="shared" si="136" ref="G302:O302">G303</f>
        <v>2054</v>
      </c>
      <c r="H302" s="120">
        <f t="shared" si="136"/>
        <v>0</v>
      </c>
      <c r="I302" s="120">
        <f t="shared" si="136"/>
        <v>2054</v>
      </c>
      <c r="J302" s="120">
        <f t="shared" si="136"/>
        <v>2121</v>
      </c>
      <c r="K302" s="120">
        <f t="shared" si="136"/>
        <v>0</v>
      </c>
      <c r="L302" s="120">
        <f t="shared" si="136"/>
        <v>2121</v>
      </c>
      <c r="M302" s="120">
        <f t="shared" si="136"/>
        <v>2206</v>
      </c>
      <c r="N302" s="120">
        <f t="shared" si="136"/>
        <v>0</v>
      </c>
      <c r="O302" s="120">
        <f t="shared" si="136"/>
        <v>2206</v>
      </c>
    </row>
    <row r="303" spans="1:15" ht="199.5" customHeight="1">
      <c r="A303" s="116" t="s">
        <v>139</v>
      </c>
      <c r="B303" s="117" t="s">
        <v>542</v>
      </c>
      <c r="C303" s="118" t="s">
        <v>94</v>
      </c>
      <c r="D303" s="118" t="s">
        <v>420</v>
      </c>
      <c r="E303" s="112" t="s">
        <v>238</v>
      </c>
      <c r="F303" s="112">
        <v>100</v>
      </c>
      <c r="G303" s="120">
        <f>SUM(H303:I303)</f>
        <v>2054</v>
      </c>
      <c r="H303" s="127"/>
      <c r="I303" s="127">
        <v>2054</v>
      </c>
      <c r="J303" s="120">
        <f>SUM(K303:L303)</f>
        <v>2121</v>
      </c>
      <c r="K303" s="127"/>
      <c r="L303" s="127">
        <v>2121</v>
      </c>
      <c r="M303" s="120">
        <f>SUM(N303:O303)</f>
        <v>2206</v>
      </c>
      <c r="N303" s="127"/>
      <c r="O303" s="127">
        <v>2206</v>
      </c>
    </row>
    <row r="304" spans="1:15" ht="111.75" customHeight="1">
      <c r="A304" s="121" t="s">
        <v>266</v>
      </c>
      <c r="B304" s="117" t="s">
        <v>542</v>
      </c>
      <c r="C304" s="118" t="s">
        <v>94</v>
      </c>
      <c r="D304" s="118" t="s">
        <v>420</v>
      </c>
      <c r="E304" s="119" t="s">
        <v>265</v>
      </c>
      <c r="F304" s="112"/>
      <c r="G304" s="120">
        <f aca="true" t="shared" si="137" ref="G304:O304">SUM(G305:G307)</f>
        <v>19699.3</v>
      </c>
      <c r="H304" s="120">
        <f t="shared" si="137"/>
        <v>0</v>
      </c>
      <c r="I304" s="120">
        <f t="shared" si="137"/>
        <v>19699.3</v>
      </c>
      <c r="J304" s="120">
        <f t="shared" si="137"/>
        <v>18307</v>
      </c>
      <c r="K304" s="120">
        <f t="shared" si="137"/>
        <v>0</v>
      </c>
      <c r="L304" s="120">
        <f t="shared" si="137"/>
        <v>18307</v>
      </c>
      <c r="M304" s="120">
        <f t="shared" si="137"/>
        <v>19060</v>
      </c>
      <c r="N304" s="120">
        <f t="shared" si="137"/>
        <v>0</v>
      </c>
      <c r="O304" s="120">
        <f t="shared" si="137"/>
        <v>19060</v>
      </c>
    </row>
    <row r="305" spans="1:15" ht="236.25" customHeight="1">
      <c r="A305" s="125" t="s">
        <v>110</v>
      </c>
      <c r="B305" s="117" t="s">
        <v>542</v>
      </c>
      <c r="C305" s="118" t="s">
        <v>94</v>
      </c>
      <c r="D305" s="118" t="s">
        <v>420</v>
      </c>
      <c r="E305" s="112" t="s">
        <v>240</v>
      </c>
      <c r="F305" s="112">
        <v>100</v>
      </c>
      <c r="G305" s="120">
        <f>SUM(H305:I305)</f>
        <v>16218</v>
      </c>
      <c r="H305" s="127"/>
      <c r="I305" s="127">
        <v>16218</v>
      </c>
      <c r="J305" s="120">
        <f>SUM(K305:L305)</f>
        <v>18049</v>
      </c>
      <c r="K305" s="127"/>
      <c r="L305" s="127">
        <v>18049</v>
      </c>
      <c r="M305" s="120">
        <f>SUM(N305:O305)</f>
        <v>18794</v>
      </c>
      <c r="N305" s="127"/>
      <c r="O305" s="127">
        <v>18794</v>
      </c>
    </row>
    <row r="306" spans="1:15" ht="126">
      <c r="A306" s="116" t="s">
        <v>1013</v>
      </c>
      <c r="B306" s="117" t="s">
        <v>542</v>
      </c>
      <c r="C306" s="118" t="s">
        <v>94</v>
      </c>
      <c r="D306" s="118" t="s">
        <v>420</v>
      </c>
      <c r="E306" s="112" t="s">
        <v>240</v>
      </c>
      <c r="F306" s="112">
        <v>200</v>
      </c>
      <c r="G306" s="120">
        <f>SUM(H306:I306)</f>
        <v>3470.3</v>
      </c>
      <c r="H306" s="127"/>
      <c r="I306" s="127">
        <v>3470.3</v>
      </c>
      <c r="J306" s="120">
        <f>SUM(K306:L306)</f>
        <v>258</v>
      </c>
      <c r="K306" s="127"/>
      <c r="L306" s="127">
        <v>258</v>
      </c>
      <c r="M306" s="120">
        <f>SUM(N306:O306)</f>
        <v>266</v>
      </c>
      <c r="N306" s="127"/>
      <c r="O306" s="127">
        <v>266</v>
      </c>
    </row>
    <row r="307" spans="1:15" ht="110.25">
      <c r="A307" s="116" t="s">
        <v>1014</v>
      </c>
      <c r="B307" s="117" t="s">
        <v>542</v>
      </c>
      <c r="C307" s="118" t="s">
        <v>94</v>
      </c>
      <c r="D307" s="118" t="s">
        <v>420</v>
      </c>
      <c r="E307" s="112" t="s">
        <v>240</v>
      </c>
      <c r="F307" s="112">
        <v>800</v>
      </c>
      <c r="G307" s="120">
        <f>SUM(H307:I307)</f>
        <v>11</v>
      </c>
      <c r="H307" s="127"/>
      <c r="I307" s="127">
        <v>11</v>
      </c>
      <c r="J307" s="120">
        <f>SUM(K307:L307)</f>
        <v>0</v>
      </c>
      <c r="K307" s="127"/>
      <c r="L307" s="127">
        <v>0</v>
      </c>
      <c r="M307" s="120">
        <f>SUM(N307:O307)</f>
        <v>0</v>
      </c>
      <c r="N307" s="127"/>
      <c r="O307" s="127">
        <v>0</v>
      </c>
    </row>
    <row r="308" spans="1:15" ht="15.75">
      <c r="A308" s="109" t="s">
        <v>292</v>
      </c>
      <c r="B308" s="110" t="s">
        <v>542</v>
      </c>
      <c r="C308" s="115">
        <v>10</v>
      </c>
      <c r="D308" s="112"/>
      <c r="E308" s="112"/>
      <c r="F308" s="112"/>
      <c r="G308" s="113">
        <f aca="true" t="shared" si="138" ref="G308:O308">SUM(G309,G319,G324)</f>
        <v>19924</v>
      </c>
      <c r="H308" s="113">
        <f t="shared" si="138"/>
        <v>19924</v>
      </c>
      <c r="I308" s="113">
        <f t="shared" si="138"/>
        <v>0</v>
      </c>
      <c r="J308" s="113">
        <f t="shared" si="138"/>
        <v>20911</v>
      </c>
      <c r="K308" s="113">
        <f t="shared" si="138"/>
        <v>20911</v>
      </c>
      <c r="L308" s="113">
        <f t="shared" si="138"/>
        <v>0</v>
      </c>
      <c r="M308" s="113">
        <f t="shared" si="138"/>
        <v>21648</v>
      </c>
      <c r="N308" s="113">
        <f t="shared" si="138"/>
        <v>21648</v>
      </c>
      <c r="O308" s="113">
        <f t="shared" si="138"/>
        <v>0</v>
      </c>
    </row>
    <row r="309" spans="1:15" ht="31.5">
      <c r="A309" s="109" t="s">
        <v>293</v>
      </c>
      <c r="B309" s="110" t="s">
        <v>542</v>
      </c>
      <c r="C309" s="115">
        <v>10</v>
      </c>
      <c r="D309" s="111" t="s">
        <v>419</v>
      </c>
      <c r="E309" s="112"/>
      <c r="F309" s="112"/>
      <c r="G309" s="113">
        <f aca="true" t="shared" si="139" ref="G309:O309">SUM(G310,G315)</f>
        <v>15058</v>
      </c>
      <c r="H309" s="113">
        <f t="shared" si="139"/>
        <v>15058</v>
      </c>
      <c r="I309" s="113">
        <f t="shared" si="139"/>
        <v>0</v>
      </c>
      <c r="J309" s="113">
        <f t="shared" si="139"/>
        <v>15489</v>
      </c>
      <c r="K309" s="113">
        <f t="shared" si="139"/>
        <v>15489</v>
      </c>
      <c r="L309" s="113">
        <f t="shared" si="139"/>
        <v>0</v>
      </c>
      <c r="M309" s="113">
        <f t="shared" si="139"/>
        <v>16226</v>
      </c>
      <c r="N309" s="113">
        <f t="shared" si="139"/>
        <v>16226</v>
      </c>
      <c r="O309" s="113">
        <f t="shared" si="139"/>
        <v>0</v>
      </c>
    </row>
    <row r="310" spans="1:15" ht="63">
      <c r="A310" s="116" t="s">
        <v>374</v>
      </c>
      <c r="B310" s="117" t="s">
        <v>542</v>
      </c>
      <c r="C310" s="112">
        <v>10</v>
      </c>
      <c r="D310" s="118" t="s">
        <v>419</v>
      </c>
      <c r="E310" s="119" t="s">
        <v>224</v>
      </c>
      <c r="F310" s="112"/>
      <c r="G310" s="120">
        <f>G311</f>
        <v>10436</v>
      </c>
      <c r="H310" s="120">
        <f aca="true" t="shared" si="140" ref="H310:O311">H311</f>
        <v>10436</v>
      </c>
      <c r="I310" s="120">
        <f t="shared" si="140"/>
        <v>0</v>
      </c>
      <c r="J310" s="120">
        <f t="shared" si="140"/>
        <v>10687</v>
      </c>
      <c r="K310" s="120">
        <f t="shared" si="140"/>
        <v>10687</v>
      </c>
      <c r="L310" s="120">
        <f t="shared" si="140"/>
        <v>0</v>
      </c>
      <c r="M310" s="120">
        <f t="shared" si="140"/>
        <v>11243</v>
      </c>
      <c r="N310" s="120">
        <f t="shared" si="140"/>
        <v>11243</v>
      </c>
      <c r="O310" s="120">
        <f t="shared" si="140"/>
        <v>0</v>
      </c>
    </row>
    <row r="311" spans="1:15" ht="123" customHeight="1">
      <c r="A311" s="116" t="s">
        <v>431</v>
      </c>
      <c r="B311" s="117" t="s">
        <v>542</v>
      </c>
      <c r="C311" s="112">
        <v>10</v>
      </c>
      <c r="D311" s="118" t="s">
        <v>419</v>
      </c>
      <c r="E311" s="119" t="s">
        <v>906</v>
      </c>
      <c r="F311" s="112"/>
      <c r="G311" s="120">
        <f>G312</f>
        <v>10436</v>
      </c>
      <c r="H311" s="120">
        <f t="shared" si="140"/>
        <v>10436</v>
      </c>
      <c r="I311" s="120">
        <f t="shared" si="140"/>
        <v>0</v>
      </c>
      <c r="J311" s="120">
        <f t="shared" si="140"/>
        <v>10687</v>
      </c>
      <c r="K311" s="120">
        <f t="shared" si="140"/>
        <v>10687</v>
      </c>
      <c r="L311" s="120">
        <f t="shared" si="140"/>
        <v>0</v>
      </c>
      <c r="M311" s="120">
        <f t="shared" si="140"/>
        <v>11243</v>
      </c>
      <c r="N311" s="120">
        <f t="shared" si="140"/>
        <v>11243</v>
      </c>
      <c r="O311" s="120">
        <f t="shared" si="140"/>
        <v>0</v>
      </c>
    </row>
    <row r="312" spans="1:15" ht="49.5" customHeight="1">
      <c r="A312" s="116" t="s">
        <v>264</v>
      </c>
      <c r="B312" s="117" t="s">
        <v>542</v>
      </c>
      <c r="C312" s="112">
        <v>10</v>
      </c>
      <c r="D312" s="118" t="s">
        <v>419</v>
      </c>
      <c r="E312" s="119" t="s">
        <v>907</v>
      </c>
      <c r="F312" s="112"/>
      <c r="G312" s="120">
        <f>SUM(G313:G314)</f>
        <v>10436</v>
      </c>
      <c r="H312" s="120">
        <f aca="true" t="shared" si="141" ref="H312:O312">SUM(H313:H314)</f>
        <v>10436</v>
      </c>
      <c r="I312" s="120">
        <f t="shared" si="141"/>
        <v>0</v>
      </c>
      <c r="J312" s="120">
        <f>SUM(J313:J314)</f>
        <v>10687</v>
      </c>
      <c r="K312" s="120">
        <f t="shared" si="141"/>
        <v>10687</v>
      </c>
      <c r="L312" s="120">
        <f t="shared" si="141"/>
        <v>0</v>
      </c>
      <c r="M312" s="120">
        <f>SUM(M313:M314)</f>
        <v>11243</v>
      </c>
      <c r="N312" s="120">
        <f t="shared" si="141"/>
        <v>11243</v>
      </c>
      <c r="O312" s="120">
        <f t="shared" si="141"/>
        <v>0</v>
      </c>
    </row>
    <row r="313" spans="1:15" ht="378">
      <c r="A313" s="125" t="s">
        <v>758</v>
      </c>
      <c r="B313" s="117" t="s">
        <v>542</v>
      </c>
      <c r="C313" s="112">
        <v>10</v>
      </c>
      <c r="D313" s="118" t="s">
        <v>419</v>
      </c>
      <c r="E313" s="112" t="s">
        <v>239</v>
      </c>
      <c r="F313" s="112" t="s">
        <v>622</v>
      </c>
      <c r="G313" s="120">
        <f>SUM(H313:I313)</f>
        <v>9062</v>
      </c>
      <c r="H313" s="120">
        <v>9062</v>
      </c>
      <c r="I313" s="120"/>
      <c r="J313" s="120">
        <f>SUM(K313:L313)</f>
        <v>9313</v>
      </c>
      <c r="K313" s="120">
        <v>9313</v>
      </c>
      <c r="L313" s="120"/>
      <c r="M313" s="120">
        <f>SUM(N313:O313)</f>
        <v>9869</v>
      </c>
      <c r="N313" s="120">
        <v>9869</v>
      </c>
      <c r="O313" s="120"/>
    </row>
    <row r="314" spans="1:15" ht="233.25" customHeight="1">
      <c r="A314" s="125" t="s">
        <v>905</v>
      </c>
      <c r="B314" s="117" t="s">
        <v>542</v>
      </c>
      <c r="C314" s="112">
        <v>10</v>
      </c>
      <c r="D314" s="118" t="s">
        <v>419</v>
      </c>
      <c r="E314" s="112" t="s">
        <v>239</v>
      </c>
      <c r="F314" s="112" t="s">
        <v>295</v>
      </c>
      <c r="G314" s="120">
        <f>SUM(H314:I314)</f>
        <v>1374</v>
      </c>
      <c r="H314" s="120">
        <v>1374</v>
      </c>
      <c r="I314" s="120"/>
      <c r="J314" s="120">
        <f>SUM(K314:L314)</f>
        <v>1374</v>
      </c>
      <c r="K314" s="120">
        <v>1374</v>
      </c>
      <c r="L314" s="120"/>
      <c r="M314" s="120">
        <f>SUM(N314:O314)</f>
        <v>1374</v>
      </c>
      <c r="N314" s="120">
        <v>1374</v>
      </c>
      <c r="O314" s="113"/>
    </row>
    <row r="315" spans="1:15" ht="78.75">
      <c r="A315" s="121" t="s">
        <v>358</v>
      </c>
      <c r="B315" s="117" t="s">
        <v>542</v>
      </c>
      <c r="C315" s="112">
        <v>10</v>
      </c>
      <c r="D315" s="118" t="s">
        <v>419</v>
      </c>
      <c r="E315" s="124" t="s">
        <v>915</v>
      </c>
      <c r="F315" s="112"/>
      <c r="G315" s="120">
        <f>G316</f>
        <v>4622</v>
      </c>
      <c r="H315" s="120">
        <f aca="true" t="shared" si="142" ref="H315:O317">H316</f>
        <v>4622</v>
      </c>
      <c r="I315" s="120">
        <f t="shared" si="142"/>
        <v>0</v>
      </c>
      <c r="J315" s="120">
        <f>J316</f>
        <v>4802</v>
      </c>
      <c r="K315" s="120">
        <f t="shared" si="142"/>
        <v>4802</v>
      </c>
      <c r="L315" s="120">
        <f t="shared" si="142"/>
        <v>0</v>
      </c>
      <c r="M315" s="120">
        <f>M316</f>
        <v>4983</v>
      </c>
      <c r="N315" s="120">
        <f t="shared" si="142"/>
        <v>4983</v>
      </c>
      <c r="O315" s="120">
        <f t="shared" si="142"/>
        <v>0</v>
      </c>
    </row>
    <row r="316" spans="1:15" ht="106.5" customHeight="1">
      <c r="A316" s="121" t="s">
        <v>432</v>
      </c>
      <c r="B316" s="117" t="s">
        <v>542</v>
      </c>
      <c r="C316" s="112">
        <v>10</v>
      </c>
      <c r="D316" s="118" t="s">
        <v>419</v>
      </c>
      <c r="E316" s="124" t="s">
        <v>269</v>
      </c>
      <c r="F316" s="112"/>
      <c r="G316" s="120">
        <f>G317</f>
        <v>4622</v>
      </c>
      <c r="H316" s="120">
        <f t="shared" si="142"/>
        <v>4622</v>
      </c>
      <c r="I316" s="120">
        <f t="shared" si="142"/>
        <v>0</v>
      </c>
      <c r="J316" s="120">
        <f>J317</f>
        <v>4802</v>
      </c>
      <c r="K316" s="120">
        <f t="shared" si="142"/>
        <v>4802</v>
      </c>
      <c r="L316" s="120">
        <f t="shared" si="142"/>
        <v>0</v>
      </c>
      <c r="M316" s="120">
        <f>M317</f>
        <v>4983</v>
      </c>
      <c r="N316" s="120">
        <f t="shared" si="142"/>
        <v>4983</v>
      </c>
      <c r="O316" s="120">
        <f t="shared" si="142"/>
        <v>0</v>
      </c>
    </row>
    <row r="317" spans="1:15" ht="59.25" customHeight="1">
      <c r="A317" s="121" t="s">
        <v>616</v>
      </c>
      <c r="B317" s="117" t="s">
        <v>542</v>
      </c>
      <c r="C317" s="112">
        <v>10</v>
      </c>
      <c r="D317" s="118" t="s">
        <v>419</v>
      </c>
      <c r="E317" s="124" t="s">
        <v>270</v>
      </c>
      <c r="F317" s="112"/>
      <c r="G317" s="120">
        <f>G318</f>
        <v>4622</v>
      </c>
      <c r="H317" s="120">
        <f t="shared" si="142"/>
        <v>4622</v>
      </c>
      <c r="I317" s="120">
        <f t="shared" si="142"/>
        <v>0</v>
      </c>
      <c r="J317" s="120">
        <f>J318</f>
        <v>4802</v>
      </c>
      <c r="K317" s="120">
        <f t="shared" si="142"/>
        <v>4802</v>
      </c>
      <c r="L317" s="120">
        <f t="shared" si="142"/>
        <v>0</v>
      </c>
      <c r="M317" s="120">
        <f>M318</f>
        <v>4983</v>
      </c>
      <c r="N317" s="120">
        <f t="shared" si="142"/>
        <v>4983</v>
      </c>
      <c r="O317" s="120">
        <f t="shared" si="142"/>
        <v>0</v>
      </c>
    </row>
    <row r="318" spans="1:15" ht="76.5" customHeight="1">
      <c r="A318" s="121" t="s">
        <v>147</v>
      </c>
      <c r="B318" s="117" t="s">
        <v>542</v>
      </c>
      <c r="C318" s="112">
        <v>10</v>
      </c>
      <c r="D318" s="118" t="s">
        <v>419</v>
      </c>
      <c r="E318" s="126" t="s">
        <v>241</v>
      </c>
      <c r="F318" s="112" t="s">
        <v>295</v>
      </c>
      <c r="G318" s="120">
        <f>SUM(H318:I318)</f>
        <v>4622</v>
      </c>
      <c r="H318" s="120">
        <v>4622</v>
      </c>
      <c r="I318" s="120">
        <v>0</v>
      </c>
      <c r="J318" s="120">
        <f>SUM(K318:L318)</f>
        <v>4802</v>
      </c>
      <c r="K318" s="120">
        <v>4802</v>
      </c>
      <c r="L318" s="120">
        <v>0</v>
      </c>
      <c r="M318" s="120">
        <f>SUM(N318:O318)</f>
        <v>4983</v>
      </c>
      <c r="N318" s="120">
        <v>4983</v>
      </c>
      <c r="O318" s="120">
        <v>0</v>
      </c>
    </row>
    <row r="319" spans="1:15" ht="15.75">
      <c r="A319" s="109" t="s">
        <v>296</v>
      </c>
      <c r="B319" s="110" t="s">
        <v>542</v>
      </c>
      <c r="C319" s="115">
        <v>10</v>
      </c>
      <c r="D319" s="111" t="s">
        <v>30</v>
      </c>
      <c r="E319" s="112"/>
      <c r="F319" s="112"/>
      <c r="G319" s="113">
        <f aca="true" t="shared" si="143" ref="G319:O322">G320</f>
        <v>4166</v>
      </c>
      <c r="H319" s="113">
        <f t="shared" si="143"/>
        <v>4166</v>
      </c>
      <c r="I319" s="113">
        <f t="shared" si="143"/>
        <v>0</v>
      </c>
      <c r="J319" s="113">
        <f t="shared" si="143"/>
        <v>4166</v>
      </c>
      <c r="K319" s="113">
        <f t="shared" si="143"/>
        <v>4166</v>
      </c>
      <c r="L319" s="113">
        <f t="shared" si="143"/>
        <v>0</v>
      </c>
      <c r="M319" s="113">
        <f t="shared" si="143"/>
        <v>4166</v>
      </c>
      <c r="N319" s="113">
        <f t="shared" si="143"/>
        <v>4166</v>
      </c>
      <c r="O319" s="113">
        <f t="shared" si="143"/>
        <v>0</v>
      </c>
    </row>
    <row r="320" spans="1:15" ht="63">
      <c r="A320" s="121" t="s">
        <v>374</v>
      </c>
      <c r="B320" s="134">
        <v>871</v>
      </c>
      <c r="C320" s="112">
        <v>10</v>
      </c>
      <c r="D320" s="118" t="s">
        <v>30</v>
      </c>
      <c r="E320" s="124" t="s">
        <v>224</v>
      </c>
      <c r="F320" s="112"/>
      <c r="G320" s="120">
        <f>G321</f>
        <v>4166</v>
      </c>
      <c r="H320" s="120">
        <f t="shared" si="143"/>
        <v>4166</v>
      </c>
      <c r="I320" s="120">
        <f t="shared" si="143"/>
        <v>0</v>
      </c>
      <c r="J320" s="120">
        <f>J321</f>
        <v>4166</v>
      </c>
      <c r="K320" s="120">
        <f t="shared" si="143"/>
        <v>4166</v>
      </c>
      <c r="L320" s="120">
        <f t="shared" si="143"/>
        <v>0</v>
      </c>
      <c r="M320" s="120">
        <f>M321</f>
        <v>4166</v>
      </c>
      <c r="N320" s="120">
        <f t="shared" si="143"/>
        <v>4166</v>
      </c>
      <c r="O320" s="120">
        <f t="shared" si="143"/>
        <v>0</v>
      </c>
    </row>
    <row r="321" spans="1:15" ht="98.25" customHeight="1">
      <c r="A321" s="121" t="s">
        <v>429</v>
      </c>
      <c r="B321" s="134">
        <v>871</v>
      </c>
      <c r="C321" s="112">
        <v>10</v>
      </c>
      <c r="D321" s="118" t="s">
        <v>30</v>
      </c>
      <c r="E321" s="124" t="s">
        <v>225</v>
      </c>
      <c r="F321" s="112"/>
      <c r="G321" s="120">
        <f>G322</f>
        <v>4166</v>
      </c>
      <c r="H321" s="120">
        <f t="shared" si="143"/>
        <v>4166</v>
      </c>
      <c r="I321" s="120">
        <f t="shared" si="143"/>
        <v>0</v>
      </c>
      <c r="J321" s="120">
        <f>J322</f>
        <v>4166</v>
      </c>
      <c r="K321" s="120">
        <f t="shared" si="143"/>
        <v>4166</v>
      </c>
      <c r="L321" s="120">
        <f t="shared" si="143"/>
        <v>0</v>
      </c>
      <c r="M321" s="120">
        <f>M322</f>
        <v>4166</v>
      </c>
      <c r="N321" s="120">
        <f t="shared" si="143"/>
        <v>4166</v>
      </c>
      <c r="O321" s="120">
        <f t="shared" si="143"/>
        <v>0</v>
      </c>
    </row>
    <row r="322" spans="1:15" ht="63">
      <c r="A322" s="128" t="s">
        <v>118</v>
      </c>
      <c r="B322" s="134">
        <v>871</v>
      </c>
      <c r="C322" s="112">
        <v>10</v>
      </c>
      <c r="D322" s="118" t="s">
        <v>30</v>
      </c>
      <c r="E322" s="124" t="s">
        <v>617</v>
      </c>
      <c r="F322" s="112"/>
      <c r="G322" s="120">
        <f>G323</f>
        <v>4166</v>
      </c>
      <c r="H322" s="120">
        <f t="shared" si="143"/>
        <v>4166</v>
      </c>
      <c r="I322" s="120">
        <f t="shared" si="143"/>
        <v>0</v>
      </c>
      <c r="J322" s="120">
        <f>J323</f>
        <v>4166</v>
      </c>
      <c r="K322" s="120">
        <f t="shared" si="143"/>
        <v>4166</v>
      </c>
      <c r="L322" s="120">
        <f t="shared" si="143"/>
        <v>0</v>
      </c>
      <c r="M322" s="120">
        <f>M323</f>
        <v>4166</v>
      </c>
      <c r="N322" s="120">
        <f t="shared" si="143"/>
        <v>4166</v>
      </c>
      <c r="O322" s="120">
        <f t="shared" si="143"/>
        <v>0</v>
      </c>
    </row>
    <row r="323" spans="1:15" ht="189">
      <c r="A323" s="128" t="s">
        <v>117</v>
      </c>
      <c r="B323" s="134">
        <v>871</v>
      </c>
      <c r="C323" s="112">
        <v>10</v>
      </c>
      <c r="D323" s="118" t="s">
        <v>30</v>
      </c>
      <c r="E323" s="126" t="s">
        <v>242</v>
      </c>
      <c r="F323" s="112" t="s">
        <v>295</v>
      </c>
      <c r="G323" s="120">
        <f>SUM(H323:I323)</f>
        <v>4166</v>
      </c>
      <c r="H323" s="120">
        <v>4166</v>
      </c>
      <c r="I323" s="120">
        <v>0</v>
      </c>
      <c r="J323" s="120">
        <f>SUM(K323:L323)</f>
        <v>4166</v>
      </c>
      <c r="K323" s="120">
        <v>4166</v>
      </c>
      <c r="L323" s="120">
        <v>0</v>
      </c>
      <c r="M323" s="120">
        <f>SUM(N323:O323)</f>
        <v>4166</v>
      </c>
      <c r="N323" s="120">
        <v>4166</v>
      </c>
      <c r="O323" s="120">
        <v>0</v>
      </c>
    </row>
    <row r="324" spans="1:15" s="129" customFormat="1" ht="31.5" customHeight="1">
      <c r="A324" s="109" t="s">
        <v>563</v>
      </c>
      <c r="B324" s="150">
        <v>871</v>
      </c>
      <c r="C324" s="115" t="s">
        <v>297</v>
      </c>
      <c r="D324" s="115" t="s">
        <v>422</v>
      </c>
      <c r="E324" s="142"/>
      <c r="F324" s="112"/>
      <c r="G324" s="113">
        <f>G325</f>
        <v>700</v>
      </c>
      <c r="H324" s="113">
        <f aca="true" t="shared" si="144" ref="H324:O327">H325</f>
        <v>700</v>
      </c>
      <c r="I324" s="113">
        <f t="shared" si="144"/>
        <v>0</v>
      </c>
      <c r="J324" s="113">
        <f t="shared" si="144"/>
        <v>1256</v>
      </c>
      <c r="K324" s="113">
        <f t="shared" si="144"/>
        <v>1256</v>
      </c>
      <c r="L324" s="113">
        <f t="shared" si="144"/>
        <v>0</v>
      </c>
      <c r="M324" s="113">
        <f t="shared" si="144"/>
        <v>1256</v>
      </c>
      <c r="N324" s="113">
        <f t="shared" si="144"/>
        <v>1256</v>
      </c>
      <c r="O324" s="113">
        <f t="shared" si="144"/>
        <v>0</v>
      </c>
    </row>
    <row r="325" spans="1:15" ht="78.75">
      <c r="A325" s="121" t="s">
        <v>358</v>
      </c>
      <c r="B325" s="117" t="s">
        <v>542</v>
      </c>
      <c r="C325" s="112" t="s">
        <v>297</v>
      </c>
      <c r="D325" s="118" t="s">
        <v>422</v>
      </c>
      <c r="E325" s="124" t="s">
        <v>915</v>
      </c>
      <c r="F325" s="112"/>
      <c r="G325" s="120">
        <f>G326</f>
        <v>700</v>
      </c>
      <c r="H325" s="120">
        <f t="shared" si="144"/>
        <v>700</v>
      </c>
      <c r="I325" s="120">
        <f t="shared" si="144"/>
        <v>0</v>
      </c>
      <c r="J325" s="120">
        <f t="shared" si="144"/>
        <v>1256</v>
      </c>
      <c r="K325" s="120">
        <f t="shared" si="144"/>
        <v>1256</v>
      </c>
      <c r="L325" s="120">
        <f t="shared" si="144"/>
        <v>0</v>
      </c>
      <c r="M325" s="120">
        <f t="shared" si="144"/>
        <v>1256</v>
      </c>
      <c r="N325" s="120">
        <f t="shared" si="144"/>
        <v>1256</v>
      </c>
      <c r="O325" s="120">
        <f t="shared" si="144"/>
        <v>0</v>
      </c>
    </row>
    <row r="326" spans="1:15" ht="110.25" customHeight="1">
      <c r="A326" s="128" t="s">
        <v>733</v>
      </c>
      <c r="B326" s="134">
        <v>871</v>
      </c>
      <c r="C326" s="112" t="s">
        <v>297</v>
      </c>
      <c r="D326" s="112" t="s">
        <v>422</v>
      </c>
      <c r="E326" s="124" t="s">
        <v>734</v>
      </c>
      <c r="F326" s="115"/>
      <c r="G326" s="120">
        <f>G327</f>
        <v>700</v>
      </c>
      <c r="H326" s="120">
        <f t="shared" si="144"/>
        <v>700</v>
      </c>
      <c r="I326" s="120">
        <f t="shared" si="144"/>
        <v>0</v>
      </c>
      <c r="J326" s="120">
        <f t="shared" si="144"/>
        <v>1256</v>
      </c>
      <c r="K326" s="120">
        <f t="shared" si="144"/>
        <v>1256</v>
      </c>
      <c r="L326" s="120">
        <f t="shared" si="144"/>
        <v>0</v>
      </c>
      <c r="M326" s="120">
        <f t="shared" si="144"/>
        <v>1256</v>
      </c>
      <c r="N326" s="120">
        <f t="shared" si="144"/>
        <v>1256</v>
      </c>
      <c r="O326" s="120">
        <f t="shared" si="144"/>
        <v>0</v>
      </c>
    </row>
    <row r="327" spans="1:15" ht="126">
      <c r="A327" s="128" t="s">
        <v>736</v>
      </c>
      <c r="B327" s="134">
        <v>871</v>
      </c>
      <c r="C327" s="112" t="s">
        <v>297</v>
      </c>
      <c r="D327" s="112" t="s">
        <v>422</v>
      </c>
      <c r="E327" s="124" t="s">
        <v>735</v>
      </c>
      <c r="F327" s="112"/>
      <c r="G327" s="120">
        <f>G328</f>
        <v>700</v>
      </c>
      <c r="H327" s="120">
        <f t="shared" si="144"/>
        <v>700</v>
      </c>
      <c r="I327" s="120">
        <f t="shared" si="144"/>
        <v>0</v>
      </c>
      <c r="J327" s="120">
        <f t="shared" si="144"/>
        <v>1256</v>
      </c>
      <c r="K327" s="120">
        <f t="shared" si="144"/>
        <v>1256</v>
      </c>
      <c r="L327" s="120">
        <f t="shared" si="144"/>
        <v>0</v>
      </c>
      <c r="M327" s="120">
        <f t="shared" si="144"/>
        <v>1256</v>
      </c>
      <c r="N327" s="120">
        <f t="shared" si="144"/>
        <v>1256</v>
      </c>
      <c r="O327" s="120">
        <f t="shared" si="144"/>
        <v>0</v>
      </c>
    </row>
    <row r="328" spans="1:15" ht="126">
      <c r="A328" s="128" t="s">
        <v>752</v>
      </c>
      <c r="B328" s="134">
        <v>871</v>
      </c>
      <c r="C328" s="112" t="s">
        <v>297</v>
      </c>
      <c r="D328" s="112" t="s">
        <v>422</v>
      </c>
      <c r="E328" s="126" t="s">
        <v>737</v>
      </c>
      <c r="F328" s="112" t="s">
        <v>0</v>
      </c>
      <c r="G328" s="120">
        <f>SUM(H328:I328)</f>
        <v>700</v>
      </c>
      <c r="H328" s="120">
        <v>700</v>
      </c>
      <c r="I328" s="120"/>
      <c r="J328" s="120">
        <f>SUM(K328:L328)</f>
        <v>1256</v>
      </c>
      <c r="K328" s="120">
        <v>1256</v>
      </c>
      <c r="L328" s="120"/>
      <c r="M328" s="120">
        <f>SUM(N328:O328)</f>
        <v>1256</v>
      </c>
      <c r="N328" s="120">
        <v>1256</v>
      </c>
      <c r="O328" s="120"/>
    </row>
    <row r="329" spans="1:15" ht="47.25">
      <c r="A329" s="107" t="s">
        <v>546</v>
      </c>
      <c r="B329" s="108">
        <v>872</v>
      </c>
      <c r="C329" s="112"/>
      <c r="D329" s="112"/>
      <c r="E329" s="112"/>
      <c r="F329" s="112"/>
      <c r="G329" s="113">
        <f aca="true" t="shared" si="145" ref="G329:O329">SUM(G330,G338,G369)</f>
        <v>97435.1</v>
      </c>
      <c r="H329" s="113">
        <f t="shared" si="145"/>
        <v>8378.1</v>
      </c>
      <c r="I329" s="113">
        <f t="shared" si="145"/>
        <v>89057</v>
      </c>
      <c r="J329" s="113">
        <f t="shared" si="145"/>
        <v>92403</v>
      </c>
      <c r="K329" s="113">
        <f t="shared" si="145"/>
        <v>293</v>
      </c>
      <c r="L329" s="113">
        <f t="shared" si="145"/>
        <v>92110</v>
      </c>
      <c r="M329" s="113">
        <f t="shared" si="145"/>
        <v>97253</v>
      </c>
      <c r="N329" s="113">
        <f t="shared" si="145"/>
        <v>306</v>
      </c>
      <c r="O329" s="113">
        <f t="shared" si="145"/>
        <v>96947</v>
      </c>
    </row>
    <row r="330" spans="1:15" ht="15.75">
      <c r="A330" s="109" t="s">
        <v>290</v>
      </c>
      <c r="B330" s="110" t="s">
        <v>547</v>
      </c>
      <c r="C330" s="111" t="s">
        <v>94</v>
      </c>
      <c r="D330" s="112"/>
      <c r="E330" s="112"/>
      <c r="F330" s="112"/>
      <c r="G330" s="113">
        <f>SUM(G331,)</f>
        <v>11249.8</v>
      </c>
      <c r="H330" s="113">
        <f aca="true" t="shared" si="146" ref="H330:O330">SUM(H331,)</f>
        <v>1446.8</v>
      </c>
      <c r="I330" s="113">
        <f t="shared" si="146"/>
        <v>9803</v>
      </c>
      <c r="J330" s="113">
        <f t="shared" si="146"/>
        <v>10345</v>
      </c>
      <c r="K330" s="113">
        <f t="shared" si="146"/>
        <v>0</v>
      </c>
      <c r="L330" s="113">
        <f t="shared" si="146"/>
        <v>10345</v>
      </c>
      <c r="M330" s="113">
        <f t="shared" si="146"/>
        <v>10472</v>
      </c>
      <c r="N330" s="113">
        <f t="shared" si="146"/>
        <v>0</v>
      </c>
      <c r="O330" s="113">
        <f t="shared" si="146"/>
        <v>10472</v>
      </c>
    </row>
    <row r="331" spans="1:15" ht="31.5">
      <c r="A331" s="109" t="s">
        <v>9</v>
      </c>
      <c r="B331" s="110" t="s">
        <v>547</v>
      </c>
      <c r="C331" s="111" t="s">
        <v>94</v>
      </c>
      <c r="D331" s="111" t="s">
        <v>419</v>
      </c>
      <c r="E331" s="112"/>
      <c r="F331" s="112"/>
      <c r="G331" s="113">
        <f aca="true" t="shared" si="147" ref="G331:O334">G332</f>
        <v>11249.8</v>
      </c>
      <c r="H331" s="113">
        <f t="shared" si="147"/>
        <v>1446.8</v>
      </c>
      <c r="I331" s="113">
        <f t="shared" si="147"/>
        <v>9803</v>
      </c>
      <c r="J331" s="113">
        <f t="shared" si="147"/>
        <v>10345</v>
      </c>
      <c r="K331" s="113">
        <f t="shared" si="147"/>
        <v>0</v>
      </c>
      <c r="L331" s="113">
        <f t="shared" si="147"/>
        <v>10345</v>
      </c>
      <c r="M331" s="113">
        <f t="shared" si="147"/>
        <v>10472</v>
      </c>
      <c r="N331" s="113">
        <f t="shared" si="147"/>
        <v>0</v>
      </c>
      <c r="O331" s="113">
        <f t="shared" si="147"/>
        <v>10472</v>
      </c>
    </row>
    <row r="332" spans="1:15" ht="63">
      <c r="A332" s="121" t="s">
        <v>374</v>
      </c>
      <c r="B332" s="173">
        <v>872</v>
      </c>
      <c r="C332" s="118" t="s">
        <v>94</v>
      </c>
      <c r="D332" s="118" t="s">
        <v>419</v>
      </c>
      <c r="E332" s="119" t="s">
        <v>224</v>
      </c>
      <c r="F332" s="112"/>
      <c r="G332" s="120">
        <f t="shared" si="147"/>
        <v>11249.8</v>
      </c>
      <c r="H332" s="120">
        <f t="shared" si="147"/>
        <v>1446.8</v>
      </c>
      <c r="I332" s="120">
        <f t="shared" si="147"/>
        <v>9803</v>
      </c>
      <c r="J332" s="120">
        <f t="shared" si="147"/>
        <v>10345</v>
      </c>
      <c r="K332" s="120">
        <f t="shared" si="147"/>
        <v>0</v>
      </c>
      <c r="L332" s="120">
        <f t="shared" si="147"/>
        <v>10345</v>
      </c>
      <c r="M332" s="120">
        <f t="shared" si="147"/>
        <v>10472</v>
      </c>
      <c r="N332" s="120">
        <f t="shared" si="147"/>
        <v>0</v>
      </c>
      <c r="O332" s="120">
        <f t="shared" si="147"/>
        <v>10472</v>
      </c>
    </row>
    <row r="333" spans="1:15" ht="117" customHeight="1">
      <c r="A333" s="121" t="s">
        <v>430</v>
      </c>
      <c r="B333" s="173">
        <v>872</v>
      </c>
      <c r="C333" s="118" t="s">
        <v>94</v>
      </c>
      <c r="D333" s="118" t="s">
        <v>419</v>
      </c>
      <c r="E333" s="119" t="s">
        <v>282</v>
      </c>
      <c r="F333" s="112"/>
      <c r="G333" s="120">
        <f>SUM(G334,G336)</f>
        <v>11249.8</v>
      </c>
      <c r="H333" s="120">
        <f aca="true" t="shared" si="148" ref="H333:O333">SUM(H334,H336)</f>
        <v>1446.8</v>
      </c>
      <c r="I333" s="120">
        <f t="shared" si="148"/>
        <v>9803</v>
      </c>
      <c r="J333" s="120">
        <f t="shared" si="148"/>
        <v>10345</v>
      </c>
      <c r="K333" s="120">
        <f t="shared" si="148"/>
        <v>0</v>
      </c>
      <c r="L333" s="120">
        <f t="shared" si="148"/>
        <v>10345</v>
      </c>
      <c r="M333" s="120">
        <f t="shared" si="148"/>
        <v>10472</v>
      </c>
      <c r="N333" s="120">
        <f t="shared" si="148"/>
        <v>0</v>
      </c>
      <c r="O333" s="120">
        <f t="shared" si="148"/>
        <v>10472</v>
      </c>
    </row>
    <row r="334" spans="1:15" ht="88.5" customHeight="1">
      <c r="A334" s="121" t="s">
        <v>284</v>
      </c>
      <c r="B334" s="173">
        <v>872</v>
      </c>
      <c r="C334" s="118" t="s">
        <v>94</v>
      </c>
      <c r="D334" s="118" t="s">
        <v>419</v>
      </c>
      <c r="E334" s="119" t="s">
        <v>283</v>
      </c>
      <c r="F334" s="112"/>
      <c r="G334" s="120">
        <f t="shared" si="147"/>
        <v>9726.9</v>
      </c>
      <c r="H334" s="120">
        <f t="shared" si="147"/>
        <v>0</v>
      </c>
      <c r="I334" s="120">
        <f t="shared" si="147"/>
        <v>9726.9</v>
      </c>
      <c r="J334" s="120">
        <f t="shared" si="147"/>
        <v>10345</v>
      </c>
      <c r="K334" s="120">
        <f t="shared" si="147"/>
        <v>0</v>
      </c>
      <c r="L334" s="120">
        <f t="shared" si="147"/>
        <v>10345</v>
      </c>
      <c r="M334" s="120">
        <f t="shared" si="147"/>
        <v>10472</v>
      </c>
      <c r="N334" s="120">
        <f t="shared" si="147"/>
        <v>0</v>
      </c>
      <c r="O334" s="120">
        <f t="shared" si="147"/>
        <v>10472</v>
      </c>
    </row>
    <row r="335" spans="1:15" ht="157.5">
      <c r="A335" s="128" t="s">
        <v>116</v>
      </c>
      <c r="B335" s="173">
        <v>872</v>
      </c>
      <c r="C335" s="118" t="s">
        <v>94</v>
      </c>
      <c r="D335" s="118" t="s">
        <v>419</v>
      </c>
      <c r="E335" s="112" t="s">
        <v>234</v>
      </c>
      <c r="F335" s="112" t="s">
        <v>291</v>
      </c>
      <c r="G335" s="120">
        <f>SUM(H335:I335)</f>
        <v>9726.9</v>
      </c>
      <c r="H335" s="120">
        <v>0</v>
      </c>
      <c r="I335" s="120">
        <v>9726.9</v>
      </c>
      <c r="J335" s="120">
        <f>SUM(K335:L335)</f>
        <v>10345</v>
      </c>
      <c r="K335" s="120">
        <v>0</v>
      </c>
      <c r="L335" s="120">
        <v>10345</v>
      </c>
      <c r="M335" s="120">
        <f>SUM(N335:O335)</f>
        <v>10472</v>
      </c>
      <c r="N335" s="120"/>
      <c r="O335" s="120">
        <v>10472</v>
      </c>
    </row>
    <row r="336" spans="1:15" ht="31.5">
      <c r="A336" s="128" t="s">
        <v>250</v>
      </c>
      <c r="B336" s="173">
        <v>872</v>
      </c>
      <c r="C336" s="118" t="s">
        <v>94</v>
      </c>
      <c r="D336" s="118" t="s">
        <v>419</v>
      </c>
      <c r="E336" s="119" t="s">
        <v>635</v>
      </c>
      <c r="F336" s="112"/>
      <c r="G336" s="120">
        <f>G337</f>
        <v>1522.8999999999999</v>
      </c>
      <c r="H336" s="120">
        <f aca="true" t="shared" si="149" ref="H336:O336">H337</f>
        <v>1446.8</v>
      </c>
      <c r="I336" s="120">
        <f t="shared" si="149"/>
        <v>76.1</v>
      </c>
      <c r="J336" s="120">
        <f t="shared" si="149"/>
        <v>0</v>
      </c>
      <c r="K336" s="120">
        <f t="shared" si="149"/>
        <v>0</v>
      </c>
      <c r="L336" s="120">
        <f t="shared" si="149"/>
        <v>0</v>
      </c>
      <c r="M336" s="120">
        <f t="shared" si="149"/>
        <v>0</v>
      </c>
      <c r="N336" s="120">
        <f t="shared" si="149"/>
        <v>0</v>
      </c>
      <c r="O336" s="120">
        <f t="shared" si="149"/>
        <v>0</v>
      </c>
    </row>
    <row r="337" spans="1:15" ht="110.25">
      <c r="A337" s="128" t="s">
        <v>251</v>
      </c>
      <c r="B337" s="173">
        <v>872</v>
      </c>
      <c r="C337" s="118" t="s">
        <v>94</v>
      </c>
      <c r="D337" s="118" t="s">
        <v>419</v>
      </c>
      <c r="E337" s="112" t="s">
        <v>252</v>
      </c>
      <c r="F337" s="112" t="s">
        <v>291</v>
      </c>
      <c r="G337" s="120">
        <f>SUM(H337:I337)</f>
        <v>1522.8999999999999</v>
      </c>
      <c r="H337" s="120">
        <v>1446.8</v>
      </c>
      <c r="I337" s="120">
        <v>76.1</v>
      </c>
      <c r="J337" s="120">
        <f>SUM(K337:L337)</f>
        <v>0</v>
      </c>
      <c r="K337" s="120">
        <v>0</v>
      </c>
      <c r="L337" s="120"/>
      <c r="M337" s="120">
        <f>SUM(N337:O337)</f>
        <v>0</v>
      </c>
      <c r="N337" s="120"/>
      <c r="O337" s="120"/>
    </row>
    <row r="338" spans="1:15" s="129" customFormat="1" ht="15.75">
      <c r="A338" s="160" t="s">
        <v>548</v>
      </c>
      <c r="B338" s="110" t="s">
        <v>547</v>
      </c>
      <c r="C338" s="108" t="s">
        <v>421</v>
      </c>
      <c r="D338" s="115"/>
      <c r="E338" s="115"/>
      <c r="F338" s="112"/>
      <c r="G338" s="113">
        <f aca="true" t="shared" si="150" ref="G338:O338">SUM(G339,G360)</f>
        <v>85703.3</v>
      </c>
      <c r="H338" s="113">
        <f t="shared" si="150"/>
        <v>6649.3</v>
      </c>
      <c r="I338" s="113">
        <f t="shared" si="150"/>
        <v>79054</v>
      </c>
      <c r="J338" s="113">
        <f t="shared" si="150"/>
        <v>81765</v>
      </c>
      <c r="K338" s="113">
        <f t="shared" si="150"/>
        <v>0</v>
      </c>
      <c r="L338" s="113">
        <f t="shared" si="150"/>
        <v>81765</v>
      </c>
      <c r="M338" s="113">
        <f t="shared" si="150"/>
        <v>86475</v>
      </c>
      <c r="N338" s="113">
        <f t="shared" si="150"/>
        <v>0</v>
      </c>
      <c r="O338" s="113">
        <f t="shared" si="150"/>
        <v>86475</v>
      </c>
    </row>
    <row r="339" spans="1:15" ht="15.75">
      <c r="A339" s="109" t="s">
        <v>549</v>
      </c>
      <c r="B339" s="110" t="s">
        <v>547</v>
      </c>
      <c r="C339" s="111" t="s">
        <v>421</v>
      </c>
      <c r="D339" s="111" t="s">
        <v>29</v>
      </c>
      <c r="E339" s="112"/>
      <c r="F339" s="112"/>
      <c r="G339" s="113">
        <f>SUM(G340)</f>
        <v>70352.3</v>
      </c>
      <c r="H339" s="113">
        <f aca="true" t="shared" si="151" ref="H339:O339">SUM(H340)</f>
        <v>6649.3</v>
      </c>
      <c r="I339" s="113">
        <f t="shared" si="151"/>
        <v>63703</v>
      </c>
      <c r="J339" s="113">
        <f t="shared" si="151"/>
        <v>66430</v>
      </c>
      <c r="K339" s="113">
        <f t="shared" si="151"/>
        <v>0</v>
      </c>
      <c r="L339" s="113">
        <f t="shared" si="151"/>
        <v>66430</v>
      </c>
      <c r="M339" s="113">
        <f t="shared" si="151"/>
        <v>70526</v>
      </c>
      <c r="N339" s="113">
        <f t="shared" si="151"/>
        <v>0</v>
      </c>
      <c r="O339" s="113">
        <f t="shared" si="151"/>
        <v>70526</v>
      </c>
    </row>
    <row r="340" spans="1:15" ht="78.75">
      <c r="A340" s="121" t="s">
        <v>378</v>
      </c>
      <c r="B340" s="134">
        <v>872</v>
      </c>
      <c r="C340" s="118" t="s">
        <v>421</v>
      </c>
      <c r="D340" s="118" t="s">
        <v>29</v>
      </c>
      <c r="E340" s="119" t="s">
        <v>119</v>
      </c>
      <c r="F340" s="115"/>
      <c r="G340" s="120">
        <f>SUM(G341,G346,G353,)</f>
        <v>70352.3</v>
      </c>
      <c r="H340" s="120">
        <f aca="true" t="shared" si="152" ref="H340:O340">SUM(H341,H346,H353,)</f>
        <v>6649.3</v>
      </c>
      <c r="I340" s="120">
        <f t="shared" si="152"/>
        <v>63703</v>
      </c>
      <c r="J340" s="120">
        <f t="shared" si="152"/>
        <v>66430</v>
      </c>
      <c r="K340" s="120">
        <f t="shared" si="152"/>
        <v>0</v>
      </c>
      <c r="L340" s="120">
        <f t="shared" si="152"/>
        <v>66430</v>
      </c>
      <c r="M340" s="120">
        <f t="shared" si="152"/>
        <v>70526</v>
      </c>
      <c r="N340" s="120">
        <f t="shared" si="152"/>
        <v>0</v>
      </c>
      <c r="O340" s="120">
        <f t="shared" si="152"/>
        <v>70526</v>
      </c>
    </row>
    <row r="341" spans="1:15" ht="109.5" customHeight="1">
      <c r="A341" s="121" t="s">
        <v>433</v>
      </c>
      <c r="B341" s="134">
        <v>872</v>
      </c>
      <c r="C341" s="118" t="s">
        <v>421</v>
      </c>
      <c r="D341" s="118" t="s">
        <v>29</v>
      </c>
      <c r="E341" s="119" t="s">
        <v>120</v>
      </c>
      <c r="F341" s="112"/>
      <c r="G341" s="120">
        <f>SUM(G342,)</f>
        <v>13791</v>
      </c>
      <c r="H341" s="120">
        <f aca="true" t="shared" si="153" ref="H341:O341">SUM(H342,)</f>
        <v>0</v>
      </c>
      <c r="I341" s="120">
        <f t="shared" si="153"/>
        <v>13791</v>
      </c>
      <c r="J341" s="120">
        <f t="shared" si="153"/>
        <v>14023</v>
      </c>
      <c r="K341" s="120">
        <f t="shared" si="153"/>
        <v>0</v>
      </c>
      <c r="L341" s="120">
        <f t="shared" si="153"/>
        <v>14023</v>
      </c>
      <c r="M341" s="120">
        <f t="shared" si="153"/>
        <v>14932</v>
      </c>
      <c r="N341" s="120">
        <f t="shared" si="153"/>
        <v>0</v>
      </c>
      <c r="O341" s="120">
        <f t="shared" si="153"/>
        <v>14932</v>
      </c>
    </row>
    <row r="342" spans="1:15" ht="94.5">
      <c r="A342" s="121" t="s">
        <v>102</v>
      </c>
      <c r="B342" s="134">
        <v>872</v>
      </c>
      <c r="C342" s="118" t="s">
        <v>421</v>
      </c>
      <c r="D342" s="118" t="s">
        <v>29</v>
      </c>
      <c r="E342" s="119" t="s">
        <v>121</v>
      </c>
      <c r="F342" s="112"/>
      <c r="G342" s="120">
        <f aca="true" t="shared" si="154" ref="G342:O342">SUM(G343:G345)</f>
        <v>13791</v>
      </c>
      <c r="H342" s="120">
        <f t="shared" si="154"/>
        <v>0</v>
      </c>
      <c r="I342" s="120">
        <f t="shared" si="154"/>
        <v>13791</v>
      </c>
      <c r="J342" s="120">
        <f t="shared" si="154"/>
        <v>14023</v>
      </c>
      <c r="K342" s="120">
        <f t="shared" si="154"/>
        <v>0</v>
      </c>
      <c r="L342" s="120">
        <f t="shared" si="154"/>
        <v>14023</v>
      </c>
      <c r="M342" s="120">
        <f t="shared" si="154"/>
        <v>14932</v>
      </c>
      <c r="N342" s="120">
        <f t="shared" si="154"/>
        <v>0</v>
      </c>
      <c r="O342" s="120">
        <f t="shared" si="154"/>
        <v>14932</v>
      </c>
    </row>
    <row r="343" spans="1:15" ht="237" customHeight="1">
      <c r="A343" s="125" t="s">
        <v>164</v>
      </c>
      <c r="B343" s="134">
        <v>872</v>
      </c>
      <c r="C343" s="118" t="s">
        <v>421</v>
      </c>
      <c r="D343" s="118" t="s">
        <v>29</v>
      </c>
      <c r="E343" s="112" t="s">
        <v>243</v>
      </c>
      <c r="F343" s="112" t="s">
        <v>622</v>
      </c>
      <c r="G343" s="120">
        <f>SUM(H343:I343)</f>
        <v>12242</v>
      </c>
      <c r="H343" s="127"/>
      <c r="I343" s="127">
        <v>12242</v>
      </c>
      <c r="J343" s="120">
        <f>SUM(K343:L343)</f>
        <v>13046</v>
      </c>
      <c r="K343" s="127"/>
      <c r="L343" s="127">
        <v>13046</v>
      </c>
      <c r="M343" s="120">
        <f>SUM(N343:O343)</f>
        <v>13918</v>
      </c>
      <c r="N343" s="127"/>
      <c r="O343" s="127">
        <v>13918</v>
      </c>
    </row>
    <row r="344" spans="1:15" ht="126">
      <c r="A344" s="116" t="s">
        <v>165</v>
      </c>
      <c r="B344" s="134">
        <v>872</v>
      </c>
      <c r="C344" s="118" t="s">
        <v>421</v>
      </c>
      <c r="D344" s="118" t="s">
        <v>29</v>
      </c>
      <c r="E344" s="112" t="s">
        <v>243</v>
      </c>
      <c r="F344" s="112" t="s">
        <v>0</v>
      </c>
      <c r="G344" s="120">
        <f>SUM(H344:I344)</f>
        <v>1226</v>
      </c>
      <c r="H344" s="127"/>
      <c r="I344" s="127">
        <v>1226</v>
      </c>
      <c r="J344" s="120">
        <f>SUM(K344:L344)</f>
        <v>977</v>
      </c>
      <c r="K344" s="127"/>
      <c r="L344" s="127">
        <v>977</v>
      </c>
      <c r="M344" s="120">
        <f>SUM(N344:O344)</f>
        <v>1014</v>
      </c>
      <c r="N344" s="127"/>
      <c r="O344" s="127">
        <v>1014</v>
      </c>
    </row>
    <row r="345" spans="1:15" ht="110.25">
      <c r="A345" s="116" t="s">
        <v>166</v>
      </c>
      <c r="B345" s="134">
        <v>872</v>
      </c>
      <c r="C345" s="118" t="s">
        <v>421</v>
      </c>
      <c r="D345" s="118" t="s">
        <v>29</v>
      </c>
      <c r="E345" s="112" t="s">
        <v>243</v>
      </c>
      <c r="F345" s="112" t="s">
        <v>280</v>
      </c>
      <c r="G345" s="120">
        <f>SUM(H345:I345)</f>
        <v>323</v>
      </c>
      <c r="H345" s="127"/>
      <c r="I345" s="127">
        <v>323</v>
      </c>
      <c r="J345" s="120">
        <f>SUM(K345:L345)</f>
        <v>0</v>
      </c>
      <c r="K345" s="127"/>
      <c r="L345" s="127"/>
      <c r="M345" s="120">
        <f>SUM(N345:O345)</f>
        <v>0</v>
      </c>
      <c r="N345" s="127"/>
      <c r="O345" s="127"/>
    </row>
    <row r="346" spans="1:15" ht="112.5" customHeight="1">
      <c r="A346" s="121" t="s">
        <v>434</v>
      </c>
      <c r="B346" s="134">
        <v>872</v>
      </c>
      <c r="C346" s="118" t="s">
        <v>421</v>
      </c>
      <c r="D346" s="118" t="s">
        <v>29</v>
      </c>
      <c r="E346" s="119" t="s">
        <v>272</v>
      </c>
      <c r="F346" s="112"/>
      <c r="G346" s="120">
        <f aca="true" t="shared" si="155" ref="G346:O346">SUM(G347,G351)</f>
        <v>1788</v>
      </c>
      <c r="H346" s="120">
        <f t="shared" si="155"/>
        <v>0</v>
      </c>
      <c r="I346" s="120">
        <f t="shared" si="155"/>
        <v>1788</v>
      </c>
      <c r="J346" s="120">
        <f t="shared" si="155"/>
        <v>1865</v>
      </c>
      <c r="K346" s="120">
        <f t="shared" si="155"/>
        <v>0</v>
      </c>
      <c r="L346" s="120">
        <f t="shared" si="155"/>
        <v>1865</v>
      </c>
      <c r="M346" s="120">
        <f t="shared" si="155"/>
        <v>1991</v>
      </c>
      <c r="N346" s="120">
        <f t="shared" si="155"/>
        <v>0</v>
      </c>
      <c r="O346" s="120">
        <f t="shared" si="155"/>
        <v>1991</v>
      </c>
    </row>
    <row r="347" spans="1:15" ht="94.5">
      <c r="A347" s="121" t="s">
        <v>102</v>
      </c>
      <c r="B347" s="134">
        <v>872</v>
      </c>
      <c r="C347" s="118" t="s">
        <v>421</v>
      </c>
      <c r="D347" s="118" t="s">
        <v>29</v>
      </c>
      <c r="E347" s="119" t="s">
        <v>273</v>
      </c>
      <c r="F347" s="112"/>
      <c r="G347" s="120">
        <f aca="true" t="shared" si="156" ref="G347:O347">SUM(G348:G350)</f>
        <v>1785</v>
      </c>
      <c r="H347" s="120">
        <f t="shared" si="156"/>
        <v>0</v>
      </c>
      <c r="I347" s="120">
        <f t="shared" si="156"/>
        <v>1785</v>
      </c>
      <c r="J347" s="120">
        <f t="shared" si="156"/>
        <v>1865</v>
      </c>
      <c r="K347" s="120">
        <f t="shared" si="156"/>
        <v>0</v>
      </c>
      <c r="L347" s="120">
        <f t="shared" si="156"/>
        <v>1865</v>
      </c>
      <c r="M347" s="120">
        <f t="shared" si="156"/>
        <v>1991</v>
      </c>
      <c r="N347" s="120">
        <f t="shared" si="156"/>
        <v>0</v>
      </c>
      <c r="O347" s="120">
        <f t="shared" si="156"/>
        <v>1991</v>
      </c>
    </row>
    <row r="348" spans="1:15" ht="234" customHeight="1">
      <c r="A348" s="125" t="s">
        <v>398</v>
      </c>
      <c r="B348" s="134">
        <v>872</v>
      </c>
      <c r="C348" s="118" t="s">
        <v>421</v>
      </c>
      <c r="D348" s="118" t="s">
        <v>29</v>
      </c>
      <c r="E348" s="112" t="s">
        <v>244</v>
      </c>
      <c r="F348" s="112" t="s">
        <v>622</v>
      </c>
      <c r="G348" s="120">
        <f>SUM(H348:I348)</f>
        <v>1745</v>
      </c>
      <c r="H348" s="127"/>
      <c r="I348" s="127">
        <v>1745</v>
      </c>
      <c r="J348" s="120">
        <f>SUM(K348:L348)</f>
        <v>1862</v>
      </c>
      <c r="K348" s="127"/>
      <c r="L348" s="127">
        <v>1862</v>
      </c>
      <c r="M348" s="120">
        <f>SUM(N348:O348)</f>
        <v>1987</v>
      </c>
      <c r="N348" s="127"/>
      <c r="O348" s="127">
        <v>1987</v>
      </c>
    </row>
    <row r="349" spans="1:15" ht="126">
      <c r="A349" s="116" t="s">
        <v>196</v>
      </c>
      <c r="B349" s="134">
        <v>872</v>
      </c>
      <c r="C349" s="118" t="s">
        <v>421</v>
      </c>
      <c r="D349" s="118" t="s">
        <v>29</v>
      </c>
      <c r="E349" s="112" t="s">
        <v>244</v>
      </c>
      <c r="F349" s="112" t="s">
        <v>0</v>
      </c>
      <c r="G349" s="120">
        <f>SUM(H349:I349)</f>
        <v>37</v>
      </c>
      <c r="H349" s="127"/>
      <c r="I349" s="127">
        <v>37</v>
      </c>
      <c r="J349" s="120">
        <f>SUM(K349:L349)</f>
        <v>3</v>
      </c>
      <c r="K349" s="127"/>
      <c r="L349" s="127">
        <v>3</v>
      </c>
      <c r="M349" s="120">
        <f>SUM(N349:O349)</f>
        <v>4</v>
      </c>
      <c r="N349" s="127"/>
      <c r="O349" s="127">
        <v>4</v>
      </c>
    </row>
    <row r="350" spans="1:15" ht="110.25">
      <c r="A350" s="116" t="s">
        <v>197</v>
      </c>
      <c r="B350" s="134">
        <v>872</v>
      </c>
      <c r="C350" s="118" t="s">
        <v>421</v>
      </c>
      <c r="D350" s="118" t="s">
        <v>29</v>
      </c>
      <c r="E350" s="112" t="s">
        <v>244</v>
      </c>
      <c r="F350" s="123" t="s">
        <v>280</v>
      </c>
      <c r="G350" s="120">
        <f>SUM(H350:I350)</f>
        <v>3</v>
      </c>
      <c r="H350" s="127"/>
      <c r="I350" s="127">
        <v>3</v>
      </c>
      <c r="J350" s="120">
        <f>SUM(K350:L350)</f>
        <v>0</v>
      </c>
      <c r="K350" s="127"/>
      <c r="L350" s="127"/>
      <c r="M350" s="120">
        <f>SUM(N350:O350)</f>
        <v>0</v>
      </c>
      <c r="N350" s="127"/>
      <c r="O350" s="127"/>
    </row>
    <row r="351" spans="1:15" ht="63">
      <c r="A351" s="116" t="s">
        <v>502</v>
      </c>
      <c r="B351" s="134">
        <v>872</v>
      </c>
      <c r="C351" s="118" t="s">
        <v>421</v>
      </c>
      <c r="D351" s="118" t="s">
        <v>29</v>
      </c>
      <c r="E351" s="119" t="s">
        <v>503</v>
      </c>
      <c r="F351" s="123"/>
      <c r="G351" s="120">
        <f aca="true" t="shared" si="157" ref="G351:O351">G352</f>
        <v>3</v>
      </c>
      <c r="H351" s="120">
        <f t="shared" si="157"/>
        <v>0</v>
      </c>
      <c r="I351" s="120">
        <f t="shared" si="157"/>
        <v>3</v>
      </c>
      <c r="J351" s="120">
        <f t="shared" si="157"/>
        <v>0</v>
      </c>
      <c r="K351" s="120">
        <f t="shared" si="157"/>
        <v>0</v>
      </c>
      <c r="L351" s="120">
        <f t="shared" si="157"/>
        <v>0</v>
      </c>
      <c r="M351" s="120">
        <f t="shared" si="157"/>
        <v>0</v>
      </c>
      <c r="N351" s="120">
        <f t="shared" si="157"/>
        <v>0</v>
      </c>
      <c r="O351" s="120">
        <f t="shared" si="157"/>
        <v>0</v>
      </c>
    </row>
    <row r="352" spans="1:15" ht="63">
      <c r="A352" s="116" t="s">
        <v>267</v>
      </c>
      <c r="B352" s="134">
        <v>872</v>
      </c>
      <c r="C352" s="118" t="s">
        <v>421</v>
      </c>
      <c r="D352" s="118" t="s">
        <v>29</v>
      </c>
      <c r="E352" s="112" t="s">
        <v>504</v>
      </c>
      <c r="F352" s="123" t="s">
        <v>0</v>
      </c>
      <c r="G352" s="120">
        <f>SUM(H352:I352)</f>
        <v>3</v>
      </c>
      <c r="H352" s="127"/>
      <c r="I352" s="127">
        <v>3</v>
      </c>
      <c r="J352" s="120">
        <f>SUM(K352:L352)</f>
        <v>0</v>
      </c>
      <c r="K352" s="127"/>
      <c r="L352" s="127"/>
      <c r="M352" s="120">
        <f>SUM(N352:O352)</f>
        <v>0</v>
      </c>
      <c r="N352" s="127"/>
      <c r="O352" s="127"/>
    </row>
    <row r="353" spans="1:15" ht="127.5" customHeight="1">
      <c r="A353" s="121" t="s">
        <v>379</v>
      </c>
      <c r="B353" s="134">
        <v>872</v>
      </c>
      <c r="C353" s="118" t="s">
        <v>421</v>
      </c>
      <c r="D353" s="118" t="s">
        <v>29</v>
      </c>
      <c r="E353" s="119" t="s">
        <v>198</v>
      </c>
      <c r="F353" s="123"/>
      <c r="G353" s="120">
        <f>SUM(G354,G356,)</f>
        <v>54773.3</v>
      </c>
      <c r="H353" s="120">
        <f aca="true" t="shared" si="158" ref="H353:O353">SUM(H354,H356,)</f>
        <v>6649.3</v>
      </c>
      <c r="I353" s="120">
        <f t="shared" si="158"/>
        <v>48124</v>
      </c>
      <c r="J353" s="120">
        <f t="shared" si="158"/>
        <v>50542</v>
      </c>
      <c r="K353" s="120">
        <f t="shared" si="158"/>
        <v>0</v>
      </c>
      <c r="L353" s="120">
        <f t="shared" si="158"/>
        <v>50542</v>
      </c>
      <c r="M353" s="120">
        <f t="shared" si="158"/>
        <v>53603</v>
      </c>
      <c r="N353" s="120">
        <f t="shared" si="158"/>
        <v>0</v>
      </c>
      <c r="O353" s="120">
        <f t="shared" si="158"/>
        <v>53603</v>
      </c>
    </row>
    <row r="354" spans="1:15" ht="15.75">
      <c r="A354" s="174" t="s">
        <v>704</v>
      </c>
      <c r="B354" s="134">
        <v>872</v>
      </c>
      <c r="C354" s="118" t="s">
        <v>421</v>
      </c>
      <c r="D354" s="118" t="s">
        <v>29</v>
      </c>
      <c r="E354" s="119" t="s">
        <v>705</v>
      </c>
      <c r="F354" s="123"/>
      <c r="G354" s="120">
        <f>G355</f>
        <v>4957.3</v>
      </c>
      <c r="H354" s="120">
        <f aca="true" t="shared" si="159" ref="H354:O354">H355</f>
        <v>4709.3</v>
      </c>
      <c r="I354" s="120">
        <f t="shared" si="159"/>
        <v>248</v>
      </c>
      <c r="J354" s="120">
        <f t="shared" si="159"/>
        <v>0</v>
      </c>
      <c r="K354" s="120">
        <f t="shared" si="159"/>
        <v>0</v>
      </c>
      <c r="L354" s="120">
        <f t="shared" si="159"/>
        <v>0</v>
      </c>
      <c r="M354" s="120">
        <f t="shared" si="159"/>
        <v>0</v>
      </c>
      <c r="N354" s="120">
        <f t="shared" si="159"/>
        <v>0</v>
      </c>
      <c r="O354" s="120">
        <f t="shared" si="159"/>
        <v>0</v>
      </c>
    </row>
    <row r="355" spans="1:15" ht="173.25">
      <c r="A355" s="144" t="s">
        <v>706</v>
      </c>
      <c r="B355" s="134">
        <v>872</v>
      </c>
      <c r="C355" s="118" t="s">
        <v>421</v>
      </c>
      <c r="D355" s="118" t="s">
        <v>29</v>
      </c>
      <c r="E355" s="119" t="s">
        <v>253</v>
      </c>
      <c r="F355" s="123" t="s">
        <v>0</v>
      </c>
      <c r="G355" s="120">
        <f>SUM(H355:I355)</f>
        <v>4957.3</v>
      </c>
      <c r="H355" s="127">
        <v>4709.3</v>
      </c>
      <c r="I355" s="127">
        <v>248</v>
      </c>
      <c r="J355" s="120">
        <f>SUM(K355:L355)</f>
        <v>0</v>
      </c>
      <c r="K355" s="127"/>
      <c r="L355" s="127"/>
      <c r="M355" s="120">
        <f>SUM(N355:O355)</f>
        <v>0</v>
      </c>
      <c r="N355" s="127"/>
      <c r="O355" s="127"/>
    </row>
    <row r="356" spans="1:15" ht="94.5">
      <c r="A356" s="121" t="s">
        <v>102</v>
      </c>
      <c r="B356" s="134">
        <v>872</v>
      </c>
      <c r="C356" s="118" t="s">
        <v>421</v>
      </c>
      <c r="D356" s="118" t="s">
        <v>29</v>
      </c>
      <c r="E356" s="119" t="s">
        <v>199</v>
      </c>
      <c r="F356" s="123"/>
      <c r="G356" s="120">
        <f aca="true" t="shared" si="160" ref="G356:O356">SUM(G357:G359)</f>
        <v>49816</v>
      </c>
      <c r="H356" s="120">
        <f t="shared" si="160"/>
        <v>1940</v>
      </c>
      <c r="I356" s="120">
        <f t="shared" si="160"/>
        <v>47876</v>
      </c>
      <c r="J356" s="120">
        <f t="shared" si="160"/>
        <v>50542</v>
      </c>
      <c r="K356" s="120">
        <f t="shared" si="160"/>
        <v>0</v>
      </c>
      <c r="L356" s="120">
        <f t="shared" si="160"/>
        <v>50542</v>
      </c>
      <c r="M356" s="120">
        <f t="shared" si="160"/>
        <v>53603</v>
      </c>
      <c r="N356" s="120">
        <f t="shared" si="160"/>
        <v>0</v>
      </c>
      <c r="O356" s="120">
        <f t="shared" si="160"/>
        <v>53603</v>
      </c>
    </row>
    <row r="357" spans="1:15" ht="157.5">
      <c r="A357" s="116" t="s">
        <v>116</v>
      </c>
      <c r="B357" s="134">
        <v>872</v>
      </c>
      <c r="C357" s="118" t="s">
        <v>421</v>
      </c>
      <c r="D357" s="118" t="s">
        <v>29</v>
      </c>
      <c r="E357" s="112" t="s">
        <v>245</v>
      </c>
      <c r="F357" s="123" t="s">
        <v>291</v>
      </c>
      <c r="G357" s="155">
        <f>SUM(H357:I357)</f>
        <v>44273</v>
      </c>
      <c r="H357" s="127"/>
      <c r="I357" s="127">
        <v>44273</v>
      </c>
      <c r="J357" s="155">
        <f>SUM(K357:L357)</f>
        <v>50542</v>
      </c>
      <c r="K357" s="127"/>
      <c r="L357" s="127">
        <v>50542</v>
      </c>
      <c r="M357" s="155">
        <f>SUM(N357:O357)</f>
        <v>53603</v>
      </c>
      <c r="N357" s="127"/>
      <c r="O357" s="127">
        <v>53603</v>
      </c>
    </row>
    <row r="358" spans="1:15" ht="141.75">
      <c r="A358" s="116" t="s">
        <v>213</v>
      </c>
      <c r="B358" s="134">
        <v>872</v>
      </c>
      <c r="C358" s="118" t="s">
        <v>421</v>
      </c>
      <c r="D358" s="118" t="s">
        <v>29</v>
      </c>
      <c r="E358" s="112" t="s">
        <v>211</v>
      </c>
      <c r="F358" s="123" t="s">
        <v>291</v>
      </c>
      <c r="G358" s="155">
        <f>SUM(H358:I358)</f>
        <v>3603</v>
      </c>
      <c r="H358" s="127"/>
      <c r="I358" s="127">
        <v>3603</v>
      </c>
      <c r="J358" s="155">
        <f>SUM(K358:L358)</f>
        <v>0</v>
      </c>
      <c r="K358" s="127"/>
      <c r="L358" s="127"/>
      <c r="M358" s="155"/>
      <c r="N358" s="127"/>
      <c r="O358" s="127"/>
    </row>
    <row r="359" spans="1:15" ht="126">
      <c r="A359" s="116" t="s">
        <v>168</v>
      </c>
      <c r="B359" s="134">
        <v>872</v>
      </c>
      <c r="C359" s="118" t="s">
        <v>421</v>
      </c>
      <c r="D359" s="118" t="s">
        <v>29</v>
      </c>
      <c r="E359" s="112" t="s">
        <v>488</v>
      </c>
      <c r="F359" s="112">
        <v>600</v>
      </c>
      <c r="G359" s="120">
        <f>SUM(H359:I359)</f>
        <v>1940</v>
      </c>
      <c r="H359" s="127">
        <v>1940</v>
      </c>
      <c r="I359" s="127"/>
      <c r="J359" s="120">
        <f>SUM(K359:L359)</f>
        <v>0</v>
      </c>
      <c r="K359" s="127"/>
      <c r="L359" s="127"/>
      <c r="M359" s="120">
        <f>SUM(N359:O359)</f>
        <v>0</v>
      </c>
      <c r="N359" s="127"/>
      <c r="O359" s="127"/>
    </row>
    <row r="360" spans="1:15" ht="47.25">
      <c r="A360" s="109" t="s">
        <v>550</v>
      </c>
      <c r="B360" s="110" t="s">
        <v>547</v>
      </c>
      <c r="C360" s="111" t="s">
        <v>421</v>
      </c>
      <c r="D360" s="111" t="s">
        <v>30</v>
      </c>
      <c r="E360" s="112"/>
      <c r="F360" s="112"/>
      <c r="G360" s="113">
        <f aca="true" t="shared" si="161" ref="G360:O361">G361</f>
        <v>15351</v>
      </c>
      <c r="H360" s="113">
        <f t="shared" si="161"/>
        <v>0</v>
      </c>
      <c r="I360" s="113">
        <f t="shared" si="161"/>
        <v>15351</v>
      </c>
      <c r="J360" s="113">
        <f t="shared" si="161"/>
        <v>15335</v>
      </c>
      <c r="K360" s="113">
        <f t="shared" si="161"/>
        <v>0</v>
      </c>
      <c r="L360" s="113">
        <f t="shared" si="161"/>
        <v>15335</v>
      </c>
      <c r="M360" s="113">
        <f t="shared" si="161"/>
        <v>15949</v>
      </c>
      <c r="N360" s="113">
        <f t="shared" si="161"/>
        <v>0</v>
      </c>
      <c r="O360" s="113">
        <f t="shared" si="161"/>
        <v>15949</v>
      </c>
    </row>
    <row r="361" spans="1:15" ht="78.75">
      <c r="A361" s="121" t="s">
        <v>378</v>
      </c>
      <c r="B361" s="123" t="s">
        <v>547</v>
      </c>
      <c r="C361" s="118" t="s">
        <v>421</v>
      </c>
      <c r="D361" s="118" t="s">
        <v>30</v>
      </c>
      <c r="E361" s="119" t="s">
        <v>119</v>
      </c>
      <c r="F361" s="112"/>
      <c r="G361" s="120">
        <f t="shared" si="161"/>
        <v>15351</v>
      </c>
      <c r="H361" s="120">
        <f t="shared" si="161"/>
        <v>0</v>
      </c>
      <c r="I361" s="120">
        <f t="shared" si="161"/>
        <v>15351</v>
      </c>
      <c r="J361" s="120">
        <f t="shared" si="161"/>
        <v>15335</v>
      </c>
      <c r="K361" s="120">
        <f t="shared" si="161"/>
        <v>0</v>
      </c>
      <c r="L361" s="120">
        <f t="shared" si="161"/>
        <v>15335</v>
      </c>
      <c r="M361" s="120">
        <f t="shared" si="161"/>
        <v>15949</v>
      </c>
      <c r="N361" s="120">
        <f t="shared" si="161"/>
        <v>0</v>
      </c>
      <c r="O361" s="120">
        <f t="shared" si="161"/>
        <v>15949</v>
      </c>
    </row>
    <row r="362" spans="1:15" ht="140.25" customHeight="1">
      <c r="A362" s="121" t="s">
        <v>435</v>
      </c>
      <c r="B362" s="123" t="s">
        <v>547</v>
      </c>
      <c r="C362" s="118" t="s">
        <v>421</v>
      </c>
      <c r="D362" s="118" t="s">
        <v>30</v>
      </c>
      <c r="E362" s="119" t="s">
        <v>97</v>
      </c>
      <c r="F362" s="112"/>
      <c r="G362" s="120">
        <f aca="true" t="shared" si="162" ref="G362:O362">SUM(G363,G365)</f>
        <v>15351</v>
      </c>
      <c r="H362" s="120">
        <f t="shared" si="162"/>
        <v>0</v>
      </c>
      <c r="I362" s="120">
        <f t="shared" si="162"/>
        <v>15351</v>
      </c>
      <c r="J362" s="120">
        <f t="shared" si="162"/>
        <v>15335</v>
      </c>
      <c r="K362" s="120">
        <f t="shared" si="162"/>
        <v>0</v>
      </c>
      <c r="L362" s="120">
        <f t="shared" si="162"/>
        <v>15335</v>
      </c>
      <c r="M362" s="120">
        <f t="shared" si="162"/>
        <v>15949</v>
      </c>
      <c r="N362" s="120">
        <f t="shared" si="162"/>
        <v>0</v>
      </c>
      <c r="O362" s="120">
        <f t="shared" si="162"/>
        <v>15949</v>
      </c>
    </row>
    <row r="363" spans="1:15" ht="47.25">
      <c r="A363" s="121" t="s">
        <v>268</v>
      </c>
      <c r="B363" s="123" t="s">
        <v>547</v>
      </c>
      <c r="C363" s="118" t="s">
        <v>421</v>
      </c>
      <c r="D363" s="118" t="s">
        <v>30</v>
      </c>
      <c r="E363" s="119" t="s">
        <v>7</v>
      </c>
      <c r="F363" s="112"/>
      <c r="G363" s="120">
        <f aca="true" t="shared" si="163" ref="G363:O363">G364</f>
        <v>2054</v>
      </c>
      <c r="H363" s="120">
        <f t="shared" si="163"/>
        <v>0</v>
      </c>
      <c r="I363" s="120">
        <f t="shared" si="163"/>
        <v>2054</v>
      </c>
      <c r="J363" s="120">
        <f t="shared" si="163"/>
        <v>2121</v>
      </c>
      <c r="K363" s="120">
        <f t="shared" si="163"/>
        <v>0</v>
      </c>
      <c r="L363" s="120">
        <f t="shared" si="163"/>
        <v>2121</v>
      </c>
      <c r="M363" s="120">
        <f t="shared" si="163"/>
        <v>2206</v>
      </c>
      <c r="N363" s="120">
        <f t="shared" si="163"/>
        <v>0</v>
      </c>
      <c r="O363" s="120">
        <f t="shared" si="163"/>
        <v>2206</v>
      </c>
    </row>
    <row r="364" spans="1:15" ht="204.75">
      <c r="A364" s="116" t="s">
        <v>139</v>
      </c>
      <c r="B364" s="123" t="s">
        <v>547</v>
      </c>
      <c r="C364" s="118" t="s">
        <v>421</v>
      </c>
      <c r="D364" s="118" t="s">
        <v>30</v>
      </c>
      <c r="E364" s="112" t="s">
        <v>247</v>
      </c>
      <c r="F364" s="112" t="s">
        <v>622</v>
      </c>
      <c r="G364" s="120">
        <f>SUM(H364:I364)</f>
        <v>2054</v>
      </c>
      <c r="H364" s="127"/>
      <c r="I364" s="127">
        <v>2054</v>
      </c>
      <c r="J364" s="120">
        <f>SUM(K364:L364)</f>
        <v>2121</v>
      </c>
      <c r="K364" s="127"/>
      <c r="L364" s="127">
        <v>2121</v>
      </c>
      <c r="M364" s="120">
        <f>SUM(N364:O364)</f>
        <v>2206</v>
      </c>
      <c r="N364" s="127"/>
      <c r="O364" s="127">
        <v>2206</v>
      </c>
    </row>
    <row r="365" spans="1:15" ht="94.5">
      <c r="A365" s="121" t="s">
        <v>102</v>
      </c>
      <c r="B365" s="123" t="s">
        <v>547</v>
      </c>
      <c r="C365" s="118" t="s">
        <v>421</v>
      </c>
      <c r="D365" s="118" t="s">
        <v>30</v>
      </c>
      <c r="E365" s="119" t="s">
        <v>8</v>
      </c>
      <c r="F365" s="112"/>
      <c r="G365" s="120">
        <f aca="true" t="shared" si="164" ref="G365:O365">SUM(G366:G368)</f>
        <v>13297</v>
      </c>
      <c r="H365" s="120">
        <f t="shared" si="164"/>
        <v>0</v>
      </c>
      <c r="I365" s="120">
        <f t="shared" si="164"/>
        <v>13297</v>
      </c>
      <c r="J365" s="120">
        <f t="shared" si="164"/>
        <v>13214</v>
      </c>
      <c r="K365" s="120">
        <f t="shared" si="164"/>
        <v>0</v>
      </c>
      <c r="L365" s="120">
        <f t="shared" si="164"/>
        <v>13214</v>
      </c>
      <c r="M365" s="120">
        <f t="shared" si="164"/>
        <v>13743</v>
      </c>
      <c r="N365" s="120">
        <f t="shared" si="164"/>
        <v>0</v>
      </c>
      <c r="O365" s="120">
        <f t="shared" si="164"/>
        <v>13743</v>
      </c>
    </row>
    <row r="366" spans="1:15" ht="236.25" customHeight="1">
      <c r="A366" s="125" t="s">
        <v>164</v>
      </c>
      <c r="B366" s="123" t="s">
        <v>547</v>
      </c>
      <c r="C366" s="118" t="s">
        <v>421</v>
      </c>
      <c r="D366" s="118" t="s">
        <v>30</v>
      </c>
      <c r="E366" s="112" t="s">
        <v>248</v>
      </c>
      <c r="F366" s="112">
        <v>100</v>
      </c>
      <c r="G366" s="120">
        <f>SUM(H366:I366)</f>
        <v>12691</v>
      </c>
      <c r="H366" s="127"/>
      <c r="I366" s="127">
        <v>12691</v>
      </c>
      <c r="J366" s="120">
        <f>SUM(K366:L366)</f>
        <v>13163</v>
      </c>
      <c r="K366" s="127"/>
      <c r="L366" s="127">
        <v>13163</v>
      </c>
      <c r="M366" s="120">
        <f>SUM(N366:O366)</f>
        <v>13690</v>
      </c>
      <c r="N366" s="127"/>
      <c r="O366" s="127">
        <v>13690</v>
      </c>
    </row>
    <row r="367" spans="1:15" ht="126">
      <c r="A367" s="116" t="s">
        <v>165</v>
      </c>
      <c r="B367" s="123" t="s">
        <v>547</v>
      </c>
      <c r="C367" s="118" t="s">
        <v>421</v>
      </c>
      <c r="D367" s="118" t="s">
        <v>30</v>
      </c>
      <c r="E367" s="112" t="s">
        <v>248</v>
      </c>
      <c r="F367" s="112" t="s">
        <v>0</v>
      </c>
      <c r="G367" s="120">
        <f>SUM(H367:I367)</f>
        <v>589</v>
      </c>
      <c r="H367" s="127"/>
      <c r="I367" s="127">
        <v>589</v>
      </c>
      <c r="J367" s="120">
        <f>SUM(K367:L367)</f>
        <v>51</v>
      </c>
      <c r="K367" s="127"/>
      <c r="L367" s="127">
        <v>51</v>
      </c>
      <c r="M367" s="120">
        <f>SUM(N367:O367)</f>
        <v>53</v>
      </c>
      <c r="N367" s="127"/>
      <c r="O367" s="127">
        <v>53</v>
      </c>
    </row>
    <row r="368" spans="1:15" ht="110.25">
      <c r="A368" s="116" t="s">
        <v>166</v>
      </c>
      <c r="B368" s="123" t="s">
        <v>547</v>
      </c>
      <c r="C368" s="118" t="s">
        <v>421</v>
      </c>
      <c r="D368" s="118" t="s">
        <v>30</v>
      </c>
      <c r="E368" s="112" t="s">
        <v>248</v>
      </c>
      <c r="F368" s="112" t="s">
        <v>280</v>
      </c>
      <c r="G368" s="120">
        <f>SUM(H368:I368)</f>
        <v>17</v>
      </c>
      <c r="H368" s="127"/>
      <c r="I368" s="127">
        <v>17</v>
      </c>
      <c r="J368" s="120">
        <f>SUM(K368:L368)</f>
        <v>0</v>
      </c>
      <c r="K368" s="127"/>
      <c r="L368" s="127"/>
      <c r="M368" s="120">
        <f>SUM(N368:O368)</f>
        <v>0</v>
      </c>
      <c r="N368" s="127"/>
      <c r="O368" s="127"/>
    </row>
    <row r="369" spans="1:15" s="129" customFormat="1" ht="15.75">
      <c r="A369" s="109" t="s">
        <v>292</v>
      </c>
      <c r="B369" s="110" t="s">
        <v>547</v>
      </c>
      <c r="C369" s="115" t="s">
        <v>297</v>
      </c>
      <c r="D369" s="111"/>
      <c r="E369" s="115"/>
      <c r="F369" s="112"/>
      <c r="G369" s="113">
        <f>SUM(G370,)</f>
        <v>482</v>
      </c>
      <c r="H369" s="113">
        <f aca="true" t="shared" si="165" ref="H369:O369">SUM(H370,)</f>
        <v>282</v>
      </c>
      <c r="I369" s="113">
        <f t="shared" si="165"/>
        <v>200</v>
      </c>
      <c r="J369" s="113">
        <f t="shared" si="165"/>
        <v>293</v>
      </c>
      <c r="K369" s="113">
        <f t="shared" si="165"/>
        <v>293</v>
      </c>
      <c r="L369" s="113">
        <f t="shared" si="165"/>
        <v>0</v>
      </c>
      <c r="M369" s="113">
        <f t="shared" si="165"/>
        <v>306</v>
      </c>
      <c r="N369" s="113">
        <f t="shared" si="165"/>
        <v>306</v>
      </c>
      <c r="O369" s="113">
        <f t="shared" si="165"/>
        <v>0</v>
      </c>
    </row>
    <row r="370" spans="1:15" s="129" customFormat="1" ht="31.5">
      <c r="A370" s="109" t="s">
        <v>293</v>
      </c>
      <c r="B370" s="110" t="s">
        <v>547</v>
      </c>
      <c r="C370" s="115" t="s">
        <v>297</v>
      </c>
      <c r="D370" s="115" t="s">
        <v>419</v>
      </c>
      <c r="E370" s="115"/>
      <c r="F370" s="112"/>
      <c r="G370" s="113">
        <f>SUM(G371,G375)</f>
        <v>482</v>
      </c>
      <c r="H370" s="113">
        <f aca="true" t="shared" si="166" ref="H370:O370">SUM(H371,H375)</f>
        <v>282</v>
      </c>
      <c r="I370" s="113">
        <f t="shared" si="166"/>
        <v>200</v>
      </c>
      <c r="J370" s="113">
        <f t="shared" si="166"/>
        <v>293</v>
      </c>
      <c r="K370" s="113">
        <f t="shared" si="166"/>
        <v>293</v>
      </c>
      <c r="L370" s="113">
        <f t="shared" si="166"/>
        <v>0</v>
      </c>
      <c r="M370" s="113">
        <f t="shared" si="166"/>
        <v>306</v>
      </c>
      <c r="N370" s="113">
        <f t="shared" si="166"/>
        <v>306</v>
      </c>
      <c r="O370" s="113">
        <f t="shared" si="166"/>
        <v>0</v>
      </c>
    </row>
    <row r="371" spans="1:15" ht="63">
      <c r="A371" s="116" t="s">
        <v>374</v>
      </c>
      <c r="B371" s="123" t="s">
        <v>547</v>
      </c>
      <c r="C371" s="112" t="s">
        <v>297</v>
      </c>
      <c r="D371" s="112" t="s">
        <v>419</v>
      </c>
      <c r="E371" s="119" t="s">
        <v>224</v>
      </c>
      <c r="F371" s="115"/>
      <c r="G371" s="120">
        <f>G372</f>
        <v>282</v>
      </c>
      <c r="H371" s="120">
        <f aca="true" t="shared" si="167" ref="H371:O373">H372</f>
        <v>282</v>
      </c>
      <c r="I371" s="120">
        <f t="shared" si="167"/>
        <v>0</v>
      </c>
      <c r="J371" s="120">
        <f t="shared" si="167"/>
        <v>293</v>
      </c>
      <c r="K371" s="120">
        <f t="shared" si="167"/>
        <v>293</v>
      </c>
      <c r="L371" s="120">
        <f t="shared" si="167"/>
        <v>0</v>
      </c>
      <c r="M371" s="120">
        <f t="shared" si="167"/>
        <v>306</v>
      </c>
      <c r="N371" s="120">
        <f t="shared" si="167"/>
        <v>306</v>
      </c>
      <c r="O371" s="120">
        <f t="shared" si="167"/>
        <v>0</v>
      </c>
    </row>
    <row r="372" spans="1:15" ht="123.75" customHeight="1">
      <c r="A372" s="116" t="s">
        <v>431</v>
      </c>
      <c r="B372" s="123" t="s">
        <v>547</v>
      </c>
      <c r="C372" s="112" t="s">
        <v>297</v>
      </c>
      <c r="D372" s="112" t="s">
        <v>419</v>
      </c>
      <c r="E372" s="119" t="s">
        <v>906</v>
      </c>
      <c r="F372" s="115"/>
      <c r="G372" s="120">
        <f>G373</f>
        <v>282</v>
      </c>
      <c r="H372" s="120">
        <f t="shared" si="167"/>
        <v>282</v>
      </c>
      <c r="I372" s="120">
        <f t="shared" si="167"/>
        <v>0</v>
      </c>
      <c r="J372" s="120">
        <f t="shared" si="167"/>
        <v>293</v>
      </c>
      <c r="K372" s="120">
        <f t="shared" si="167"/>
        <v>293</v>
      </c>
      <c r="L372" s="120">
        <f t="shared" si="167"/>
        <v>0</v>
      </c>
      <c r="M372" s="120">
        <f t="shared" si="167"/>
        <v>306</v>
      </c>
      <c r="N372" s="120">
        <f t="shared" si="167"/>
        <v>306</v>
      </c>
      <c r="O372" s="120">
        <f t="shared" si="167"/>
        <v>0</v>
      </c>
    </row>
    <row r="373" spans="1:15" ht="48.75" customHeight="1">
      <c r="A373" s="116" t="s">
        <v>264</v>
      </c>
      <c r="B373" s="123" t="s">
        <v>547</v>
      </c>
      <c r="C373" s="112" t="s">
        <v>297</v>
      </c>
      <c r="D373" s="112" t="s">
        <v>419</v>
      </c>
      <c r="E373" s="119" t="s">
        <v>907</v>
      </c>
      <c r="F373" s="112"/>
      <c r="G373" s="120">
        <f>G374</f>
        <v>282</v>
      </c>
      <c r="H373" s="120">
        <f t="shared" si="167"/>
        <v>282</v>
      </c>
      <c r="I373" s="120">
        <f t="shared" si="167"/>
        <v>0</v>
      </c>
      <c r="J373" s="120">
        <f t="shared" si="167"/>
        <v>293</v>
      </c>
      <c r="K373" s="120">
        <f t="shared" si="167"/>
        <v>293</v>
      </c>
      <c r="L373" s="120">
        <f t="shared" si="167"/>
        <v>0</v>
      </c>
      <c r="M373" s="120">
        <f t="shared" si="167"/>
        <v>306</v>
      </c>
      <c r="N373" s="120">
        <f t="shared" si="167"/>
        <v>306</v>
      </c>
      <c r="O373" s="120">
        <f t="shared" si="167"/>
        <v>0</v>
      </c>
    </row>
    <row r="374" spans="1:15" ht="267" customHeight="1">
      <c r="A374" s="125" t="s">
        <v>751</v>
      </c>
      <c r="B374" s="123" t="s">
        <v>547</v>
      </c>
      <c r="C374" s="112" t="s">
        <v>297</v>
      </c>
      <c r="D374" s="112" t="s">
        <v>419</v>
      </c>
      <c r="E374" s="112" t="s">
        <v>239</v>
      </c>
      <c r="F374" s="112" t="s">
        <v>291</v>
      </c>
      <c r="G374" s="120">
        <f>SUM(H374:I374)</f>
        <v>282</v>
      </c>
      <c r="H374" s="127">
        <v>282</v>
      </c>
      <c r="I374" s="127"/>
      <c r="J374" s="120">
        <f>SUM(K374:L374)</f>
        <v>293</v>
      </c>
      <c r="K374" s="127">
        <v>293</v>
      </c>
      <c r="L374" s="127"/>
      <c r="M374" s="120">
        <f>SUM(N374:O374)</f>
        <v>306</v>
      </c>
      <c r="N374" s="127">
        <v>306</v>
      </c>
      <c r="O374" s="127"/>
    </row>
    <row r="375" spans="1:15" ht="78.75">
      <c r="A375" s="125" t="s">
        <v>378</v>
      </c>
      <c r="B375" s="123" t="s">
        <v>547</v>
      </c>
      <c r="C375" s="112" t="s">
        <v>297</v>
      </c>
      <c r="D375" s="112" t="s">
        <v>419</v>
      </c>
      <c r="E375" s="119" t="s">
        <v>182</v>
      </c>
      <c r="F375" s="112"/>
      <c r="G375" s="120">
        <f aca="true" t="shared" si="168" ref="G375:O376">G376</f>
        <v>200</v>
      </c>
      <c r="H375" s="120">
        <f t="shared" si="168"/>
        <v>0</v>
      </c>
      <c r="I375" s="120">
        <f t="shared" si="168"/>
        <v>200</v>
      </c>
      <c r="J375" s="120">
        <f t="shared" si="168"/>
        <v>0</v>
      </c>
      <c r="K375" s="120">
        <f t="shared" si="168"/>
        <v>0</v>
      </c>
      <c r="L375" s="120">
        <f t="shared" si="168"/>
        <v>0</v>
      </c>
      <c r="M375" s="120">
        <f t="shared" si="168"/>
        <v>0</v>
      </c>
      <c r="N375" s="120">
        <f t="shared" si="168"/>
        <v>0</v>
      </c>
      <c r="O375" s="120">
        <f t="shared" si="168"/>
        <v>0</v>
      </c>
    </row>
    <row r="376" spans="1:15" ht="143.25" customHeight="1">
      <c r="A376" s="125" t="s">
        <v>435</v>
      </c>
      <c r="B376" s="123" t="s">
        <v>547</v>
      </c>
      <c r="C376" s="112" t="s">
        <v>297</v>
      </c>
      <c r="D376" s="112" t="s">
        <v>419</v>
      </c>
      <c r="E376" s="119" t="s">
        <v>183</v>
      </c>
      <c r="F376" s="112"/>
      <c r="G376" s="120">
        <f t="shared" si="168"/>
        <v>200</v>
      </c>
      <c r="H376" s="120">
        <f t="shared" si="168"/>
        <v>0</v>
      </c>
      <c r="I376" s="120">
        <f t="shared" si="168"/>
        <v>200</v>
      </c>
      <c r="J376" s="120">
        <f t="shared" si="168"/>
        <v>0</v>
      </c>
      <c r="K376" s="120">
        <f t="shared" si="168"/>
        <v>0</v>
      </c>
      <c r="L376" s="120">
        <f t="shared" si="168"/>
        <v>0</v>
      </c>
      <c r="M376" s="120">
        <f t="shared" si="168"/>
        <v>0</v>
      </c>
      <c r="N376" s="120">
        <f t="shared" si="168"/>
        <v>0</v>
      </c>
      <c r="O376" s="120">
        <f t="shared" si="168"/>
        <v>0</v>
      </c>
    </row>
    <row r="377" spans="1:15" ht="90.75" customHeight="1">
      <c r="A377" s="125" t="s">
        <v>10</v>
      </c>
      <c r="B377" s="123" t="s">
        <v>547</v>
      </c>
      <c r="C377" s="112" t="s">
        <v>297</v>
      </c>
      <c r="D377" s="112" t="s">
        <v>419</v>
      </c>
      <c r="E377" s="119" t="s">
        <v>184</v>
      </c>
      <c r="F377" s="112"/>
      <c r="G377" s="120">
        <f aca="true" t="shared" si="169" ref="G377:O377">SUM(G378:G379)</f>
        <v>200</v>
      </c>
      <c r="H377" s="120">
        <f t="shared" si="169"/>
        <v>0</v>
      </c>
      <c r="I377" s="120">
        <f t="shared" si="169"/>
        <v>200</v>
      </c>
      <c r="J377" s="120">
        <f t="shared" si="169"/>
        <v>0</v>
      </c>
      <c r="K377" s="120">
        <f t="shared" si="169"/>
        <v>0</v>
      </c>
      <c r="L377" s="120">
        <f t="shared" si="169"/>
        <v>0</v>
      </c>
      <c r="M377" s="120">
        <f t="shared" si="169"/>
        <v>0</v>
      </c>
      <c r="N377" s="120">
        <f t="shared" si="169"/>
        <v>0</v>
      </c>
      <c r="O377" s="120">
        <f t="shared" si="169"/>
        <v>0</v>
      </c>
    </row>
    <row r="378" spans="1:15" ht="297.75" customHeight="1">
      <c r="A378" s="125" t="s">
        <v>755</v>
      </c>
      <c r="B378" s="123" t="s">
        <v>547</v>
      </c>
      <c r="C378" s="112" t="s">
        <v>297</v>
      </c>
      <c r="D378" s="112" t="s">
        <v>419</v>
      </c>
      <c r="E378" s="112" t="s">
        <v>185</v>
      </c>
      <c r="F378" s="112" t="s">
        <v>622</v>
      </c>
      <c r="G378" s="120">
        <f>SUM(H378:I378)</f>
        <v>100</v>
      </c>
      <c r="H378" s="127"/>
      <c r="I378" s="127">
        <v>100</v>
      </c>
      <c r="J378" s="120">
        <f>SUM(K378:L378)</f>
        <v>0</v>
      </c>
      <c r="K378" s="127"/>
      <c r="L378" s="127"/>
      <c r="M378" s="120">
        <f>SUM(N378:O378)</f>
        <v>0</v>
      </c>
      <c r="N378" s="127"/>
      <c r="O378" s="127"/>
    </row>
    <row r="379" spans="1:15" ht="236.25">
      <c r="A379" s="125" t="s">
        <v>756</v>
      </c>
      <c r="B379" s="123" t="s">
        <v>547</v>
      </c>
      <c r="C379" s="112" t="s">
        <v>297</v>
      </c>
      <c r="D379" s="112" t="s">
        <v>419</v>
      </c>
      <c r="E379" s="112" t="s">
        <v>185</v>
      </c>
      <c r="F379" s="112" t="s">
        <v>291</v>
      </c>
      <c r="G379" s="120">
        <f>SUM(H379:I379)</f>
        <v>100</v>
      </c>
      <c r="H379" s="127"/>
      <c r="I379" s="127">
        <v>100</v>
      </c>
      <c r="J379" s="120">
        <f>SUM(K379:L379)</f>
        <v>0</v>
      </c>
      <c r="K379" s="127"/>
      <c r="L379" s="127"/>
      <c r="M379" s="120">
        <f>SUM(N379:O379)</f>
        <v>0</v>
      </c>
      <c r="N379" s="127"/>
      <c r="O379" s="127"/>
    </row>
    <row r="380" spans="1:15" ht="47.25">
      <c r="A380" s="107" t="s">
        <v>551</v>
      </c>
      <c r="B380" s="108">
        <v>873</v>
      </c>
      <c r="C380" s="112"/>
      <c r="D380" s="112"/>
      <c r="E380" s="112"/>
      <c r="F380" s="112"/>
      <c r="G380" s="113">
        <f aca="true" t="shared" si="170" ref="G380:O380">SUM(G381,G387)</f>
        <v>130948</v>
      </c>
      <c r="H380" s="113">
        <f t="shared" si="170"/>
        <v>125570</v>
      </c>
      <c r="I380" s="113">
        <f t="shared" si="170"/>
        <v>5378</v>
      </c>
      <c r="J380" s="113">
        <f t="shared" si="170"/>
        <v>131826.2</v>
      </c>
      <c r="K380" s="113">
        <f t="shared" si="170"/>
        <v>130474.2</v>
      </c>
      <c r="L380" s="113">
        <f t="shared" si="170"/>
        <v>1352</v>
      </c>
      <c r="M380" s="113">
        <f t="shared" si="170"/>
        <v>134977.1</v>
      </c>
      <c r="N380" s="113">
        <f t="shared" si="170"/>
        <v>134977.1</v>
      </c>
      <c r="O380" s="113">
        <f t="shared" si="170"/>
        <v>0</v>
      </c>
    </row>
    <row r="381" spans="1:15" ht="31.5">
      <c r="A381" s="109" t="s">
        <v>317</v>
      </c>
      <c r="B381" s="110" t="s">
        <v>954</v>
      </c>
      <c r="C381" s="111" t="s">
        <v>40</v>
      </c>
      <c r="D381" s="112"/>
      <c r="E381" s="112"/>
      <c r="F381" s="112"/>
      <c r="G381" s="113">
        <f aca="true" t="shared" si="171" ref="G381:O385">G382</f>
        <v>6</v>
      </c>
      <c r="H381" s="113">
        <f t="shared" si="171"/>
        <v>6</v>
      </c>
      <c r="I381" s="113">
        <f t="shared" si="171"/>
        <v>0</v>
      </c>
      <c r="J381" s="113">
        <f t="shared" si="171"/>
        <v>6</v>
      </c>
      <c r="K381" s="113">
        <f t="shared" si="171"/>
        <v>6</v>
      </c>
      <c r="L381" s="113">
        <f t="shared" si="171"/>
        <v>0</v>
      </c>
      <c r="M381" s="113">
        <f t="shared" si="171"/>
        <v>6</v>
      </c>
      <c r="N381" s="113">
        <f t="shared" si="171"/>
        <v>6</v>
      </c>
      <c r="O381" s="113">
        <f t="shared" si="171"/>
        <v>0</v>
      </c>
    </row>
    <row r="382" spans="1:15" ht="15.75">
      <c r="A382" s="109" t="s">
        <v>289</v>
      </c>
      <c r="B382" s="110" t="s">
        <v>954</v>
      </c>
      <c r="C382" s="111" t="s">
        <v>40</v>
      </c>
      <c r="D382" s="111" t="s">
        <v>419</v>
      </c>
      <c r="E382" s="112"/>
      <c r="F382" s="112"/>
      <c r="G382" s="113">
        <f>G383</f>
        <v>6</v>
      </c>
      <c r="H382" s="113">
        <f t="shared" si="171"/>
        <v>6</v>
      </c>
      <c r="I382" s="113">
        <f t="shared" si="171"/>
        <v>0</v>
      </c>
      <c r="J382" s="113">
        <f>J383</f>
        <v>6</v>
      </c>
      <c r="K382" s="113">
        <f t="shared" si="171"/>
        <v>6</v>
      </c>
      <c r="L382" s="113">
        <f t="shared" si="171"/>
        <v>0</v>
      </c>
      <c r="M382" s="113">
        <f>M383</f>
        <v>6</v>
      </c>
      <c r="N382" s="113">
        <f t="shared" si="171"/>
        <v>6</v>
      </c>
      <c r="O382" s="113">
        <f t="shared" si="171"/>
        <v>0</v>
      </c>
    </row>
    <row r="383" spans="1:15" ht="110.25">
      <c r="A383" s="121" t="s">
        <v>370</v>
      </c>
      <c r="B383" s="117" t="s">
        <v>954</v>
      </c>
      <c r="C383" s="118" t="s">
        <v>40</v>
      </c>
      <c r="D383" s="118" t="s">
        <v>419</v>
      </c>
      <c r="E383" s="175" t="s">
        <v>100</v>
      </c>
      <c r="F383" s="112"/>
      <c r="G383" s="120">
        <f>G384</f>
        <v>6</v>
      </c>
      <c r="H383" s="120">
        <f t="shared" si="171"/>
        <v>6</v>
      </c>
      <c r="I383" s="120">
        <f t="shared" si="171"/>
        <v>0</v>
      </c>
      <c r="J383" s="120">
        <f>J384</f>
        <v>6</v>
      </c>
      <c r="K383" s="120">
        <f t="shared" si="171"/>
        <v>6</v>
      </c>
      <c r="L383" s="120">
        <f t="shared" si="171"/>
        <v>0</v>
      </c>
      <c r="M383" s="120">
        <f>M384</f>
        <v>6</v>
      </c>
      <c r="N383" s="120">
        <f t="shared" si="171"/>
        <v>6</v>
      </c>
      <c r="O383" s="120">
        <f t="shared" si="171"/>
        <v>0</v>
      </c>
    </row>
    <row r="384" spans="1:15" ht="187.5" customHeight="1">
      <c r="A384" s="128" t="s">
        <v>371</v>
      </c>
      <c r="B384" s="117" t="s">
        <v>954</v>
      </c>
      <c r="C384" s="118" t="s">
        <v>40</v>
      </c>
      <c r="D384" s="118" t="s">
        <v>419</v>
      </c>
      <c r="E384" s="175" t="s">
        <v>101</v>
      </c>
      <c r="F384" s="112"/>
      <c r="G384" s="120">
        <f>G385</f>
        <v>6</v>
      </c>
      <c r="H384" s="120">
        <f t="shared" si="171"/>
        <v>6</v>
      </c>
      <c r="I384" s="120">
        <f t="shared" si="171"/>
        <v>0</v>
      </c>
      <c r="J384" s="120">
        <f>J385</f>
        <v>6</v>
      </c>
      <c r="K384" s="120">
        <f t="shared" si="171"/>
        <v>6</v>
      </c>
      <c r="L384" s="120">
        <f t="shared" si="171"/>
        <v>0</v>
      </c>
      <c r="M384" s="120">
        <f>M385</f>
        <v>6</v>
      </c>
      <c r="N384" s="120">
        <f t="shared" si="171"/>
        <v>6</v>
      </c>
      <c r="O384" s="120">
        <f t="shared" si="171"/>
        <v>0</v>
      </c>
    </row>
    <row r="385" spans="1:15" ht="92.25" customHeight="1">
      <c r="A385" s="128" t="s">
        <v>417</v>
      </c>
      <c r="B385" s="117" t="s">
        <v>954</v>
      </c>
      <c r="C385" s="118" t="s">
        <v>40</v>
      </c>
      <c r="D385" s="118" t="s">
        <v>419</v>
      </c>
      <c r="E385" s="175" t="s">
        <v>416</v>
      </c>
      <c r="F385" s="112"/>
      <c r="G385" s="120">
        <f>G386</f>
        <v>6</v>
      </c>
      <c r="H385" s="120">
        <f t="shared" si="171"/>
        <v>6</v>
      </c>
      <c r="I385" s="120">
        <f t="shared" si="171"/>
        <v>0</v>
      </c>
      <c r="J385" s="120">
        <f>J386</f>
        <v>6</v>
      </c>
      <c r="K385" s="120">
        <f t="shared" si="171"/>
        <v>6</v>
      </c>
      <c r="L385" s="120">
        <f t="shared" si="171"/>
        <v>0</v>
      </c>
      <c r="M385" s="120">
        <f>M386</f>
        <v>6</v>
      </c>
      <c r="N385" s="120">
        <f t="shared" si="171"/>
        <v>6</v>
      </c>
      <c r="O385" s="120">
        <f t="shared" si="171"/>
        <v>0</v>
      </c>
    </row>
    <row r="386" spans="1:15" ht="123" customHeight="1">
      <c r="A386" s="116" t="s">
        <v>418</v>
      </c>
      <c r="B386" s="117" t="s">
        <v>954</v>
      </c>
      <c r="C386" s="118" t="s">
        <v>40</v>
      </c>
      <c r="D386" s="118" t="s">
        <v>419</v>
      </c>
      <c r="E386" s="149" t="s">
        <v>533</v>
      </c>
      <c r="F386" s="112" t="s">
        <v>0</v>
      </c>
      <c r="G386" s="120">
        <f>SUM(H386:I386)</f>
        <v>6</v>
      </c>
      <c r="H386" s="127">
        <v>6</v>
      </c>
      <c r="I386" s="127"/>
      <c r="J386" s="120">
        <f>SUM(K386:L386)</f>
        <v>6</v>
      </c>
      <c r="K386" s="127">
        <v>6</v>
      </c>
      <c r="L386" s="127"/>
      <c r="M386" s="120">
        <f>SUM(N386:O386)</f>
        <v>6</v>
      </c>
      <c r="N386" s="127">
        <v>6</v>
      </c>
      <c r="O386" s="127"/>
    </row>
    <row r="387" spans="1:15" ht="15.75">
      <c r="A387" s="109" t="s">
        <v>292</v>
      </c>
      <c r="B387" s="110" t="s">
        <v>954</v>
      </c>
      <c r="C387" s="115">
        <v>10</v>
      </c>
      <c r="D387" s="112"/>
      <c r="E387" s="112"/>
      <c r="F387" s="112"/>
      <c r="G387" s="113">
        <f aca="true" t="shared" si="172" ref="G387:O387">SUM(G388,G394,G403,G458,G476)</f>
        <v>130942</v>
      </c>
      <c r="H387" s="113">
        <f t="shared" si="172"/>
        <v>125564</v>
      </c>
      <c r="I387" s="113">
        <f t="shared" si="172"/>
        <v>5378</v>
      </c>
      <c r="J387" s="113">
        <f t="shared" si="172"/>
        <v>131820.2</v>
      </c>
      <c r="K387" s="113">
        <f t="shared" si="172"/>
        <v>130468.2</v>
      </c>
      <c r="L387" s="113">
        <f t="shared" si="172"/>
        <v>1352</v>
      </c>
      <c r="M387" s="113">
        <f t="shared" si="172"/>
        <v>134971.1</v>
      </c>
      <c r="N387" s="113">
        <f t="shared" si="172"/>
        <v>134971.1</v>
      </c>
      <c r="O387" s="113">
        <f t="shared" si="172"/>
        <v>0</v>
      </c>
    </row>
    <row r="388" spans="1:15" ht="15.75">
      <c r="A388" s="109" t="s">
        <v>955</v>
      </c>
      <c r="B388" s="110" t="s">
        <v>954</v>
      </c>
      <c r="C388" s="115">
        <v>10</v>
      </c>
      <c r="D388" s="111" t="s">
        <v>29</v>
      </c>
      <c r="E388" s="112"/>
      <c r="F388" s="112"/>
      <c r="G388" s="113">
        <f>G389</f>
        <v>4064</v>
      </c>
      <c r="H388" s="113">
        <f aca="true" t="shared" si="173" ref="H388:O390">H389</f>
        <v>0</v>
      </c>
      <c r="I388" s="113">
        <f t="shared" si="173"/>
        <v>4064</v>
      </c>
      <c r="J388" s="113">
        <f>J389</f>
        <v>0</v>
      </c>
      <c r="K388" s="113">
        <f t="shared" si="173"/>
        <v>0</v>
      </c>
      <c r="L388" s="113">
        <f t="shared" si="173"/>
        <v>0</v>
      </c>
      <c r="M388" s="113">
        <f>M389</f>
        <v>0</v>
      </c>
      <c r="N388" s="113">
        <f t="shared" si="173"/>
        <v>0</v>
      </c>
      <c r="O388" s="113">
        <f t="shared" si="173"/>
        <v>0</v>
      </c>
    </row>
    <row r="389" spans="1:15" ht="78.75">
      <c r="A389" s="121" t="s">
        <v>358</v>
      </c>
      <c r="B389" s="117" t="s">
        <v>954</v>
      </c>
      <c r="C389" s="112">
        <v>10</v>
      </c>
      <c r="D389" s="118" t="s">
        <v>29</v>
      </c>
      <c r="E389" s="176" t="s">
        <v>614</v>
      </c>
      <c r="F389" s="112"/>
      <c r="G389" s="120">
        <f>G390</f>
        <v>4064</v>
      </c>
      <c r="H389" s="120">
        <f t="shared" si="173"/>
        <v>0</v>
      </c>
      <c r="I389" s="120">
        <f t="shared" si="173"/>
        <v>4064</v>
      </c>
      <c r="J389" s="120">
        <f>J390</f>
        <v>0</v>
      </c>
      <c r="K389" s="120">
        <f t="shared" si="173"/>
        <v>0</v>
      </c>
      <c r="L389" s="120">
        <f t="shared" si="173"/>
        <v>0</v>
      </c>
      <c r="M389" s="120">
        <f>M390</f>
        <v>0</v>
      </c>
      <c r="N389" s="120">
        <f t="shared" si="173"/>
        <v>0</v>
      </c>
      <c r="O389" s="120">
        <f t="shared" si="173"/>
        <v>0</v>
      </c>
    </row>
    <row r="390" spans="1:15" ht="141.75">
      <c r="A390" s="121" t="s">
        <v>426</v>
      </c>
      <c r="B390" s="117" t="s">
        <v>954</v>
      </c>
      <c r="C390" s="112">
        <v>10</v>
      </c>
      <c r="D390" s="118" t="s">
        <v>29</v>
      </c>
      <c r="E390" s="177" t="s">
        <v>103</v>
      </c>
      <c r="F390" s="112"/>
      <c r="G390" s="120">
        <f>G391</f>
        <v>4064</v>
      </c>
      <c r="H390" s="120">
        <f t="shared" si="173"/>
        <v>0</v>
      </c>
      <c r="I390" s="120">
        <f t="shared" si="173"/>
        <v>4064</v>
      </c>
      <c r="J390" s="120">
        <f>J391</f>
        <v>0</v>
      </c>
      <c r="K390" s="120">
        <f t="shared" si="173"/>
        <v>0</v>
      </c>
      <c r="L390" s="120">
        <f t="shared" si="173"/>
        <v>0</v>
      </c>
      <c r="M390" s="120">
        <f>M391</f>
        <v>0</v>
      </c>
      <c r="N390" s="120">
        <f t="shared" si="173"/>
        <v>0</v>
      </c>
      <c r="O390" s="120">
        <f t="shared" si="173"/>
        <v>0</v>
      </c>
    </row>
    <row r="391" spans="1:15" ht="58.5" customHeight="1">
      <c r="A391" s="128" t="s">
        <v>105</v>
      </c>
      <c r="B391" s="117" t="s">
        <v>954</v>
      </c>
      <c r="C391" s="112">
        <v>10</v>
      </c>
      <c r="D391" s="118" t="s">
        <v>29</v>
      </c>
      <c r="E391" s="177" t="s">
        <v>104</v>
      </c>
      <c r="F391" s="112"/>
      <c r="G391" s="120">
        <f aca="true" t="shared" si="174" ref="G391:O391">SUM(G392:G393)</f>
        <v>4064</v>
      </c>
      <c r="H391" s="120">
        <f t="shared" si="174"/>
        <v>0</v>
      </c>
      <c r="I391" s="120">
        <f t="shared" si="174"/>
        <v>4064</v>
      </c>
      <c r="J391" s="120">
        <f t="shared" si="174"/>
        <v>0</v>
      </c>
      <c r="K391" s="120">
        <f t="shared" si="174"/>
        <v>0</v>
      </c>
      <c r="L391" s="120">
        <f t="shared" si="174"/>
        <v>0</v>
      </c>
      <c r="M391" s="120">
        <f t="shared" si="174"/>
        <v>0</v>
      </c>
      <c r="N391" s="120">
        <f t="shared" si="174"/>
        <v>0</v>
      </c>
      <c r="O391" s="120">
        <f t="shared" si="174"/>
        <v>0</v>
      </c>
    </row>
    <row r="392" spans="1:15" ht="63">
      <c r="A392" s="116" t="s">
        <v>423</v>
      </c>
      <c r="B392" s="117" t="s">
        <v>954</v>
      </c>
      <c r="C392" s="112">
        <v>10</v>
      </c>
      <c r="D392" s="118" t="s">
        <v>29</v>
      </c>
      <c r="E392" s="134" t="s">
        <v>534</v>
      </c>
      <c r="F392" s="112" t="s">
        <v>0</v>
      </c>
      <c r="G392" s="120">
        <f>SUM(H392:I392)</f>
        <v>32</v>
      </c>
      <c r="H392" s="120"/>
      <c r="I392" s="120">
        <v>32</v>
      </c>
      <c r="J392" s="120">
        <f>SUM(K392:L392)</f>
        <v>0</v>
      </c>
      <c r="K392" s="120"/>
      <c r="L392" s="120"/>
      <c r="M392" s="120">
        <f>SUM(N392:O392)</f>
        <v>0</v>
      </c>
      <c r="N392" s="120"/>
      <c r="O392" s="120"/>
    </row>
    <row r="393" spans="1:15" ht="46.5" customHeight="1">
      <c r="A393" s="121" t="s">
        <v>424</v>
      </c>
      <c r="B393" s="117" t="s">
        <v>954</v>
      </c>
      <c r="C393" s="112" t="s">
        <v>297</v>
      </c>
      <c r="D393" s="118" t="s">
        <v>29</v>
      </c>
      <c r="E393" s="134" t="s">
        <v>534</v>
      </c>
      <c r="F393" s="112" t="s">
        <v>295</v>
      </c>
      <c r="G393" s="120">
        <f>SUM(H393:I393)</f>
        <v>4032</v>
      </c>
      <c r="H393" s="127"/>
      <c r="I393" s="127">
        <v>4032</v>
      </c>
      <c r="J393" s="120">
        <f>SUM(K393:L393)</f>
        <v>0</v>
      </c>
      <c r="K393" s="127"/>
      <c r="L393" s="127"/>
      <c r="M393" s="120">
        <f>SUM(N393:O393)</f>
        <v>0</v>
      </c>
      <c r="N393" s="127"/>
      <c r="O393" s="127"/>
    </row>
    <row r="394" spans="1:15" ht="31.5">
      <c r="A394" s="109" t="s">
        <v>956</v>
      </c>
      <c r="B394" s="110" t="s">
        <v>954</v>
      </c>
      <c r="C394" s="115">
        <v>10</v>
      </c>
      <c r="D394" s="111" t="s">
        <v>41</v>
      </c>
      <c r="E394" s="112"/>
      <c r="F394" s="112"/>
      <c r="G394" s="113">
        <f>G395</f>
        <v>43711</v>
      </c>
      <c r="H394" s="113">
        <f aca="true" t="shared" si="175" ref="H394:O396">H395</f>
        <v>43551</v>
      </c>
      <c r="I394" s="113">
        <f t="shared" si="175"/>
        <v>160</v>
      </c>
      <c r="J394" s="113">
        <f>J395</f>
        <v>45813</v>
      </c>
      <c r="K394" s="113">
        <f t="shared" si="175"/>
        <v>45653</v>
      </c>
      <c r="L394" s="113">
        <f t="shared" si="175"/>
        <v>160</v>
      </c>
      <c r="M394" s="113">
        <f>M395</f>
        <v>47635</v>
      </c>
      <c r="N394" s="113">
        <f t="shared" si="175"/>
        <v>47635</v>
      </c>
      <c r="O394" s="113">
        <f t="shared" si="175"/>
        <v>0</v>
      </c>
    </row>
    <row r="395" spans="1:15" ht="78.75">
      <c r="A395" s="121" t="s">
        <v>358</v>
      </c>
      <c r="B395" s="117" t="s">
        <v>954</v>
      </c>
      <c r="C395" s="112" t="s">
        <v>297</v>
      </c>
      <c r="D395" s="118" t="s">
        <v>41</v>
      </c>
      <c r="E395" s="124" t="s">
        <v>915</v>
      </c>
      <c r="F395" s="112"/>
      <c r="G395" s="120">
        <f>G396</f>
        <v>43711</v>
      </c>
      <c r="H395" s="120">
        <f t="shared" si="175"/>
        <v>43551</v>
      </c>
      <c r="I395" s="120">
        <f t="shared" si="175"/>
        <v>160</v>
      </c>
      <c r="J395" s="120">
        <f>J396</f>
        <v>45813</v>
      </c>
      <c r="K395" s="120">
        <f t="shared" si="175"/>
        <v>45653</v>
      </c>
      <c r="L395" s="120">
        <f t="shared" si="175"/>
        <v>160</v>
      </c>
      <c r="M395" s="120">
        <f>M396</f>
        <v>47635</v>
      </c>
      <c r="N395" s="120">
        <f t="shared" si="175"/>
        <v>47635</v>
      </c>
      <c r="O395" s="120">
        <f t="shared" si="175"/>
        <v>0</v>
      </c>
    </row>
    <row r="396" spans="1:15" ht="143.25" customHeight="1">
      <c r="A396" s="121" t="s">
        <v>436</v>
      </c>
      <c r="B396" s="117" t="s">
        <v>954</v>
      </c>
      <c r="C396" s="112" t="s">
        <v>297</v>
      </c>
      <c r="D396" s="118" t="s">
        <v>41</v>
      </c>
      <c r="E396" s="124" t="s">
        <v>425</v>
      </c>
      <c r="F396" s="112"/>
      <c r="G396" s="120">
        <f>G397</f>
        <v>43711</v>
      </c>
      <c r="H396" s="120">
        <f t="shared" si="175"/>
        <v>43551</v>
      </c>
      <c r="I396" s="120">
        <f t="shared" si="175"/>
        <v>160</v>
      </c>
      <c r="J396" s="120">
        <f>J397</f>
        <v>45813</v>
      </c>
      <c r="K396" s="120">
        <f t="shared" si="175"/>
        <v>45653</v>
      </c>
      <c r="L396" s="120">
        <f t="shared" si="175"/>
        <v>160</v>
      </c>
      <c r="M396" s="120">
        <f>M397</f>
        <v>47635</v>
      </c>
      <c r="N396" s="120">
        <f t="shared" si="175"/>
        <v>47635</v>
      </c>
      <c r="O396" s="120">
        <f t="shared" si="175"/>
        <v>0</v>
      </c>
    </row>
    <row r="397" spans="1:15" ht="68.25" customHeight="1">
      <c r="A397" s="121" t="s">
        <v>951</v>
      </c>
      <c r="B397" s="117" t="s">
        <v>954</v>
      </c>
      <c r="C397" s="112" t="s">
        <v>297</v>
      </c>
      <c r="D397" s="118" t="s">
        <v>41</v>
      </c>
      <c r="E397" s="124" t="s">
        <v>447</v>
      </c>
      <c r="F397" s="112"/>
      <c r="G397" s="120">
        <f aca="true" t="shared" si="176" ref="G397:O397">SUM(G398:G402)</f>
        <v>43711</v>
      </c>
      <c r="H397" s="120">
        <f t="shared" si="176"/>
        <v>43551</v>
      </c>
      <c r="I397" s="120">
        <f t="shared" si="176"/>
        <v>160</v>
      </c>
      <c r="J397" s="120">
        <f t="shared" si="176"/>
        <v>45813</v>
      </c>
      <c r="K397" s="120">
        <f t="shared" si="176"/>
        <v>45653</v>
      </c>
      <c r="L397" s="120">
        <f t="shared" si="176"/>
        <v>160</v>
      </c>
      <c r="M397" s="120">
        <f t="shared" si="176"/>
        <v>47635</v>
      </c>
      <c r="N397" s="120">
        <f t="shared" si="176"/>
        <v>47635</v>
      </c>
      <c r="O397" s="120">
        <f t="shared" si="176"/>
        <v>0</v>
      </c>
    </row>
    <row r="398" spans="1:15" ht="126">
      <c r="A398" s="116" t="s">
        <v>952</v>
      </c>
      <c r="B398" s="117" t="s">
        <v>954</v>
      </c>
      <c r="C398" s="112" t="s">
        <v>297</v>
      </c>
      <c r="D398" s="118" t="s">
        <v>41</v>
      </c>
      <c r="E398" s="126" t="s">
        <v>535</v>
      </c>
      <c r="F398" s="112" t="s">
        <v>291</v>
      </c>
      <c r="G398" s="120">
        <f>SUM(H398:I398)</f>
        <v>160</v>
      </c>
      <c r="H398" s="127"/>
      <c r="I398" s="127">
        <v>160</v>
      </c>
      <c r="J398" s="120">
        <f>SUM(K398:L398)</f>
        <v>160</v>
      </c>
      <c r="K398" s="127"/>
      <c r="L398" s="127">
        <v>160</v>
      </c>
      <c r="M398" s="120">
        <f>SUM(N398:O398)</f>
        <v>0</v>
      </c>
      <c r="N398" s="127"/>
      <c r="O398" s="127"/>
    </row>
    <row r="399" spans="1:15" ht="191.25" customHeight="1">
      <c r="A399" s="116" t="s">
        <v>52</v>
      </c>
      <c r="B399" s="117" t="s">
        <v>954</v>
      </c>
      <c r="C399" s="112" t="s">
        <v>297</v>
      </c>
      <c r="D399" s="118" t="s">
        <v>41</v>
      </c>
      <c r="E399" s="126" t="s">
        <v>536</v>
      </c>
      <c r="F399" s="112" t="s">
        <v>622</v>
      </c>
      <c r="G399" s="120">
        <f>SUM(H399:I399)</f>
        <v>2696</v>
      </c>
      <c r="H399" s="127">
        <v>2696</v>
      </c>
      <c r="I399" s="127"/>
      <c r="J399" s="120">
        <f>SUM(K399:L399)</f>
        <v>2719</v>
      </c>
      <c r="K399" s="127">
        <v>2719</v>
      </c>
      <c r="L399" s="127"/>
      <c r="M399" s="120">
        <f>SUM(N399:O399)</f>
        <v>2744</v>
      </c>
      <c r="N399" s="127">
        <v>2744</v>
      </c>
      <c r="O399" s="127"/>
    </row>
    <row r="400" spans="1:15" ht="87.75" customHeight="1">
      <c r="A400" s="116" t="s">
        <v>11</v>
      </c>
      <c r="B400" s="117" t="s">
        <v>954</v>
      </c>
      <c r="C400" s="112" t="s">
        <v>297</v>
      </c>
      <c r="D400" s="118" t="s">
        <v>41</v>
      </c>
      <c r="E400" s="126" t="s">
        <v>536</v>
      </c>
      <c r="F400" s="112" t="s">
        <v>0</v>
      </c>
      <c r="G400" s="120">
        <f>SUM(H400:I400)</f>
        <v>922</v>
      </c>
      <c r="H400" s="127">
        <v>922</v>
      </c>
      <c r="I400" s="127"/>
      <c r="J400" s="120">
        <f>SUM(K400:L400)</f>
        <v>829</v>
      </c>
      <c r="K400" s="127">
        <v>829</v>
      </c>
      <c r="L400" s="127"/>
      <c r="M400" s="120">
        <f>SUM(N400:O400)</f>
        <v>863</v>
      </c>
      <c r="N400" s="127">
        <v>863</v>
      </c>
      <c r="O400" s="127"/>
    </row>
    <row r="401" spans="1:15" ht="126">
      <c r="A401" s="116" t="s">
        <v>131</v>
      </c>
      <c r="B401" s="117" t="s">
        <v>954</v>
      </c>
      <c r="C401" s="112" t="s">
        <v>297</v>
      </c>
      <c r="D401" s="118" t="s">
        <v>41</v>
      </c>
      <c r="E401" s="126" t="s">
        <v>536</v>
      </c>
      <c r="F401" s="112" t="s">
        <v>291</v>
      </c>
      <c r="G401" s="120">
        <f>SUM(H401:I401)</f>
        <v>39932</v>
      </c>
      <c r="H401" s="127">
        <v>39932</v>
      </c>
      <c r="I401" s="127"/>
      <c r="J401" s="120">
        <f>SUM(K401:L401)</f>
        <v>42105</v>
      </c>
      <c r="K401" s="127">
        <v>42105</v>
      </c>
      <c r="L401" s="127"/>
      <c r="M401" s="120">
        <f>SUM(N401:O401)</f>
        <v>44028</v>
      </c>
      <c r="N401" s="127">
        <v>44028</v>
      </c>
      <c r="O401" s="127"/>
    </row>
    <row r="402" spans="1:15" ht="63">
      <c r="A402" s="116" t="s">
        <v>13</v>
      </c>
      <c r="B402" s="117" t="s">
        <v>954</v>
      </c>
      <c r="C402" s="112" t="s">
        <v>297</v>
      </c>
      <c r="D402" s="118" t="s">
        <v>41</v>
      </c>
      <c r="E402" s="126" t="s">
        <v>536</v>
      </c>
      <c r="F402" s="112" t="s">
        <v>280</v>
      </c>
      <c r="G402" s="120">
        <f>SUM(H402:I402)</f>
        <v>1</v>
      </c>
      <c r="H402" s="127">
        <v>1</v>
      </c>
      <c r="I402" s="127"/>
      <c r="J402" s="120">
        <f>SUM(K402:L402)</f>
        <v>0</v>
      </c>
      <c r="K402" s="127"/>
      <c r="L402" s="127"/>
      <c r="M402" s="120">
        <f>SUM(N402:O402)</f>
        <v>0</v>
      </c>
      <c r="N402" s="127"/>
      <c r="O402" s="127"/>
    </row>
    <row r="403" spans="1:15" ht="31.5">
      <c r="A403" s="109" t="s">
        <v>293</v>
      </c>
      <c r="B403" s="110" t="s">
        <v>954</v>
      </c>
      <c r="C403" s="115">
        <v>10</v>
      </c>
      <c r="D403" s="111" t="s">
        <v>419</v>
      </c>
      <c r="E403" s="112"/>
      <c r="F403" s="112"/>
      <c r="G403" s="113">
        <f aca="true" t="shared" si="177" ref="G403:O403">SUM(G404,)</f>
        <v>54440</v>
      </c>
      <c r="H403" s="113">
        <f t="shared" si="177"/>
        <v>54363</v>
      </c>
      <c r="I403" s="113">
        <f t="shared" si="177"/>
        <v>77</v>
      </c>
      <c r="J403" s="113">
        <f t="shared" si="177"/>
        <v>55853</v>
      </c>
      <c r="K403" s="113">
        <f t="shared" si="177"/>
        <v>55776</v>
      </c>
      <c r="L403" s="113">
        <f t="shared" si="177"/>
        <v>77</v>
      </c>
      <c r="M403" s="113">
        <f t="shared" si="177"/>
        <v>57365</v>
      </c>
      <c r="N403" s="113">
        <f t="shared" si="177"/>
        <v>57365</v>
      </c>
      <c r="O403" s="113">
        <f t="shared" si="177"/>
        <v>0</v>
      </c>
    </row>
    <row r="404" spans="1:15" ht="78.75">
      <c r="A404" s="121" t="s">
        <v>358</v>
      </c>
      <c r="B404" s="123" t="s">
        <v>954</v>
      </c>
      <c r="C404" s="112">
        <v>10</v>
      </c>
      <c r="D404" s="118" t="s">
        <v>419</v>
      </c>
      <c r="E404" s="119" t="s">
        <v>915</v>
      </c>
      <c r="F404" s="112"/>
      <c r="G404" s="120">
        <f aca="true" t="shared" si="178" ref="G404:O404">SUM(G405,G447,G450)</f>
        <v>54440</v>
      </c>
      <c r="H404" s="120">
        <f t="shared" si="178"/>
        <v>54363</v>
      </c>
      <c r="I404" s="120">
        <f t="shared" si="178"/>
        <v>77</v>
      </c>
      <c r="J404" s="120">
        <f t="shared" si="178"/>
        <v>55853</v>
      </c>
      <c r="K404" s="120">
        <f t="shared" si="178"/>
        <v>55776</v>
      </c>
      <c r="L404" s="120">
        <f t="shared" si="178"/>
        <v>77</v>
      </c>
      <c r="M404" s="120">
        <f t="shared" si="178"/>
        <v>57365</v>
      </c>
      <c r="N404" s="120">
        <f t="shared" si="178"/>
        <v>57365</v>
      </c>
      <c r="O404" s="120">
        <f t="shared" si="178"/>
        <v>0</v>
      </c>
    </row>
    <row r="405" spans="1:15" ht="141.75">
      <c r="A405" s="121" t="s">
        <v>426</v>
      </c>
      <c r="B405" s="123" t="s">
        <v>954</v>
      </c>
      <c r="C405" s="112">
        <v>10</v>
      </c>
      <c r="D405" s="118" t="s">
        <v>419</v>
      </c>
      <c r="E405" s="119" t="s">
        <v>103</v>
      </c>
      <c r="F405" s="112"/>
      <c r="G405" s="120">
        <f aca="true" t="shared" si="179" ref="G405:O405">SUM(G406,G423)</f>
        <v>38315</v>
      </c>
      <c r="H405" s="120">
        <f t="shared" si="179"/>
        <v>38251</v>
      </c>
      <c r="I405" s="120">
        <f t="shared" si="179"/>
        <v>64</v>
      </c>
      <c r="J405" s="120">
        <f t="shared" si="179"/>
        <v>39142</v>
      </c>
      <c r="K405" s="120">
        <f t="shared" si="179"/>
        <v>39078</v>
      </c>
      <c r="L405" s="120">
        <f t="shared" si="179"/>
        <v>64</v>
      </c>
      <c r="M405" s="120">
        <f t="shared" si="179"/>
        <v>39946</v>
      </c>
      <c r="N405" s="120">
        <f t="shared" si="179"/>
        <v>39946</v>
      </c>
      <c r="O405" s="120">
        <f t="shared" si="179"/>
        <v>0</v>
      </c>
    </row>
    <row r="406" spans="1:15" ht="78.75">
      <c r="A406" s="121" t="s">
        <v>203</v>
      </c>
      <c r="B406" s="112" t="s">
        <v>954</v>
      </c>
      <c r="C406" s="112">
        <v>10</v>
      </c>
      <c r="D406" s="118" t="s">
        <v>419</v>
      </c>
      <c r="E406" s="124" t="s">
        <v>202</v>
      </c>
      <c r="F406" s="112"/>
      <c r="G406" s="120">
        <f>SUM(G407:G422)</f>
        <v>28418</v>
      </c>
      <c r="H406" s="120">
        <f aca="true" t="shared" si="180" ref="H406:O406">SUM(H407:H422)</f>
        <v>28418</v>
      </c>
      <c r="I406" s="120">
        <f t="shared" si="180"/>
        <v>0</v>
      </c>
      <c r="J406" s="120">
        <f t="shared" si="180"/>
        <v>28827</v>
      </c>
      <c r="K406" s="120">
        <f t="shared" si="180"/>
        <v>28827</v>
      </c>
      <c r="L406" s="120">
        <f t="shared" si="180"/>
        <v>0</v>
      </c>
      <c r="M406" s="120">
        <f t="shared" si="180"/>
        <v>29249</v>
      </c>
      <c r="N406" s="120">
        <f t="shared" si="180"/>
        <v>29249</v>
      </c>
      <c r="O406" s="120">
        <f t="shared" si="180"/>
        <v>0</v>
      </c>
    </row>
    <row r="407" spans="1:15" ht="105.75" customHeight="1">
      <c r="A407" s="116" t="s">
        <v>204</v>
      </c>
      <c r="B407" s="112" t="s">
        <v>954</v>
      </c>
      <c r="C407" s="112">
        <v>10</v>
      </c>
      <c r="D407" s="118" t="s">
        <v>419</v>
      </c>
      <c r="E407" s="126" t="s">
        <v>984</v>
      </c>
      <c r="F407" s="112" t="s">
        <v>0</v>
      </c>
      <c r="G407" s="120">
        <f aca="true" t="shared" si="181" ref="G407:G422">SUM(H407:I407)</f>
        <v>199</v>
      </c>
      <c r="H407" s="120">
        <v>199</v>
      </c>
      <c r="I407" s="120"/>
      <c r="J407" s="120">
        <f aca="true" t="shared" si="182" ref="J407:J422">SUM(K407:L407)</f>
        <v>199</v>
      </c>
      <c r="K407" s="120">
        <v>199</v>
      </c>
      <c r="L407" s="120"/>
      <c r="M407" s="120">
        <f aca="true" t="shared" si="183" ref="M407:M420">SUM(N407:O407)</f>
        <v>199</v>
      </c>
      <c r="N407" s="120">
        <v>199</v>
      </c>
      <c r="O407" s="120"/>
    </row>
    <row r="408" spans="1:15" ht="94.5">
      <c r="A408" s="121" t="s">
        <v>205</v>
      </c>
      <c r="B408" s="112" t="s">
        <v>954</v>
      </c>
      <c r="C408" s="112">
        <v>10</v>
      </c>
      <c r="D408" s="118" t="s">
        <v>419</v>
      </c>
      <c r="E408" s="126" t="s">
        <v>984</v>
      </c>
      <c r="F408" s="112" t="s">
        <v>295</v>
      </c>
      <c r="G408" s="120">
        <f t="shared" si="181"/>
        <v>18067</v>
      </c>
      <c r="H408" s="127">
        <v>18067</v>
      </c>
      <c r="I408" s="127"/>
      <c r="J408" s="120">
        <f t="shared" si="182"/>
        <v>18067</v>
      </c>
      <c r="K408" s="127">
        <v>18067</v>
      </c>
      <c r="L408" s="127"/>
      <c r="M408" s="120">
        <f t="shared" si="183"/>
        <v>18067</v>
      </c>
      <c r="N408" s="127">
        <v>18067</v>
      </c>
      <c r="O408" s="127"/>
    </row>
    <row r="409" spans="1:15" ht="110.25">
      <c r="A409" s="116" t="s">
        <v>924</v>
      </c>
      <c r="B409" s="112" t="s">
        <v>954</v>
      </c>
      <c r="C409" s="112">
        <v>10</v>
      </c>
      <c r="D409" s="118" t="s">
        <v>419</v>
      </c>
      <c r="E409" s="126" t="s">
        <v>986</v>
      </c>
      <c r="F409" s="112" t="s">
        <v>0</v>
      </c>
      <c r="G409" s="120">
        <f t="shared" si="181"/>
        <v>33</v>
      </c>
      <c r="H409" s="120">
        <v>33</v>
      </c>
      <c r="I409" s="120"/>
      <c r="J409" s="120">
        <f t="shared" si="182"/>
        <v>37</v>
      </c>
      <c r="K409" s="120">
        <v>37</v>
      </c>
      <c r="L409" s="120"/>
      <c r="M409" s="120">
        <f t="shared" si="183"/>
        <v>44</v>
      </c>
      <c r="N409" s="120">
        <v>44</v>
      </c>
      <c r="O409" s="120"/>
    </row>
    <row r="410" spans="1:15" ht="96.75" customHeight="1">
      <c r="A410" s="116" t="s">
        <v>925</v>
      </c>
      <c r="B410" s="112" t="s">
        <v>954</v>
      </c>
      <c r="C410" s="112">
        <v>10</v>
      </c>
      <c r="D410" s="118" t="s">
        <v>419</v>
      </c>
      <c r="E410" s="126" t="s">
        <v>986</v>
      </c>
      <c r="F410" s="112" t="s">
        <v>295</v>
      </c>
      <c r="G410" s="120">
        <f t="shared" si="181"/>
        <v>2284</v>
      </c>
      <c r="H410" s="127">
        <v>2284</v>
      </c>
      <c r="I410" s="127"/>
      <c r="J410" s="120">
        <f t="shared" si="182"/>
        <v>2378</v>
      </c>
      <c r="K410" s="127">
        <v>2378</v>
      </c>
      <c r="L410" s="127"/>
      <c r="M410" s="120">
        <f t="shared" si="183"/>
        <v>2472</v>
      </c>
      <c r="N410" s="127">
        <v>2472</v>
      </c>
      <c r="O410" s="127"/>
    </row>
    <row r="411" spans="1:15" ht="126">
      <c r="A411" s="116" t="s">
        <v>413</v>
      </c>
      <c r="B411" s="112" t="s">
        <v>954</v>
      </c>
      <c r="C411" s="112">
        <v>10</v>
      </c>
      <c r="D411" s="118" t="s">
        <v>419</v>
      </c>
      <c r="E411" s="126" t="s">
        <v>557</v>
      </c>
      <c r="F411" s="112" t="s">
        <v>0</v>
      </c>
      <c r="G411" s="120">
        <f t="shared" si="181"/>
        <v>36</v>
      </c>
      <c r="H411" s="120">
        <v>36</v>
      </c>
      <c r="I411" s="120"/>
      <c r="J411" s="120">
        <f t="shared" si="182"/>
        <v>40</v>
      </c>
      <c r="K411" s="120">
        <v>40</v>
      </c>
      <c r="L411" s="120"/>
      <c r="M411" s="120">
        <f t="shared" si="183"/>
        <v>48</v>
      </c>
      <c r="N411" s="120">
        <v>48</v>
      </c>
      <c r="O411" s="120"/>
    </row>
    <row r="412" spans="1:15" ht="111.75" customHeight="1">
      <c r="A412" s="116" t="s">
        <v>414</v>
      </c>
      <c r="B412" s="112" t="s">
        <v>954</v>
      </c>
      <c r="C412" s="112">
        <v>10</v>
      </c>
      <c r="D412" s="118" t="s">
        <v>419</v>
      </c>
      <c r="E412" s="126" t="s">
        <v>557</v>
      </c>
      <c r="F412" s="112" t="s">
        <v>295</v>
      </c>
      <c r="G412" s="120">
        <f t="shared" si="181"/>
        <v>3051</v>
      </c>
      <c r="H412" s="127">
        <v>3051</v>
      </c>
      <c r="I412" s="127"/>
      <c r="J412" s="120">
        <f t="shared" si="182"/>
        <v>3167</v>
      </c>
      <c r="K412" s="127">
        <v>3167</v>
      </c>
      <c r="L412" s="127"/>
      <c r="M412" s="120">
        <f t="shared" si="183"/>
        <v>3284</v>
      </c>
      <c r="N412" s="127">
        <v>3284</v>
      </c>
      <c r="O412" s="127"/>
    </row>
    <row r="413" spans="1:15" ht="189">
      <c r="A413" s="116" t="s">
        <v>411</v>
      </c>
      <c r="B413" s="112" t="s">
        <v>954</v>
      </c>
      <c r="C413" s="112">
        <v>10</v>
      </c>
      <c r="D413" s="118" t="s">
        <v>419</v>
      </c>
      <c r="E413" s="126" t="s">
        <v>558</v>
      </c>
      <c r="F413" s="112" t="s">
        <v>0</v>
      </c>
      <c r="G413" s="120">
        <f t="shared" si="181"/>
        <v>2</v>
      </c>
      <c r="H413" s="120">
        <v>2</v>
      </c>
      <c r="I413" s="120"/>
      <c r="J413" s="120">
        <f t="shared" si="182"/>
        <v>2</v>
      </c>
      <c r="K413" s="120">
        <v>2</v>
      </c>
      <c r="L413" s="120"/>
      <c r="M413" s="120">
        <f t="shared" si="183"/>
        <v>2</v>
      </c>
      <c r="N413" s="120">
        <v>2</v>
      </c>
      <c r="O413" s="120"/>
    </row>
    <row r="414" spans="1:15" ht="174" customHeight="1">
      <c r="A414" s="116" t="s">
        <v>450</v>
      </c>
      <c r="B414" s="112" t="s">
        <v>954</v>
      </c>
      <c r="C414" s="112">
        <v>10</v>
      </c>
      <c r="D414" s="118" t="s">
        <v>419</v>
      </c>
      <c r="E414" s="126" t="s">
        <v>558</v>
      </c>
      <c r="F414" s="112" t="s">
        <v>295</v>
      </c>
      <c r="G414" s="120">
        <f t="shared" si="181"/>
        <v>78</v>
      </c>
      <c r="H414" s="127">
        <v>78</v>
      </c>
      <c r="I414" s="127"/>
      <c r="J414" s="120">
        <f t="shared" si="182"/>
        <v>81</v>
      </c>
      <c r="K414" s="127">
        <v>81</v>
      </c>
      <c r="L414" s="127"/>
      <c r="M414" s="120">
        <f t="shared" si="183"/>
        <v>84</v>
      </c>
      <c r="N414" s="127">
        <v>84</v>
      </c>
      <c r="O414" s="127"/>
    </row>
    <row r="415" spans="1:15" ht="126">
      <c r="A415" s="116" t="s">
        <v>451</v>
      </c>
      <c r="B415" s="112" t="s">
        <v>954</v>
      </c>
      <c r="C415" s="112">
        <v>10</v>
      </c>
      <c r="D415" s="118" t="s">
        <v>419</v>
      </c>
      <c r="E415" s="126" t="s">
        <v>559</v>
      </c>
      <c r="F415" s="112" t="s">
        <v>0</v>
      </c>
      <c r="G415" s="120">
        <f t="shared" si="181"/>
        <v>33</v>
      </c>
      <c r="H415" s="120">
        <v>33</v>
      </c>
      <c r="I415" s="120"/>
      <c r="J415" s="120">
        <f t="shared" si="182"/>
        <v>36</v>
      </c>
      <c r="K415" s="120">
        <v>36</v>
      </c>
      <c r="L415" s="120"/>
      <c r="M415" s="120">
        <f t="shared" si="183"/>
        <v>44</v>
      </c>
      <c r="N415" s="120">
        <v>44</v>
      </c>
      <c r="O415" s="120"/>
    </row>
    <row r="416" spans="1:15" ht="111" customHeight="1">
      <c r="A416" s="116" t="s">
        <v>452</v>
      </c>
      <c r="B416" s="112" t="s">
        <v>954</v>
      </c>
      <c r="C416" s="112">
        <v>10</v>
      </c>
      <c r="D416" s="118" t="s">
        <v>419</v>
      </c>
      <c r="E416" s="126" t="s">
        <v>559</v>
      </c>
      <c r="F416" s="112" t="s">
        <v>295</v>
      </c>
      <c r="G416" s="120">
        <f t="shared" si="181"/>
        <v>3572</v>
      </c>
      <c r="H416" s="127">
        <v>3572</v>
      </c>
      <c r="I416" s="127"/>
      <c r="J416" s="120">
        <f t="shared" si="182"/>
        <v>3710</v>
      </c>
      <c r="K416" s="127">
        <v>3710</v>
      </c>
      <c r="L416" s="127"/>
      <c r="M416" s="120">
        <f t="shared" si="183"/>
        <v>3848</v>
      </c>
      <c r="N416" s="127">
        <v>3848</v>
      </c>
      <c r="O416" s="127"/>
    </row>
    <row r="417" spans="1:15" ht="141.75">
      <c r="A417" s="116" t="s">
        <v>206</v>
      </c>
      <c r="B417" s="112" t="s">
        <v>954</v>
      </c>
      <c r="C417" s="112">
        <v>10</v>
      </c>
      <c r="D417" s="118" t="s">
        <v>419</v>
      </c>
      <c r="E417" s="126" t="s">
        <v>560</v>
      </c>
      <c r="F417" s="112" t="s">
        <v>0</v>
      </c>
      <c r="G417" s="120">
        <f t="shared" si="181"/>
        <v>11</v>
      </c>
      <c r="H417" s="120">
        <v>11</v>
      </c>
      <c r="I417" s="120"/>
      <c r="J417" s="120">
        <f t="shared" si="182"/>
        <v>11</v>
      </c>
      <c r="K417" s="120">
        <v>11</v>
      </c>
      <c r="L417" s="120"/>
      <c r="M417" s="120">
        <f t="shared" si="183"/>
        <v>11</v>
      </c>
      <c r="N417" s="120">
        <v>11</v>
      </c>
      <c r="O417" s="120"/>
    </row>
    <row r="418" spans="1:15" ht="126">
      <c r="A418" s="116" t="s">
        <v>926</v>
      </c>
      <c r="B418" s="112" t="s">
        <v>954</v>
      </c>
      <c r="C418" s="112">
        <v>10</v>
      </c>
      <c r="D418" s="118" t="s">
        <v>419</v>
      </c>
      <c r="E418" s="126" t="s">
        <v>560</v>
      </c>
      <c r="F418" s="112" t="s">
        <v>295</v>
      </c>
      <c r="G418" s="120">
        <f t="shared" si="181"/>
        <v>995</v>
      </c>
      <c r="H418" s="127">
        <v>995</v>
      </c>
      <c r="I418" s="127"/>
      <c r="J418" s="120">
        <f t="shared" si="182"/>
        <v>1034</v>
      </c>
      <c r="K418" s="127">
        <v>1034</v>
      </c>
      <c r="L418" s="127"/>
      <c r="M418" s="120">
        <f t="shared" si="183"/>
        <v>1075</v>
      </c>
      <c r="N418" s="127">
        <v>1075</v>
      </c>
      <c r="O418" s="127"/>
    </row>
    <row r="419" spans="1:15" ht="189">
      <c r="A419" s="116" t="s">
        <v>127</v>
      </c>
      <c r="B419" s="112" t="s">
        <v>954</v>
      </c>
      <c r="C419" s="112">
        <v>10</v>
      </c>
      <c r="D419" s="118" t="s">
        <v>419</v>
      </c>
      <c r="E419" s="126" t="s">
        <v>126</v>
      </c>
      <c r="F419" s="112" t="s">
        <v>0</v>
      </c>
      <c r="G419" s="156">
        <f t="shared" si="181"/>
        <v>0</v>
      </c>
      <c r="H419" s="178"/>
      <c r="I419" s="178"/>
      <c r="J419" s="156">
        <f t="shared" si="182"/>
        <v>0</v>
      </c>
      <c r="K419" s="178"/>
      <c r="L419" s="178"/>
      <c r="M419" s="156">
        <f t="shared" si="183"/>
        <v>0</v>
      </c>
      <c r="N419" s="178"/>
      <c r="O419" s="178"/>
    </row>
    <row r="420" spans="1:15" ht="158.25" customHeight="1">
      <c r="A420" s="116" t="s">
        <v>128</v>
      </c>
      <c r="B420" s="112" t="s">
        <v>954</v>
      </c>
      <c r="C420" s="112">
        <v>10</v>
      </c>
      <c r="D420" s="118" t="s">
        <v>419</v>
      </c>
      <c r="E420" s="126" t="s">
        <v>126</v>
      </c>
      <c r="F420" s="112" t="s">
        <v>295</v>
      </c>
      <c r="G420" s="156">
        <f t="shared" si="181"/>
        <v>0</v>
      </c>
      <c r="H420" s="178"/>
      <c r="I420" s="178"/>
      <c r="J420" s="156">
        <f t="shared" si="182"/>
        <v>0</v>
      </c>
      <c r="K420" s="178"/>
      <c r="L420" s="178"/>
      <c r="M420" s="156">
        <f t="shared" si="183"/>
        <v>0</v>
      </c>
      <c r="N420" s="178"/>
      <c r="O420" s="178"/>
    </row>
    <row r="421" spans="1:15" ht="171.75" customHeight="1">
      <c r="A421" s="125" t="s">
        <v>908</v>
      </c>
      <c r="B421" s="112" t="s">
        <v>954</v>
      </c>
      <c r="C421" s="112">
        <v>10</v>
      </c>
      <c r="D421" s="118" t="s">
        <v>419</v>
      </c>
      <c r="E421" s="126" t="s">
        <v>909</v>
      </c>
      <c r="F421" s="112" t="s">
        <v>0</v>
      </c>
      <c r="G421" s="120">
        <f t="shared" si="181"/>
        <v>2</v>
      </c>
      <c r="H421" s="127">
        <v>2</v>
      </c>
      <c r="I421" s="127"/>
      <c r="J421" s="120">
        <f t="shared" si="182"/>
        <v>2</v>
      </c>
      <c r="K421" s="127">
        <v>2</v>
      </c>
      <c r="L421" s="127"/>
      <c r="M421" s="120">
        <f>SUM(N421:O421)</f>
        <v>2</v>
      </c>
      <c r="N421" s="127">
        <v>2</v>
      </c>
      <c r="O421" s="127"/>
    </row>
    <row r="422" spans="1:15" ht="173.25">
      <c r="A422" s="116" t="s">
        <v>910</v>
      </c>
      <c r="B422" s="112" t="s">
        <v>954</v>
      </c>
      <c r="C422" s="112">
        <v>10</v>
      </c>
      <c r="D422" s="118" t="s">
        <v>419</v>
      </c>
      <c r="E422" s="126" t="s">
        <v>909</v>
      </c>
      <c r="F422" s="112" t="s">
        <v>295</v>
      </c>
      <c r="G422" s="120">
        <f t="shared" si="181"/>
        <v>55</v>
      </c>
      <c r="H422" s="127">
        <v>55</v>
      </c>
      <c r="I422" s="127"/>
      <c r="J422" s="120">
        <f t="shared" si="182"/>
        <v>63</v>
      </c>
      <c r="K422" s="127">
        <v>63</v>
      </c>
      <c r="L422" s="127"/>
      <c r="M422" s="120">
        <f>SUM(N422:O422)</f>
        <v>69</v>
      </c>
      <c r="N422" s="127">
        <v>69</v>
      </c>
      <c r="O422" s="127"/>
    </row>
    <row r="423" spans="1:15" ht="63">
      <c r="A423" s="128" t="s">
        <v>105</v>
      </c>
      <c r="B423" s="123" t="s">
        <v>954</v>
      </c>
      <c r="C423" s="112">
        <v>10</v>
      </c>
      <c r="D423" s="118" t="s">
        <v>419</v>
      </c>
      <c r="E423" s="119" t="s">
        <v>104</v>
      </c>
      <c r="F423" s="112"/>
      <c r="G423" s="120">
        <f aca="true" t="shared" si="184" ref="G423:O423">SUM(G424:G446)</f>
        <v>9897</v>
      </c>
      <c r="H423" s="120">
        <f t="shared" si="184"/>
        <v>9833</v>
      </c>
      <c r="I423" s="120">
        <f t="shared" si="184"/>
        <v>64</v>
      </c>
      <c r="J423" s="120">
        <f>SUM(J424:J446)</f>
        <v>10315</v>
      </c>
      <c r="K423" s="120">
        <f t="shared" si="184"/>
        <v>10251</v>
      </c>
      <c r="L423" s="120">
        <f t="shared" si="184"/>
        <v>64</v>
      </c>
      <c r="M423" s="120">
        <f t="shared" si="184"/>
        <v>10697</v>
      </c>
      <c r="N423" s="120">
        <f t="shared" si="184"/>
        <v>10697</v>
      </c>
      <c r="O423" s="120">
        <f t="shared" si="184"/>
        <v>0</v>
      </c>
    </row>
    <row r="424" spans="1:15" ht="47.25">
      <c r="A424" s="116" t="s">
        <v>455</v>
      </c>
      <c r="B424" s="123" t="s">
        <v>954</v>
      </c>
      <c r="C424" s="112">
        <v>10</v>
      </c>
      <c r="D424" s="118" t="s">
        <v>419</v>
      </c>
      <c r="E424" s="112" t="s">
        <v>454</v>
      </c>
      <c r="F424" s="112" t="s">
        <v>295</v>
      </c>
      <c r="G424" s="120">
        <f aca="true" t="shared" si="185" ref="G424:G446">SUM(H424:I424)</f>
        <v>64</v>
      </c>
      <c r="H424" s="120"/>
      <c r="I424" s="120">
        <v>64</v>
      </c>
      <c r="J424" s="120">
        <f aca="true" t="shared" si="186" ref="J424:J446">SUM(K424:L424)</f>
        <v>64</v>
      </c>
      <c r="K424" s="120"/>
      <c r="L424" s="120">
        <v>64</v>
      </c>
      <c r="M424" s="120">
        <f aca="true" t="shared" si="187" ref="M424:M446">SUM(N424:O424)</f>
        <v>0</v>
      </c>
      <c r="N424" s="120"/>
      <c r="O424" s="120"/>
    </row>
    <row r="425" spans="1:15" ht="157.5" customHeight="1">
      <c r="A425" s="116" t="s">
        <v>485</v>
      </c>
      <c r="B425" s="123" t="s">
        <v>954</v>
      </c>
      <c r="C425" s="112">
        <v>10</v>
      </c>
      <c r="D425" s="118" t="s">
        <v>419</v>
      </c>
      <c r="E425" s="112" t="s">
        <v>982</v>
      </c>
      <c r="F425" s="112" t="s">
        <v>0</v>
      </c>
      <c r="G425" s="120">
        <f t="shared" si="185"/>
        <v>2</v>
      </c>
      <c r="H425" s="120">
        <v>2</v>
      </c>
      <c r="I425" s="120"/>
      <c r="J425" s="120">
        <f t="shared" si="186"/>
        <v>2</v>
      </c>
      <c r="K425" s="120">
        <v>2</v>
      </c>
      <c r="L425" s="120"/>
      <c r="M425" s="120">
        <f t="shared" si="187"/>
        <v>2</v>
      </c>
      <c r="N425" s="120">
        <v>2</v>
      </c>
      <c r="O425" s="120"/>
    </row>
    <row r="426" spans="1:15" ht="140.25" customHeight="1">
      <c r="A426" s="121" t="s">
        <v>484</v>
      </c>
      <c r="B426" s="123" t="s">
        <v>954</v>
      </c>
      <c r="C426" s="112">
        <v>10</v>
      </c>
      <c r="D426" s="118" t="s">
        <v>419</v>
      </c>
      <c r="E426" s="112" t="s">
        <v>982</v>
      </c>
      <c r="F426" s="112" t="s">
        <v>295</v>
      </c>
      <c r="G426" s="120">
        <f t="shared" si="185"/>
        <v>147</v>
      </c>
      <c r="H426" s="120">
        <v>147</v>
      </c>
      <c r="I426" s="120"/>
      <c r="J426" s="120">
        <f t="shared" si="186"/>
        <v>153</v>
      </c>
      <c r="K426" s="120">
        <v>153</v>
      </c>
      <c r="L426" s="120"/>
      <c r="M426" s="120">
        <f t="shared" si="187"/>
        <v>159</v>
      </c>
      <c r="N426" s="120">
        <v>159</v>
      </c>
      <c r="O426" s="120"/>
    </row>
    <row r="427" spans="1:15" ht="173.25">
      <c r="A427" s="116" t="s">
        <v>201</v>
      </c>
      <c r="B427" s="112" t="s">
        <v>954</v>
      </c>
      <c r="C427" s="112">
        <v>10</v>
      </c>
      <c r="D427" s="118" t="s">
        <v>419</v>
      </c>
      <c r="E427" s="126" t="s">
        <v>983</v>
      </c>
      <c r="F427" s="112" t="s">
        <v>0</v>
      </c>
      <c r="G427" s="120">
        <f t="shared" si="185"/>
        <v>12</v>
      </c>
      <c r="H427" s="120">
        <v>12</v>
      </c>
      <c r="I427" s="120"/>
      <c r="J427" s="120">
        <f t="shared" si="186"/>
        <v>12</v>
      </c>
      <c r="K427" s="120">
        <v>12</v>
      </c>
      <c r="L427" s="120"/>
      <c r="M427" s="120">
        <f t="shared" si="187"/>
        <v>12</v>
      </c>
      <c r="N427" s="120">
        <v>12</v>
      </c>
      <c r="O427" s="120"/>
    </row>
    <row r="428" spans="1:15" ht="157.5">
      <c r="A428" s="121" t="s">
        <v>694</v>
      </c>
      <c r="B428" s="112" t="s">
        <v>954</v>
      </c>
      <c r="C428" s="112">
        <v>10</v>
      </c>
      <c r="D428" s="118" t="s">
        <v>419</v>
      </c>
      <c r="E428" s="126" t="s">
        <v>983</v>
      </c>
      <c r="F428" s="112" t="s">
        <v>295</v>
      </c>
      <c r="G428" s="120">
        <f t="shared" si="185"/>
        <v>1423</v>
      </c>
      <c r="H428" s="127">
        <v>1423</v>
      </c>
      <c r="I428" s="127"/>
      <c r="J428" s="120">
        <f t="shared" si="186"/>
        <v>1480</v>
      </c>
      <c r="K428" s="127">
        <v>1480</v>
      </c>
      <c r="L428" s="127"/>
      <c r="M428" s="120">
        <f t="shared" si="187"/>
        <v>1540</v>
      </c>
      <c r="N428" s="127">
        <v>1540</v>
      </c>
      <c r="O428" s="127"/>
    </row>
    <row r="429" spans="1:15" ht="283.5">
      <c r="A429" s="125" t="s">
        <v>458</v>
      </c>
      <c r="B429" s="112" t="s">
        <v>954</v>
      </c>
      <c r="C429" s="112">
        <v>10</v>
      </c>
      <c r="D429" s="118" t="s">
        <v>419</v>
      </c>
      <c r="E429" s="149" t="s">
        <v>985</v>
      </c>
      <c r="F429" s="112" t="s">
        <v>0</v>
      </c>
      <c r="G429" s="120">
        <f t="shared" si="185"/>
        <v>1</v>
      </c>
      <c r="H429" s="120">
        <v>1</v>
      </c>
      <c r="I429" s="120"/>
      <c r="J429" s="120">
        <f t="shared" si="186"/>
        <v>1</v>
      </c>
      <c r="K429" s="120">
        <v>1</v>
      </c>
      <c r="L429" s="120"/>
      <c r="M429" s="120">
        <f t="shared" si="187"/>
        <v>1</v>
      </c>
      <c r="N429" s="120">
        <v>1</v>
      </c>
      <c r="O429" s="120"/>
    </row>
    <row r="430" spans="1:15" ht="267.75">
      <c r="A430" s="121" t="s">
        <v>492</v>
      </c>
      <c r="B430" s="112" t="s">
        <v>954</v>
      </c>
      <c r="C430" s="112" t="s">
        <v>297</v>
      </c>
      <c r="D430" s="118" t="s">
        <v>419</v>
      </c>
      <c r="E430" s="149" t="s">
        <v>985</v>
      </c>
      <c r="F430" s="112" t="s">
        <v>295</v>
      </c>
      <c r="G430" s="120">
        <f t="shared" si="185"/>
        <v>6</v>
      </c>
      <c r="H430" s="127">
        <v>6</v>
      </c>
      <c r="I430" s="127"/>
      <c r="J430" s="120">
        <f t="shared" si="186"/>
        <v>6</v>
      </c>
      <c r="K430" s="127">
        <v>6</v>
      </c>
      <c r="L430" s="127"/>
      <c r="M430" s="120">
        <f t="shared" si="187"/>
        <v>6</v>
      </c>
      <c r="N430" s="127">
        <v>6</v>
      </c>
      <c r="O430" s="127"/>
    </row>
    <row r="431" spans="1:15" ht="110.25">
      <c r="A431" s="116" t="s">
        <v>971</v>
      </c>
      <c r="B431" s="112" t="s">
        <v>954</v>
      </c>
      <c r="C431" s="112" t="s">
        <v>297</v>
      </c>
      <c r="D431" s="118" t="s">
        <v>419</v>
      </c>
      <c r="E431" s="126" t="s">
        <v>987</v>
      </c>
      <c r="F431" s="112" t="s">
        <v>0</v>
      </c>
      <c r="G431" s="120">
        <f t="shared" si="185"/>
        <v>7</v>
      </c>
      <c r="H431" s="127">
        <v>7</v>
      </c>
      <c r="I431" s="127"/>
      <c r="J431" s="120">
        <f t="shared" si="186"/>
        <v>7</v>
      </c>
      <c r="K431" s="127">
        <v>7</v>
      </c>
      <c r="L431" s="127"/>
      <c r="M431" s="120">
        <f t="shared" si="187"/>
        <v>8</v>
      </c>
      <c r="N431" s="127">
        <v>8</v>
      </c>
      <c r="O431" s="127"/>
    </row>
    <row r="432" spans="1:15" ht="110.25">
      <c r="A432" s="116" t="s">
        <v>20</v>
      </c>
      <c r="B432" s="112" t="s">
        <v>954</v>
      </c>
      <c r="C432" s="112" t="s">
        <v>297</v>
      </c>
      <c r="D432" s="118" t="s">
        <v>419</v>
      </c>
      <c r="E432" s="126" t="s">
        <v>987</v>
      </c>
      <c r="F432" s="112" t="s">
        <v>295</v>
      </c>
      <c r="G432" s="120">
        <f t="shared" si="185"/>
        <v>864</v>
      </c>
      <c r="H432" s="127">
        <v>864</v>
      </c>
      <c r="I432" s="127"/>
      <c r="J432" s="120">
        <f t="shared" si="186"/>
        <v>921</v>
      </c>
      <c r="K432" s="127">
        <v>921</v>
      </c>
      <c r="L432" s="127"/>
      <c r="M432" s="120">
        <f t="shared" si="187"/>
        <v>995</v>
      </c>
      <c r="N432" s="127">
        <v>995</v>
      </c>
      <c r="O432" s="127"/>
    </row>
    <row r="433" spans="1:15" ht="126">
      <c r="A433" s="116" t="s">
        <v>219</v>
      </c>
      <c r="B433" s="112" t="s">
        <v>954</v>
      </c>
      <c r="C433" s="112">
        <v>10</v>
      </c>
      <c r="D433" s="118" t="s">
        <v>419</v>
      </c>
      <c r="E433" s="126" t="s">
        <v>988</v>
      </c>
      <c r="F433" s="112" t="s">
        <v>0</v>
      </c>
      <c r="G433" s="120">
        <f t="shared" si="185"/>
        <v>1</v>
      </c>
      <c r="H433" s="120">
        <v>1</v>
      </c>
      <c r="I433" s="120"/>
      <c r="J433" s="120">
        <f t="shared" si="186"/>
        <v>1</v>
      </c>
      <c r="K433" s="120">
        <v>1</v>
      </c>
      <c r="L433" s="120"/>
      <c r="M433" s="120">
        <f t="shared" si="187"/>
        <v>1</v>
      </c>
      <c r="N433" s="120">
        <v>1</v>
      </c>
      <c r="O433" s="120"/>
    </row>
    <row r="434" spans="1:15" ht="126">
      <c r="A434" s="116" t="s">
        <v>944</v>
      </c>
      <c r="B434" s="112" t="s">
        <v>954</v>
      </c>
      <c r="C434" s="112" t="s">
        <v>297</v>
      </c>
      <c r="D434" s="118" t="s">
        <v>419</v>
      </c>
      <c r="E434" s="126" t="s">
        <v>988</v>
      </c>
      <c r="F434" s="112" t="s">
        <v>295</v>
      </c>
      <c r="G434" s="120">
        <f t="shared" si="185"/>
        <v>128</v>
      </c>
      <c r="H434" s="127">
        <v>128</v>
      </c>
      <c r="I434" s="127"/>
      <c r="J434" s="120">
        <f t="shared" si="186"/>
        <v>134</v>
      </c>
      <c r="K434" s="127">
        <v>134</v>
      </c>
      <c r="L434" s="127"/>
      <c r="M434" s="120">
        <f t="shared" si="187"/>
        <v>139</v>
      </c>
      <c r="N434" s="127">
        <v>139</v>
      </c>
      <c r="O434" s="127"/>
    </row>
    <row r="435" spans="1:15" ht="299.25">
      <c r="A435" s="125" t="s">
        <v>945</v>
      </c>
      <c r="B435" s="112" t="s">
        <v>954</v>
      </c>
      <c r="C435" s="112">
        <v>10</v>
      </c>
      <c r="D435" s="118" t="s">
        <v>419</v>
      </c>
      <c r="E435" s="126" t="s">
        <v>989</v>
      </c>
      <c r="F435" s="112" t="s">
        <v>0</v>
      </c>
      <c r="G435" s="120">
        <f t="shared" si="185"/>
        <v>1</v>
      </c>
      <c r="H435" s="120">
        <v>1</v>
      </c>
      <c r="I435" s="120"/>
      <c r="J435" s="120">
        <f t="shared" si="186"/>
        <v>1</v>
      </c>
      <c r="K435" s="120">
        <v>1</v>
      </c>
      <c r="L435" s="120"/>
      <c r="M435" s="120">
        <f t="shared" si="187"/>
        <v>1</v>
      </c>
      <c r="N435" s="120">
        <v>1</v>
      </c>
      <c r="O435" s="120"/>
    </row>
    <row r="436" spans="1:15" ht="299.25">
      <c r="A436" s="125" t="s">
        <v>946</v>
      </c>
      <c r="B436" s="112" t="s">
        <v>954</v>
      </c>
      <c r="C436" s="112">
        <v>10</v>
      </c>
      <c r="D436" s="118" t="s">
        <v>419</v>
      </c>
      <c r="E436" s="126" t="s">
        <v>989</v>
      </c>
      <c r="F436" s="112" t="s">
        <v>295</v>
      </c>
      <c r="G436" s="120">
        <f t="shared" si="185"/>
        <v>62</v>
      </c>
      <c r="H436" s="127">
        <v>62</v>
      </c>
      <c r="I436" s="127"/>
      <c r="J436" s="120">
        <f t="shared" si="186"/>
        <v>64</v>
      </c>
      <c r="K436" s="127">
        <v>64</v>
      </c>
      <c r="L436" s="127"/>
      <c r="M436" s="120">
        <f t="shared" si="187"/>
        <v>67</v>
      </c>
      <c r="N436" s="127">
        <v>67</v>
      </c>
      <c r="O436" s="127"/>
    </row>
    <row r="437" spans="1:15" ht="110.25">
      <c r="A437" s="116" t="s">
        <v>602</v>
      </c>
      <c r="B437" s="112" t="s">
        <v>954</v>
      </c>
      <c r="C437" s="112" t="s">
        <v>297</v>
      </c>
      <c r="D437" s="118" t="s">
        <v>419</v>
      </c>
      <c r="E437" s="126" t="s">
        <v>990</v>
      </c>
      <c r="F437" s="112" t="s">
        <v>0</v>
      </c>
      <c r="G437" s="120">
        <f t="shared" si="185"/>
        <v>67</v>
      </c>
      <c r="H437" s="120">
        <v>67</v>
      </c>
      <c r="I437" s="120"/>
      <c r="J437" s="120">
        <f t="shared" si="186"/>
        <v>70</v>
      </c>
      <c r="K437" s="120">
        <v>70</v>
      </c>
      <c r="L437" s="120"/>
      <c r="M437" s="120">
        <f t="shared" si="187"/>
        <v>73</v>
      </c>
      <c r="N437" s="120">
        <v>73</v>
      </c>
      <c r="O437" s="120"/>
    </row>
    <row r="438" spans="1:15" ht="110.25">
      <c r="A438" s="116" t="s">
        <v>972</v>
      </c>
      <c r="B438" s="112" t="s">
        <v>954</v>
      </c>
      <c r="C438" s="112" t="s">
        <v>297</v>
      </c>
      <c r="D438" s="118" t="s">
        <v>419</v>
      </c>
      <c r="E438" s="126" t="s">
        <v>990</v>
      </c>
      <c r="F438" s="112" t="s">
        <v>295</v>
      </c>
      <c r="G438" s="120">
        <f t="shared" si="185"/>
        <v>5120</v>
      </c>
      <c r="H438" s="127">
        <v>5120</v>
      </c>
      <c r="I438" s="127"/>
      <c r="J438" s="120">
        <f t="shared" si="186"/>
        <v>5326</v>
      </c>
      <c r="K438" s="127">
        <v>5326</v>
      </c>
      <c r="L438" s="127"/>
      <c r="M438" s="120">
        <f t="shared" si="187"/>
        <v>5538</v>
      </c>
      <c r="N438" s="127">
        <v>5538</v>
      </c>
      <c r="O438" s="127"/>
    </row>
    <row r="439" spans="1:15" ht="94.5">
      <c r="A439" s="116" t="s">
        <v>973</v>
      </c>
      <c r="B439" s="112" t="s">
        <v>954</v>
      </c>
      <c r="C439" s="112">
        <v>10</v>
      </c>
      <c r="D439" s="118" t="s">
        <v>419</v>
      </c>
      <c r="E439" s="126" t="s">
        <v>553</v>
      </c>
      <c r="F439" s="112" t="s">
        <v>0</v>
      </c>
      <c r="G439" s="120">
        <f t="shared" si="185"/>
        <v>1</v>
      </c>
      <c r="H439" s="120">
        <v>1</v>
      </c>
      <c r="I439" s="120"/>
      <c r="J439" s="120">
        <f t="shared" si="186"/>
        <v>1</v>
      </c>
      <c r="K439" s="120">
        <v>1</v>
      </c>
      <c r="L439" s="120"/>
      <c r="M439" s="120">
        <f t="shared" si="187"/>
        <v>1</v>
      </c>
      <c r="N439" s="120">
        <v>1</v>
      </c>
      <c r="O439" s="120"/>
    </row>
    <row r="440" spans="1:15" ht="94.5">
      <c r="A440" s="116" t="s">
        <v>974</v>
      </c>
      <c r="B440" s="112" t="s">
        <v>954</v>
      </c>
      <c r="C440" s="112">
        <v>10</v>
      </c>
      <c r="D440" s="118" t="s">
        <v>419</v>
      </c>
      <c r="E440" s="126" t="s">
        <v>553</v>
      </c>
      <c r="F440" s="112" t="s">
        <v>295</v>
      </c>
      <c r="G440" s="120">
        <f t="shared" si="185"/>
        <v>11</v>
      </c>
      <c r="H440" s="127">
        <v>11</v>
      </c>
      <c r="I440" s="127"/>
      <c r="J440" s="120">
        <f t="shared" si="186"/>
        <v>12</v>
      </c>
      <c r="K440" s="127">
        <v>12</v>
      </c>
      <c r="L440" s="127"/>
      <c r="M440" s="120">
        <f t="shared" si="187"/>
        <v>12</v>
      </c>
      <c r="N440" s="127">
        <v>12</v>
      </c>
      <c r="O440" s="127"/>
    </row>
    <row r="441" spans="1:15" ht="94.5">
      <c r="A441" s="116" t="s">
        <v>975</v>
      </c>
      <c r="B441" s="112" t="s">
        <v>954</v>
      </c>
      <c r="C441" s="112">
        <v>10</v>
      </c>
      <c r="D441" s="118" t="s">
        <v>419</v>
      </c>
      <c r="E441" s="126" t="s">
        <v>555</v>
      </c>
      <c r="F441" s="112" t="s">
        <v>0</v>
      </c>
      <c r="G441" s="120">
        <f t="shared" si="185"/>
        <v>1</v>
      </c>
      <c r="H441" s="120">
        <v>1</v>
      </c>
      <c r="I441" s="120"/>
      <c r="J441" s="120">
        <f t="shared" si="186"/>
        <v>1</v>
      </c>
      <c r="K441" s="120">
        <v>1</v>
      </c>
      <c r="L441" s="120"/>
      <c r="M441" s="120">
        <f t="shared" si="187"/>
        <v>1</v>
      </c>
      <c r="N441" s="120">
        <v>1</v>
      </c>
      <c r="O441" s="120"/>
    </row>
    <row r="442" spans="1:15" ht="94.5">
      <c r="A442" s="116" t="s">
        <v>976</v>
      </c>
      <c r="B442" s="112" t="s">
        <v>954</v>
      </c>
      <c r="C442" s="112">
        <v>10</v>
      </c>
      <c r="D442" s="118" t="s">
        <v>419</v>
      </c>
      <c r="E442" s="126" t="s">
        <v>555</v>
      </c>
      <c r="F442" s="112" t="s">
        <v>295</v>
      </c>
      <c r="G442" s="120">
        <f t="shared" si="185"/>
        <v>11</v>
      </c>
      <c r="H442" s="127">
        <v>11</v>
      </c>
      <c r="I442" s="127"/>
      <c r="J442" s="120">
        <f t="shared" si="186"/>
        <v>12</v>
      </c>
      <c r="K442" s="127">
        <v>12</v>
      </c>
      <c r="L442" s="127"/>
      <c r="M442" s="120">
        <f t="shared" si="187"/>
        <v>12</v>
      </c>
      <c r="N442" s="127">
        <v>12</v>
      </c>
      <c r="O442" s="127"/>
    </row>
    <row r="443" spans="1:15" ht="141.75">
      <c r="A443" s="116" t="s">
        <v>977</v>
      </c>
      <c r="B443" s="112" t="s">
        <v>954</v>
      </c>
      <c r="C443" s="112">
        <v>10</v>
      </c>
      <c r="D443" s="118" t="s">
        <v>419</v>
      </c>
      <c r="E443" s="126" t="s">
        <v>556</v>
      </c>
      <c r="F443" s="112" t="s">
        <v>0</v>
      </c>
      <c r="G443" s="120">
        <f t="shared" si="185"/>
        <v>30</v>
      </c>
      <c r="H443" s="120">
        <v>30</v>
      </c>
      <c r="I443" s="120"/>
      <c r="J443" s="120">
        <f t="shared" si="186"/>
        <v>31</v>
      </c>
      <c r="K443" s="120">
        <v>31</v>
      </c>
      <c r="L443" s="120"/>
      <c r="M443" s="120">
        <f t="shared" si="187"/>
        <v>32</v>
      </c>
      <c r="N443" s="120">
        <v>32</v>
      </c>
      <c r="O443" s="120"/>
    </row>
    <row r="444" spans="1:15" ht="126">
      <c r="A444" s="116" t="s">
        <v>255</v>
      </c>
      <c r="B444" s="112" t="s">
        <v>954</v>
      </c>
      <c r="C444" s="112">
        <v>10</v>
      </c>
      <c r="D444" s="118" t="s">
        <v>419</v>
      </c>
      <c r="E444" s="126" t="s">
        <v>556</v>
      </c>
      <c r="F444" s="112" t="s">
        <v>295</v>
      </c>
      <c r="G444" s="120">
        <f t="shared" si="185"/>
        <v>1856</v>
      </c>
      <c r="H444" s="127">
        <v>1856</v>
      </c>
      <c r="I444" s="127"/>
      <c r="J444" s="120">
        <f t="shared" si="186"/>
        <v>1931</v>
      </c>
      <c r="K444" s="127">
        <v>1931</v>
      </c>
      <c r="L444" s="127"/>
      <c r="M444" s="120">
        <f t="shared" si="187"/>
        <v>2008</v>
      </c>
      <c r="N444" s="127">
        <v>2008</v>
      </c>
      <c r="O444" s="127"/>
    </row>
    <row r="445" spans="1:15" ht="94.5">
      <c r="A445" s="116" t="s">
        <v>448</v>
      </c>
      <c r="B445" s="112" t="s">
        <v>954</v>
      </c>
      <c r="C445" s="112">
        <v>10</v>
      </c>
      <c r="D445" s="118" t="s">
        <v>419</v>
      </c>
      <c r="E445" s="126" t="s">
        <v>561</v>
      </c>
      <c r="F445" s="112" t="s">
        <v>0</v>
      </c>
      <c r="G445" s="120">
        <f t="shared" si="185"/>
        <v>1</v>
      </c>
      <c r="H445" s="120">
        <v>1</v>
      </c>
      <c r="I445" s="120"/>
      <c r="J445" s="120">
        <f t="shared" si="186"/>
        <v>2</v>
      </c>
      <c r="K445" s="120">
        <v>2</v>
      </c>
      <c r="L445" s="120"/>
      <c r="M445" s="120">
        <f t="shared" si="187"/>
        <v>2</v>
      </c>
      <c r="N445" s="120">
        <v>2</v>
      </c>
      <c r="O445" s="120"/>
    </row>
    <row r="446" spans="1:15" ht="94.5">
      <c r="A446" s="116" t="s">
        <v>449</v>
      </c>
      <c r="B446" s="112" t="s">
        <v>954</v>
      </c>
      <c r="C446" s="112" t="s">
        <v>297</v>
      </c>
      <c r="D446" s="118" t="s">
        <v>419</v>
      </c>
      <c r="E446" s="126" t="s">
        <v>561</v>
      </c>
      <c r="F446" s="112" t="s">
        <v>295</v>
      </c>
      <c r="G446" s="120">
        <f t="shared" si="185"/>
        <v>81</v>
      </c>
      <c r="H446" s="127">
        <v>81</v>
      </c>
      <c r="I446" s="127"/>
      <c r="J446" s="120">
        <f t="shared" si="186"/>
        <v>83</v>
      </c>
      <c r="K446" s="127">
        <v>83</v>
      </c>
      <c r="L446" s="127"/>
      <c r="M446" s="120">
        <f t="shared" si="187"/>
        <v>87</v>
      </c>
      <c r="N446" s="127">
        <v>87</v>
      </c>
      <c r="O446" s="127"/>
    </row>
    <row r="447" spans="1:15" ht="157.5">
      <c r="A447" s="121" t="s">
        <v>436</v>
      </c>
      <c r="B447" s="112" t="s">
        <v>954</v>
      </c>
      <c r="C447" s="112" t="s">
        <v>297</v>
      </c>
      <c r="D447" s="118" t="s">
        <v>419</v>
      </c>
      <c r="E447" s="124" t="s">
        <v>425</v>
      </c>
      <c r="F447" s="112"/>
      <c r="G447" s="120">
        <f aca="true" t="shared" si="188" ref="G447:O448">G448</f>
        <v>338</v>
      </c>
      <c r="H447" s="120">
        <f t="shared" si="188"/>
        <v>338</v>
      </c>
      <c r="I447" s="120">
        <f t="shared" si="188"/>
        <v>0</v>
      </c>
      <c r="J447" s="120">
        <f t="shared" si="188"/>
        <v>338</v>
      </c>
      <c r="K447" s="120">
        <f t="shared" si="188"/>
        <v>338</v>
      </c>
      <c r="L447" s="120">
        <f t="shared" si="188"/>
        <v>0</v>
      </c>
      <c r="M447" s="120">
        <f t="shared" si="188"/>
        <v>338</v>
      </c>
      <c r="N447" s="120">
        <f t="shared" si="188"/>
        <v>338</v>
      </c>
      <c r="O447" s="120">
        <f t="shared" si="188"/>
        <v>0</v>
      </c>
    </row>
    <row r="448" spans="1:15" ht="94.5">
      <c r="A448" s="121" t="s">
        <v>951</v>
      </c>
      <c r="B448" s="112" t="s">
        <v>954</v>
      </c>
      <c r="C448" s="112" t="s">
        <v>297</v>
      </c>
      <c r="D448" s="118" t="s">
        <v>419</v>
      </c>
      <c r="E448" s="124" t="s">
        <v>447</v>
      </c>
      <c r="F448" s="112"/>
      <c r="G448" s="120">
        <f t="shared" si="188"/>
        <v>338</v>
      </c>
      <c r="H448" s="120">
        <f t="shared" si="188"/>
        <v>338</v>
      </c>
      <c r="I448" s="120">
        <f t="shared" si="188"/>
        <v>0</v>
      </c>
      <c r="J448" s="120">
        <f t="shared" si="188"/>
        <v>338</v>
      </c>
      <c r="K448" s="120">
        <f t="shared" si="188"/>
        <v>338</v>
      </c>
      <c r="L448" s="120">
        <f t="shared" si="188"/>
        <v>0</v>
      </c>
      <c r="M448" s="120">
        <f t="shared" si="188"/>
        <v>338</v>
      </c>
      <c r="N448" s="120">
        <f t="shared" si="188"/>
        <v>338</v>
      </c>
      <c r="O448" s="120">
        <f t="shared" si="188"/>
        <v>0</v>
      </c>
    </row>
    <row r="449" spans="1:15" ht="236.25">
      <c r="A449" s="128" t="s">
        <v>760</v>
      </c>
      <c r="B449" s="112" t="s">
        <v>954</v>
      </c>
      <c r="C449" s="112" t="s">
        <v>297</v>
      </c>
      <c r="D449" s="118" t="s">
        <v>419</v>
      </c>
      <c r="E449" s="126" t="s">
        <v>186</v>
      </c>
      <c r="F449" s="112" t="s">
        <v>291</v>
      </c>
      <c r="G449" s="120">
        <f>SUM(H449:I449)</f>
        <v>338</v>
      </c>
      <c r="H449" s="127">
        <v>338</v>
      </c>
      <c r="I449" s="127"/>
      <c r="J449" s="120">
        <f>SUM(K449:L449)</f>
        <v>338</v>
      </c>
      <c r="K449" s="127">
        <v>338</v>
      </c>
      <c r="L449" s="127"/>
      <c r="M449" s="120">
        <f>SUM(N449:O449)</f>
        <v>338</v>
      </c>
      <c r="N449" s="127">
        <v>338</v>
      </c>
      <c r="O449" s="127"/>
    </row>
    <row r="450" spans="1:15" ht="141.75">
      <c r="A450" s="121" t="s">
        <v>432</v>
      </c>
      <c r="B450" s="112" t="s">
        <v>954</v>
      </c>
      <c r="C450" s="112">
        <v>10</v>
      </c>
      <c r="D450" s="118" t="s">
        <v>419</v>
      </c>
      <c r="E450" s="124" t="s">
        <v>269</v>
      </c>
      <c r="F450" s="112"/>
      <c r="G450" s="120">
        <f aca="true" t="shared" si="189" ref="G450:O450">G451</f>
        <v>15787</v>
      </c>
      <c r="H450" s="120">
        <f t="shared" si="189"/>
        <v>15774</v>
      </c>
      <c r="I450" s="120">
        <f t="shared" si="189"/>
        <v>13</v>
      </c>
      <c r="J450" s="120">
        <f t="shared" si="189"/>
        <v>16373</v>
      </c>
      <c r="K450" s="120">
        <f t="shared" si="189"/>
        <v>16360</v>
      </c>
      <c r="L450" s="120">
        <f t="shared" si="189"/>
        <v>13</v>
      </c>
      <c r="M450" s="120">
        <f t="shared" si="189"/>
        <v>17081</v>
      </c>
      <c r="N450" s="120">
        <f t="shared" si="189"/>
        <v>17081</v>
      </c>
      <c r="O450" s="120">
        <f t="shared" si="189"/>
        <v>0</v>
      </c>
    </row>
    <row r="451" spans="1:15" ht="63">
      <c r="A451" s="121" t="s">
        <v>616</v>
      </c>
      <c r="B451" s="112" t="s">
        <v>954</v>
      </c>
      <c r="C451" s="112">
        <v>10</v>
      </c>
      <c r="D451" s="118" t="s">
        <v>419</v>
      </c>
      <c r="E451" s="124" t="s">
        <v>270</v>
      </c>
      <c r="F451" s="112"/>
      <c r="G451" s="120">
        <f aca="true" t="shared" si="190" ref="G451:O451">SUM(G452:G457)</f>
        <v>15787</v>
      </c>
      <c r="H451" s="120">
        <f t="shared" si="190"/>
        <v>15774</v>
      </c>
      <c r="I451" s="120">
        <f t="shared" si="190"/>
        <v>13</v>
      </c>
      <c r="J451" s="120">
        <f t="shared" si="190"/>
        <v>16373</v>
      </c>
      <c r="K451" s="120">
        <f t="shared" si="190"/>
        <v>16360</v>
      </c>
      <c r="L451" s="120">
        <f t="shared" si="190"/>
        <v>13</v>
      </c>
      <c r="M451" s="120">
        <f t="shared" si="190"/>
        <v>17081</v>
      </c>
      <c r="N451" s="120">
        <f t="shared" si="190"/>
        <v>17081</v>
      </c>
      <c r="O451" s="120">
        <f t="shared" si="190"/>
        <v>0</v>
      </c>
    </row>
    <row r="452" spans="1:15" ht="47.25">
      <c r="A452" s="116" t="s">
        <v>455</v>
      </c>
      <c r="B452" s="112" t="s">
        <v>954</v>
      </c>
      <c r="C452" s="112">
        <v>10</v>
      </c>
      <c r="D452" s="118" t="s">
        <v>419</v>
      </c>
      <c r="E452" s="126" t="s">
        <v>456</v>
      </c>
      <c r="F452" s="112" t="s">
        <v>295</v>
      </c>
      <c r="G452" s="120">
        <f aca="true" t="shared" si="191" ref="G452:G457">SUM(H452:I452)</f>
        <v>13</v>
      </c>
      <c r="H452" s="120"/>
      <c r="I452" s="120">
        <v>13</v>
      </c>
      <c r="J452" s="120">
        <f aca="true" t="shared" si="192" ref="J452:J457">SUM(K452:L452)</f>
        <v>13</v>
      </c>
      <c r="K452" s="120"/>
      <c r="L452" s="120">
        <v>13</v>
      </c>
      <c r="M452" s="120">
        <f aca="true" t="shared" si="193" ref="M452:M457">SUM(N452:O452)</f>
        <v>0</v>
      </c>
      <c r="N452" s="120"/>
      <c r="O452" s="120"/>
    </row>
    <row r="453" spans="1:15" ht="189">
      <c r="A453" s="121" t="s">
        <v>691</v>
      </c>
      <c r="B453" s="112" t="s">
        <v>954</v>
      </c>
      <c r="C453" s="112">
        <v>10</v>
      </c>
      <c r="D453" s="118" t="s">
        <v>419</v>
      </c>
      <c r="E453" s="126" t="s">
        <v>690</v>
      </c>
      <c r="F453" s="112" t="s">
        <v>295</v>
      </c>
      <c r="G453" s="120">
        <f t="shared" si="191"/>
        <v>7287</v>
      </c>
      <c r="H453" s="127">
        <v>7287</v>
      </c>
      <c r="I453" s="127"/>
      <c r="J453" s="120">
        <f>SUM(K453:L453)</f>
        <v>7525</v>
      </c>
      <c r="K453" s="127">
        <v>7525</v>
      </c>
      <c r="L453" s="127"/>
      <c r="M453" s="120">
        <f t="shared" si="193"/>
        <v>7879</v>
      </c>
      <c r="N453" s="127">
        <v>7879</v>
      </c>
      <c r="O453" s="127"/>
    </row>
    <row r="454" spans="1:15" ht="94.5">
      <c r="A454" s="116" t="s">
        <v>453</v>
      </c>
      <c r="B454" s="112" t="s">
        <v>954</v>
      </c>
      <c r="C454" s="112" t="s">
        <v>297</v>
      </c>
      <c r="D454" s="118" t="s">
        <v>419</v>
      </c>
      <c r="E454" s="126" t="s">
        <v>957</v>
      </c>
      <c r="F454" s="112" t="s">
        <v>0</v>
      </c>
      <c r="G454" s="120">
        <f t="shared" si="191"/>
        <v>71</v>
      </c>
      <c r="H454" s="120">
        <v>71</v>
      </c>
      <c r="I454" s="120"/>
      <c r="J454" s="120">
        <f t="shared" si="192"/>
        <v>75</v>
      </c>
      <c r="K454" s="120">
        <v>75</v>
      </c>
      <c r="L454" s="120"/>
      <c r="M454" s="120">
        <f t="shared" si="193"/>
        <v>78</v>
      </c>
      <c r="N454" s="120">
        <v>78</v>
      </c>
      <c r="O454" s="120"/>
    </row>
    <row r="455" spans="1:15" ht="94.5">
      <c r="A455" s="116" t="s">
        <v>899</v>
      </c>
      <c r="B455" s="112" t="s">
        <v>954</v>
      </c>
      <c r="C455" s="112" t="s">
        <v>297</v>
      </c>
      <c r="D455" s="118" t="s">
        <v>419</v>
      </c>
      <c r="E455" s="126" t="s">
        <v>957</v>
      </c>
      <c r="F455" s="112" t="s">
        <v>295</v>
      </c>
      <c r="G455" s="120">
        <f t="shared" si="191"/>
        <v>8205</v>
      </c>
      <c r="H455" s="120">
        <v>8205</v>
      </c>
      <c r="I455" s="127"/>
      <c r="J455" s="120">
        <f t="shared" si="192"/>
        <v>8530</v>
      </c>
      <c r="K455" s="120">
        <v>8530</v>
      </c>
      <c r="L455" s="127"/>
      <c r="M455" s="120">
        <f t="shared" si="193"/>
        <v>8873</v>
      </c>
      <c r="N455" s="120">
        <v>8873</v>
      </c>
      <c r="O455" s="127"/>
    </row>
    <row r="456" spans="1:15" ht="94.5">
      <c r="A456" s="116" t="s">
        <v>900</v>
      </c>
      <c r="B456" s="112" t="s">
        <v>954</v>
      </c>
      <c r="C456" s="112">
        <v>10</v>
      </c>
      <c r="D456" s="118" t="s">
        <v>419</v>
      </c>
      <c r="E456" s="126" t="s">
        <v>241</v>
      </c>
      <c r="F456" s="112" t="s">
        <v>0</v>
      </c>
      <c r="G456" s="120">
        <f t="shared" si="191"/>
        <v>11</v>
      </c>
      <c r="H456" s="120">
        <v>11</v>
      </c>
      <c r="I456" s="120"/>
      <c r="J456" s="120">
        <f t="shared" si="192"/>
        <v>11</v>
      </c>
      <c r="K456" s="120">
        <v>11</v>
      </c>
      <c r="L456" s="120"/>
      <c r="M456" s="120">
        <f t="shared" si="193"/>
        <v>11</v>
      </c>
      <c r="N456" s="120">
        <v>11</v>
      </c>
      <c r="O456" s="120"/>
    </row>
    <row r="457" spans="1:15" ht="94.5">
      <c r="A457" s="116" t="s">
        <v>901</v>
      </c>
      <c r="B457" s="112" t="s">
        <v>954</v>
      </c>
      <c r="C457" s="112">
        <v>10</v>
      </c>
      <c r="D457" s="118" t="s">
        <v>419</v>
      </c>
      <c r="E457" s="126" t="s">
        <v>241</v>
      </c>
      <c r="F457" s="112" t="s">
        <v>295</v>
      </c>
      <c r="G457" s="120">
        <f t="shared" si="191"/>
        <v>200</v>
      </c>
      <c r="H457" s="127">
        <v>200</v>
      </c>
      <c r="I457" s="127"/>
      <c r="J457" s="120">
        <f t="shared" si="192"/>
        <v>219</v>
      </c>
      <c r="K457" s="127">
        <v>219</v>
      </c>
      <c r="L457" s="127"/>
      <c r="M457" s="120">
        <f t="shared" si="193"/>
        <v>240</v>
      </c>
      <c r="N457" s="127">
        <v>240</v>
      </c>
      <c r="O457" s="127"/>
    </row>
    <row r="458" spans="1:15" ht="15.75">
      <c r="A458" s="109" t="s">
        <v>296</v>
      </c>
      <c r="B458" s="161">
        <v>873</v>
      </c>
      <c r="C458" s="115">
        <v>10</v>
      </c>
      <c r="D458" s="111" t="s">
        <v>30</v>
      </c>
      <c r="E458" s="112"/>
      <c r="F458" s="112"/>
      <c r="G458" s="113">
        <f aca="true" t="shared" si="194" ref="G458:O459">G459</f>
        <v>18377.1</v>
      </c>
      <c r="H458" s="113">
        <f t="shared" si="194"/>
        <v>18377.1</v>
      </c>
      <c r="I458" s="113">
        <f t="shared" si="194"/>
        <v>0</v>
      </c>
      <c r="J458" s="113">
        <f t="shared" si="194"/>
        <v>19676.3</v>
      </c>
      <c r="K458" s="113">
        <f t="shared" si="194"/>
        <v>19676.3</v>
      </c>
      <c r="L458" s="113">
        <f t="shared" si="194"/>
        <v>0</v>
      </c>
      <c r="M458" s="113">
        <f t="shared" si="194"/>
        <v>20261.2</v>
      </c>
      <c r="N458" s="113">
        <f t="shared" si="194"/>
        <v>20261.2</v>
      </c>
      <c r="O458" s="113">
        <f t="shared" si="194"/>
        <v>0</v>
      </c>
    </row>
    <row r="459" spans="1:15" ht="78.75">
      <c r="A459" s="121" t="s">
        <v>358</v>
      </c>
      <c r="B459" s="112" t="s">
        <v>954</v>
      </c>
      <c r="C459" s="112" t="s">
        <v>297</v>
      </c>
      <c r="D459" s="118" t="s">
        <v>30</v>
      </c>
      <c r="E459" s="124" t="s">
        <v>915</v>
      </c>
      <c r="F459" s="112"/>
      <c r="G459" s="120">
        <f t="shared" si="194"/>
        <v>18377.1</v>
      </c>
      <c r="H459" s="120">
        <f t="shared" si="194"/>
        <v>18377.1</v>
      </c>
      <c r="I459" s="120">
        <f t="shared" si="194"/>
        <v>0</v>
      </c>
      <c r="J459" s="120">
        <f t="shared" si="194"/>
        <v>19676.3</v>
      </c>
      <c r="K459" s="120">
        <f t="shared" si="194"/>
        <v>19676.3</v>
      </c>
      <c r="L459" s="120">
        <f t="shared" si="194"/>
        <v>0</v>
      </c>
      <c r="M459" s="120">
        <f t="shared" si="194"/>
        <v>20261.2</v>
      </c>
      <c r="N459" s="120">
        <f t="shared" si="194"/>
        <v>20261.2</v>
      </c>
      <c r="O459" s="120">
        <f t="shared" si="194"/>
        <v>0</v>
      </c>
    </row>
    <row r="460" spans="1:15" ht="141.75">
      <c r="A460" s="121" t="s">
        <v>432</v>
      </c>
      <c r="B460" s="112" t="s">
        <v>954</v>
      </c>
      <c r="C460" s="112" t="s">
        <v>297</v>
      </c>
      <c r="D460" s="118" t="s">
        <v>30</v>
      </c>
      <c r="E460" s="124" t="s">
        <v>269</v>
      </c>
      <c r="F460" s="112"/>
      <c r="G460" s="120">
        <f>SUM(G461,G464,G466)</f>
        <v>18377.1</v>
      </c>
      <c r="H460" s="120">
        <f aca="true" t="shared" si="195" ref="H460:O460">SUM(H461,H464,H466)</f>
        <v>18377.1</v>
      </c>
      <c r="I460" s="120">
        <f t="shared" si="195"/>
        <v>0</v>
      </c>
      <c r="J460" s="120">
        <f t="shared" si="195"/>
        <v>19676.3</v>
      </c>
      <c r="K460" s="120">
        <f t="shared" si="195"/>
        <v>19676.3</v>
      </c>
      <c r="L460" s="120">
        <f t="shared" si="195"/>
        <v>0</v>
      </c>
      <c r="M460" s="120">
        <f t="shared" si="195"/>
        <v>20261.2</v>
      </c>
      <c r="N460" s="120">
        <f t="shared" si="195"/>
        <v>20261.2</v>
      </c>
      <c r="O460" s="120">
        <f t="shared" si="195"/>
        <v>0</v>
      </c>
    </row>
    <row r="461" spans="1:15" ht="47.25">
      <c r="A461" s="121" t="s">
        <v>639</v>
      </c>
      <c r="B461" s="112" t="s">
        <v>954</v>
      </c>
      <c r="C461" s="112" t="s">
        <v>297</v>
      </c>
      <c r="D461" s="118" t="s">
        <v>30</v>
      </c>
      <c r="E461" s="124" t="s">
        <v>638</v>
      </c>
      <c r="F461" s="112"/>
      <c r="G461" s="120">
        <f>SUM(H461:I461)</f>
        <v>12171</v>
      </c>
      <c r="H461" s="120">
        <f>SUM(H462:H463)</f>
        <v>12171</v>
      </c>
      <c r="I461" s="120">
        <f>SUM(I462:I463)</f>
        <v>0</v>
      </c>
      <c r="J461" s="120">
        <f>SUM(K461:L461)</f>
        <v>12780</v>
      </c>
      <c r="K461" s="120">
        <f>SUM(K462:K463)</f>
        <v>12780</v>
      </c>
      <c r="L461" s="120">
        <f>SUM(L462:L463)</f>
        <v>0</v>
      </c>
      <c r="M461" s="120">
        <f>SUM(N461:O461)</f>
        <v>12780</v>
      </c>
      <c r="N461" s="120">
        <f>SUM(N462:N463)</f>
        <v>12780</v>
      </c>
      <c r="O461" s="120">
        <f>SUM(O462:O463)</f>
        <v>0</v>
      </c>
    </row>
    <row r="462" spans="1:15" ht="157.5">
      <c r="A462" s="116" t="s">
        <v>943</v>
      </c>
      <c r="B462" s="112" t="s">
        <v>954</v>
      </c>
      <c r="C462" s="112" t="s">
        <v>297</v>
      </c>
      <c r="D462" s="118" t="s">
        <v>30</v>
      </c>
      <c r="E462" s="126" t="s">
        <v>254</v>
      </c>
      <c r="F462" s="112" t="s">
        <v>0</v>
      </c>
      <c r="G462" s="120">
        <f>SUM(H462:I462)</f>
        <v>180</v>
      </c>
      <c r="H462" s="120">
        <v>180</v>
      </c>
      <c r="I462" s="120"/>
      <c r="J462" s="120">
        <f>SUM(K462:L462)</f>
        <v>189</v>
      </c>
      <c r="K462" s="120">
        <v>189</v>
      </c>
      <c r="L462" s="120"/>
      <c r="M462" s="120">
        <f>SUM(N462:O462)</f>
        <v>188</v>
      </c>
      <c r="N462" s="120">
        <v>188</v>
      </c>
      <c r="O462" s="120"/>
    </row>
    <row r="463" spans="1:15" ht="157.5">
      <c r="A463" s="116" t="s">
        <v>902</v>
      </c>
      <c r="B463" s="112" t="s">
        <v>954</v>
      </c>
      <c r="C463" s="112" t="s">
        <v>297</v>
      </c>
      <c r="D463" s="118" t="s">
        <v>30</v>
      </c>
      <c r="E463" s="126" t="s">
        <v>254</v>
      </c>
      <c r="F463" s="112" t="s">
        <v>295</v>
      </c>
      <c r="G463" s="120">
        <f>SUM(H463:I463)</f>
        <v>11991</v>
      </c>
      <c r="H463" s="127">
        <v>11991</v>
      </c>
      <c r="I463" s="127"/>
      <c r="J463" s="120">
        <f>SUM(K463:L463)</f>
        <v>12591</v>
      </c>
      <c r="K463" s="127">
        <v>12591</v>
      </c>
      <c r="L463" s="127"/>
      <c r="M463" s="120">
        <f>SUM(N463:O463)</f>
        <v>12592</v>
      </c>
      <c r="N463" s="127">
        <v>12592</v>
      </c>
      <c r="O463" s="127"/>
    </row>
    <row r="464" spans="1:15" ht="63">
      <c r="A464" s="121" t="s">
        <v>616</v>
      </c>
      <c r="B464" s="112" t="s">
        <v>954</v>
      </c>
      <c r="C464" s="112" t="s">
        <v>297</v>
      </c>
      <c r="D464" s="118" t="s">
        <v>30</v>
      </c>
      <c r="E464" s="124" t="s">
        <v>270</v>
      </c>
      <c r="F464" s="112"/>
      <c r="G464" s="120">
        <f aca="true" t="shared" si="196" ref="G464:O464">SUM(G465:G465)</f>
        <v>0</v>
      </c>
      <c r="H464" s="120">
        <f t="shared" si="196"/>
        <v>0</v>
      </c>
      <c r="I464" s="120">
        <f t="shared" si="196"/>
        <v>0</v>
      </c>
      <c r="J464" s="120">
        <f t="shared" si="196"/>
        <v>0</v>
      </c>
      <c r="K464" s="120">
        <f t="shared" si="196"/>
        <v>0</v>
      </c>
      <c r="L464" s="120">
        <f t="shared" si="196"/>
        <v>0</v>
      </c>
      <c r="M464" s="120">
        <f t="shared" si="196"/>
        <v>0</v>
      </c>
      <c r="N464" s="120">
        <f t="shared" si="196"/>
        <v>0</v>
      </c>
      <c r="O464" s="120">
        <f t="shared" si="196"/>
        <v>0</v>
      </c>
    </row>
    <row r="465" spans="1:15" ht="157.5">
      <c r="A465" s="121" t="s">
        <v>50</v>
      </c>
      <c r="B465" s="112" t="s">
        <v>954</v>
      </c>
      <c r="C465" s="112" t="s">
        <v>297</v>
      </c>
      <c r="D465" s="118" t="s">
        <v>30</v>
      </c>
      <c r="E465" s="152" t="s">
        <v>49</v>
      </c>
      <c r="F465" s="112" t="s">
        <v>295</v>
      </c>
      <c r="G465" s="120">
        <f>SUM(H465:I465)</f>
        <v>0</v>
      </c>
      <c r="H465" s="120"/>
      <c r="I465" s="120"/>
      <c r="J465" s="120">
        <f>SUM(K465:L465)</f>
        <v>0</v>
      </c>
      <c r="K465" s="120"/>
      <c r="L465" s="120"/>
      <c r="M465" s="120">
        <f>SUM(N465:O465)</f>
        <v>0</v>
      </c>
      <c r="N465" s="120"/>
      <c r="O465" s="120"/>
    </row>
    <row r="466" spans="1:15" ht="94.5">
      <c r="A466" s="121" t="s">
        <v>154</v>
      </c>
      <c r="B466" s="112" t="s">
        <v>954</v>
      </c>
      <c r="C466" s="112" t="s">
        <v>297</v>
      </c>
      <c r="D466" s="118" t="s">
        <v>30</v>
      </c>
      <c r="E466" s="124" t="s">
        <v>153</v>
      </c>
      <c r="F466" s="112"/>
      <c r="G466" s="120">
        <f aca="true" t="shared" si="197" ref="G466:O466">SUM(G467:G475)</f>
        <v>6206.1</v>
      </c>
      <c r="H466" s="120">
        <f t="shared" si="197"/>
        <v>6206.1</v>
      </c>
      <c r="I466" s="120">
        <f t="shared" si="197"/>
        <v>0</v>
      </c>
      <c r="J466" s="120">
        <f t="shared" si="197"/>
        <v>6896.3</v>
      </c>
      <c r="K466" s="120">
        <f t="shared" si="197"/>
        <v>6896.3</v>
      </c>
      <c r="L466" s="120">
        <f t="shared" si="197"/>
        <v>0</v>
      </c>
      <c r="M466" s="120">
        <f t="shared" si="197"/>
        <v>7481.2</v>
      </c>
      <c r="N466" s="120">
        <f t="shared" si="197"/>
        <v>7481.2</v>
      </c>
      <c r="O466" s="120">
        <f t="shared" si="197"/>
        <v>0</v>
      </c>
    </row>
    <row r="467" spans="1:15" ht="141.75">
      <c r="A467" s="116" t="s">
        <v>903</v>
      </c>
      <c r="B467" s="112" t="s">
        <v>954</v>
      </c>
      <c r="C467" s="112" t="s">
        <v>297</v>
      </c>
      <c r="D467" s="118" t="s">
        <v>30</v>
      </c>
      <c r="E467" s="126" t="s">
        <v>958</v>
      </c>
      <c r="F467" s="112" t="s">
        <v>295</v>
      </c>
      <c r="G467" s="120">
        <f aca="true" t="shared" si="198" ref="G467:G475">SUM(H467:I467)</f>
        <v>36.1</v>
      </c>
      <c r="H467" s="127">
        <v>36.1</v>
      </c>
      <c r="I467" s="127"/>
      <c r="J467" s="120">
        <f aca="true" t="shared" si="199" ref="J467:J474">SUM(K467:L467)</f>
        <v>199.3</v>
      </c>
      <c r="K467" s="127">
        <v>199.3</v>
      </c>
      <c r="L467" s="127"/>
      <c r="M467" s="120">
        <f aca="true" t="shared" si="200" ref="M467:M473">SUM(N467:O467)</f>
        <v>207.2</v>
      </c>
      <c r="N467" s="127">
        <v>207.2</v>
      </c>
      <c r="O467" s="127"/>
    </row>
    <row r="468" spans="1:15" ht="283.5">
      <c r="A468" s="125" t="s">
        <v>923</v>
      </c>
      <c r="B468" s="112" t="s">
        <v>954</v>
      </c>
      <c r="C468" s="112" t="s">
        <v>297</v>
      </c>
      <c r="D468" s="118" t="s">
        <v>30</v>
      </c>
      <c r="E468" s="126" t="s">
        <v>922</v>
      </c>
      <c r="F468" s="112" t="s">
        <v>295</v>
      </c>
      <c r="G468" s="120">
        <f t="shared" si="198"/>
        <v>18</v>
      </c>
      <c r="H468" s="127">
        <v>18</v>
      </c>
      <c r="I468" s="127"/>
      <c r="J468" s="120">
        <f t="shared" si="199"/>
        <v>18</v>
      </c>
      <c r="K468" s="127">
        <v>18</v>
      </c>
      <c r="L468" s="127"/>
      <c r="M468" s="120">
        <f t="shared" si="200"/>
        <v>18</v>
      </c>
      <c r="N468" s="127">
        <v>18</v>
      </c>
      <c r="O468" s="127"/>
    </row>
    <row r="469" spans="1:15" ht="110.25">
      <c r="A469" s="116" t="s">
        <v>21</v>
      </c>
      <c r="B469" s="112" t="s">
        <v>954</v>
      </c>
      <c r="C469" s="112" t="s">
        <v>562</v>
      </c>
      <c r="D469" s="118" t="s">
        <v>30</v>
      </c>
      <c r="E469" s="126" t="s">
        <v>959</v>
      </c>
      <c r="F469" s="112" t="s">
        <v>0</v>
      </c>
      <c r="G469" s="120">
        <f t="shared" si="198"/>
        <v>12</v>
      </c>
      <c r="H469" s="127">
        <v>12</v>
      </c>
      <c r="I469" s="127"/>
      <c r="J469" s="120">
        <f t="shared" si="199"/>
        <v>14</v>
      </c>
      <c r="K469" s="127">
        <v>14</v>
      </c>
      <c r="L469" s="127"/>
      <c r="M469" s="120">
        <f t="shared" si="200"/>
        <v>16</v>
      </c>
      <c r="N469" s="127">
        <v>16</v>
      </c>
      <c r="O469" s="127"/>
    </row>
    <row r="470" spans="1:15" ht="110.25">
      <c r="A470" s="116" t="s">
        <v>904</v>
      </c>
      <c r="B470" s="112" t="s">
        <v>954</v>
      </c>
      <c r="C470" s="112" t="s">
        <v>562</v>
      </c>
      <c r="D470" s="118" t="s">
        <v>30</v>
      </c>
      <c r="E470" s="126" t="s">
        <v>959</v>
      </c>
      <c r="F470" s="112" t="s">
        <v>295</v>
      </c>
      <c r="G470" s="120">
        <f t="shared" si="198"/>
        <v>1520</v>
      </c>
      <c r="H470" s="127">
        <v>1520</v>
      </c>
      <c r="I470" s="127"/>
      <c r="J470" s="120">
        <f t="shared" si="199"/>
        <v>1702</v>
      </c>
      <c r="K470" s="127">
        <v>1702</v>
      </c>
      <c r="L470" s="127"/>
      <c r="M470" s="120">
        <f t="shared" si="200"/>
        <v>1896</v>
      </c>
      <c r="N470" s="127">
        <v>1896</v>
      </c>
      <c r="O470" s="127"/>
    </row>
    <row r="471" spans="1:15" ht="141.75">
      <c r="A471" s="116" t="s">
        <v>22</v>
      </c>
      <c r="B471" s="112" t="s">
        <v>954</v>
      </c>
      <c r="C471" s="112" t="s">
        <v>297</v>
      </c>
      <c r="D471" s="118" t="s">
        <v>30</v>
      </c>
      <c r="E471" s="112" t="s">
        <v>960</v>
      </c>
      <c r="F471" s="112" t="s">
        <v>0</v>
      </c>
      <c r="G471" s="120">
        <f t="shared" si="198"/>
        <v>213</v>
      </c>
      <c r="H471" s="127">
        <v>213</v>
      </c>
      <c r="I471" s="127"/>
      <c r="J471" s="120">
        <f t="shared" si="199"/>
        <v>211</v>
      </c>
      <c r="K471" s="127">
        <v>211</v>
      </c>
      <c r="L471" s="127"/>
      <c r="M471" s="120">
        <f t="shared" si="200"/>
        <v>233</v>
      </c>
      <c r="N471" s="127">
        <v>233</v>
      </c>
      <c r="O471" s="127"/>
    </row>
    <row r="472" spans="1:15" ht="126">
      <c r="A472" s="116" t="s">
        <v>152</v>
      </c>
      <c r="B472" s="112" t="s">
        <v>954</v>
      </c>
      <c r="C472" s="112" t="s">
        <v>297</v>
      </c>
      <c r="D472" s="118" t="s">
        <v>30</v>
      </c>
      <c r="E472" s="112" t="s">
        <v>960</v>
      </c>
      <c r="F472" s="112" t="s">
        <v>295</v>
      </c>
      <c r="G472" s="120">
        <f t="shared" si="198"/>
        <v>2670</v>
      </c>
      <c r="H472" s="127">
        <v>2670</v>
      </c>
      <c r="I472" s="127"/>
      <c r="J472" s="120">
        <f t="shared" si="199"/>
        <v>2644</v>
      </c>
      <c r="K472" s="127">
        <v>2644</v>
      </c>
      <c r="L472" s="127"/>
      <c r="M472" s="120">
        <f t="shared" si="200"/>
        <v>2919</v>
      </c>
      <c r="N472" s="127">
        <v>2919</v>
      </c>
      <c r="O472" s="127"/>
    </row>
    <row r="473" spans="1:15" ht="78.75">
      <c r="A473" s="116" t="s">
        <v>339</v>
      </c>
      <c r="B473" s="112" t="s">
        <v>954</v>
      </c>
      <c r="C473" s="112" t="s">
        <v>297</v>
      </c>
      <c r="D473" s="118" t="s">
        <v>30</v>
      </c>
      <c r="E473" s="112" t="s">
        <v>340</v>
      </c>
      <c r="F473" s="112" t="s">
        <v>295</v>
      </c>
      <c r="G473" s="120">
        <f t="shared" si="198"/>
        <v>0</v>
      </c>
      <c r="H473" s="127"/>
      <c r="I473" s="127"/>
      <c r="J473" s="120">
        <f t="shared" si="199"/>
        <v>0</v>
      </c>
      <c r="K473" s="127"/>
      <c r="L473" s="127"/>
      <c r="M473" s="120">
        <f t="shared" si="200"/>
        <v>0</v>
      </c>
      <c r="N473" s="127"/>
      <c r="O473" s="127"/>
    </row>
    <row r="474" spans="1:15" ht="173.25">
      <c r="A474" s="116" t="s">
        <v>173</v>
      </c>
      <c r="B474" s="112" t="s">
        <v>954</v>
      </c>
      <c r="C474" s="112" t="s">
        <v>297</v>
      </c>
      <c r="D474" s="118" t="s">
        <v>30</v>
      </c>
      <c r="E474" s="112" t="s">
        <v>961</v>
      </c>
      <c r="F474" s="112" t="s">
        <v>0</v>
      </c>
      <c r="G474" s="120">
        <f t="shared" si="198"/>
        <v>14</v>
      </c>
      <c r="H474" s="127">
        <v>14</v>
      </c>
      <c r="I474" s="127"/>
      <c r="J474" s="120">
        <f t="shared" si="199"/>
        <v>17</v>
      </c>
      <c r="K474" s="127">
        <v>17</v>
      </c>
      <c r="L474" s="127"/>
      <c r="M474" s="120">
        <f>SUM(N474:O474)</f>
        <v>18</v>
      </c>
      <c r="N474" s="127">
        <v>18</v>
      </c>
      <c r="O474" s="127"/>
    </row>
    <row r="475" spans="1:15" ht="157.5">
      <c r="A475" s="116" t="s">
        <v>107</v>
      </c>
      <c r="B475" s="112" t="s">
        <v>954</v>
      </c>
      <c r="C475" s="112" t="s">
        <v>297</v>
      </c>
      <c r="D475" s="118" t="s">
        <v>30</v>
      </c>
      <c r="E475" s="112" t="s">
        <v>961</v>
      </c>
      <c r="F475" s="112" t="s">
        <v>295</v>
      </c>
      <c r="G475" s="120">
        <f t="shared" si="198"/>
        <v>1723</v>
      </c>
      <c r="H475" s="127">
        <v>1723</v>
      </c>
      <c r="I475" s="127"/>
      <c r="J475" s="120">
        <f>SUM(K475:L475)</f>
        <v>2091</v>
      </c>
      <c r="K475" s="127">
        <v>2091</v>
      </c>
      <c r="L475" s="127"/>
      <c r="M475" s="120">
        <f>SUM(N475:O475)</f>
        <v>2174</v>
      </c>
      <c r="N475" s="127">
        <v>2174</v>
      </c>
      <c r="O475" s="127"/>
    </row>
    <row r="476" spans="1:15" ht="47.25">
      <c r="A476" s="109" t="s">
        <v>563</v>
      </c>
      <c r="B476" s="161">
        <v>873</v>
      </c>
      <c r="C476" s="115">
        <v>10</v>
      </c>
      <c r="D476" s="111" t="s">
        <v>422</v>
      </c>
      <c r="E476" s="112"/>
      <c r="F476" s="112"/>
      <c r="G476" s="113">
        <f aca="true" t="shared" si="201" ref="G476:O476">G477</f>
        <v>10349.9</v>
      </c>
      <c r="H476" s="113">
        <f t="shared" si="201"/>
        <v>9272.9</v>
      </c>
      <c r="I476" s="113">
        <f t="shared" si="201"/>
        <v>1077</v>
      </c>
      <c r="J476" s="113">
        <f t="shared" si="201"/>
        <v>10477.9</v>
      </c>
      <c r="K476" s="113">
        <f t="shared" si="201"/>
        <v>9362.9</v>
      </c>
      <c r="L476" s="113">
        <f t="shared" si="201"/>
        <v>1115</v>
      </c>
      <c r="M476" s="113">
        <f t="shared" si="201"/>
        <v>9709.9</v>
      </c>
      <c r="N476" s="113">
        <f t="shared" si="201"/>
        <v>9709.9</v>
      </c>
      <c r="O476" s="113">
        <f t="shared" si="201"/>
        <v>0</v>
      </c>
    </row>
    <row r="477" spans="1:15" ht="78.75">
      <c r="A477" s="121" t="s">
        <v>358</v>
      </c>
      <c r="B477" s="112" t="s">
        <v>954</v>
      </c>
      <c r="C477" s="112">
        <v>10</v>
      </c>
      <c r="D477" s="118" t="s">
        <v>422</v>
      </c>
      <c r="E477" s="119" t="s">
        <v>915</v>
      </c>
      <c r="F477" s="112"/>
      <c r="G477" s="120">
        <f>SUM(G478,G481)</f>
        <v>10349.9</v>
      </c>
      <c r="H477" s="120">
        <f aca="true" t="shared" si="202" ref="H477:O477">SUM(H478,H481)</f>
        <v>9272.9</v>
      </c>
      <c r="I477" s="120">
        <f t="shared" si="202"/>
        <v>1077</v>
      </c>
      <c r="J477" s="120">
        <f t="shared" si="202"/>
        <v>10477.9</v>
      </c>
      <c r="K477" s="120">
        <f t="shared" si="202"/>
        <v>9362.9</v>
      </c>
      <c r="L477" s="120">
        <f>SUM(L478,L481)</f>
        <v>1115</v>
      </c>
      <c r="M477" s="120">
        <f t="shared" si="202"/>
        <v>9709.9</v>
      </c>
      <c r="N477" s="120">
        <f t="shared" si="202"/>
        <v>9709.9</v>
      </c>
      <c r="O477" s="120">
        <f t="shared" si="202"/>
        <v>0</v>
      </c>
    </row>
    <row r="478" spans="1:15" ht="220.5">
      <c r="A478" s="121" t="s">
        <v>437</v>
      </c>
      <c r="B478" s="112" t="s">
        <v>954</v>
      </c>
      <c r="C478" s="112">
        <v>10</v>
      </c>
      <c r="D478" s="118" t="s">
        <v>422</v>
      </c>
      <c r="E478" s="119" t="s">
        <v>87</v>
      </c>
      <c r="F478" s="112"/>
      <c r="G478" s="120">
        <f aca="true" t="shared" si="203" ref="G478:O479">G479</f>
        <v>1077</v>
      </c>
      <c r="H478" s="120">
        <f t="shared" si="203"/>
        <v>0</v>
      </c>
      <c r="I478" s="120">
        <f t="shared" si="203"/>
        <v>1077</v>
      </c>
      <c r="J478" s="120">
        <f t="shared" si="203"/>
        <v>1115</v>
      </c>
      <c r="K478" s="120">
        <f t="shared" si="203"/>
        <v>0</v>
      </c>
      <c r="L478" s="120">
        <f t="shared" si="203"/>
        <v>1115</v>
      </c>
      <c r="M478" s="120">
        <f t="shared" si="203"/>
        <v>0</v>
      </c>
      <c r="N478" s="120">
        <f t="shared" si="203"/>
        <v>0</v>
      </c>
      <c r="O478" s="120">
        <f t="shared" si="203"/>
        <v>0</v>
      </c>
    </row>
    <row r="479" spans="1:15" ht="78.75">
      <c r="A479" s="121" t="s">
        <v>89</v>
      </c>
      <c r="B479" s="112" t="s">
        <v>954</v>
      </c>
      <c r="C479" s="112">
        <v>10</v>
      </c>
      <c r="D479" s="118" t="s">
        <v>422</v>
      </c>
      <c r="E479" s="119" t="s">
        <v>88</v>
      </c>
      <c r="F479" s="112"/>
      <c r="G479" s="120">
        <f t="shared" si="203"/>
        <v>1077</v>
      </c>
      <c r="H479" s="120">
        <f t="shared" si="203"/>
        <v>0</v>
      </c>
      <c r="I479" s="120">
        <f t="shared" si="203"/>
        <v>1077</v>
      </c>
      <c r="J479" s="120">
        <f t="shared" si="203"/>
        <v>1115</v>
      </c>
      <c r="K479" s="120">
        <f t="shared" si="203"/>
        <v>0</v>
      </c>
      <c r="L479" s="120">
        <f t="shared" si="203"/>
        <v>1115</v>
      </c>
      <c r="M479" s="120">
        <f t="shared" si="203"/>
        <v>0</v>
      </c>
      <c r="N479" s="120">
        <f t="shared" si="203"/>
        <v>0</v>
      </c>
      <c r="O479" s="120">
        <f t="shared" si="203"/>
        <v>0</v>
      </c>
    </row>
    <row r="480" spans="1:15" ht="157.5">
      <c r="A480" s="116" t="s">
        <v>148</v>
      </c>
      <c r="B480" s="112" t="s">
        <v>954</v>
      </c>
      <c r="C480" s="112" t="s">
        <v>297</v>
      </c>
      <c r="D480" s="118" t="s">
        <v>422</v>
      </c>
      <c r="E480" s="112" t="s">
        <v>962</v>
      </c>
      <c r="F480" s="112" t="s">
        <v>291</v>
      </c>
      <c r="G480" s="120">
        <f>SUM(H480:I480)</f>
        <v>1077</v>
      </c>
      <c r="H480" s="127"/>
      <c r="I480" s="127">
        <v>1077</v>
      </c>
      <c r="J480" s="120">
        <f>SUM(K480:L480)</f>
        <v>1115</v>
      </c>
      <c r="K480" s="127"/>
      <c r="L480" s="127">
        <v>1115</v>
      </c>
      <c r="M480" s="120">
        <f>SUM(N480:O480)</f>
        <v>0</v>
      </c>
      <c r="N480" s="127"/>
      <c r="O480" s="127"/>
    </row>
    <row r="481" spans="1:15" ht="141.75">
      <c r="A481" s="121" t="s">
        <v>438</v>
      </c>
      <c r="B481" s="112" t="s">
        <v>954</v>
      </c>
      <c r="C481" s="112">
        <v>10</v>
      </c>
      <c r="D481" s="118" t="s">
        <v>422</v>
      </c>
      <c r="E481" s="119" t="s">
        <v>18</v>
      </c>
      <c r="F481" s="112"/>
      <c r="G481" s="120">
        <f aca="true" t="shared" si="204" ref="G481:O481">SUM(G482,G485,G488,G491,G494)</f>
        <v>9272.9</v>
      </c>
      <c r="H481" s="120">
        <f t="shared" si="204"/>
        <v>9272.9</v>
      </c>
      <c r="I481" s="120">
        <f t="shared" si="204"/>
        <v>0</v>
      </c>
      <c r="J481" s="120">
        <f t="shared" si="204"/>
        <v>9362.9</v>
      </c>
      <c r="K481" s="120">
        <f t="shared" si="204"/>
        <v>9362.9</v>
      </c>
      <c r="L481" s="120">
        <f t="shared" si="204"/>
        <v>0</v>
      </c>
      <c r="M481" s="120">
        <f t="shared" si="204"/>
        <v>9709.9</v>
      </c>
      <c r="N481" s="120">
        <f t="shared" si="204"/>
        <v>9709.9</v>
      </c>
      <c r="O481" s="120">
        <f t="shared" si="204"/>
        <v>0</v>
      </c>
    </row>
    <row r="482" spans="1:15" ht="47.25">
      <c r="A482" s="121" t="s">
        <v>268</v>
      </c>
      <c r="B482" s="112" t="s">
        <v>954</v>
      </c>
      <c r="C482" s="112">
        <v>10</v>
      </c>
      <c r="D482" s="118" t="s">
        <v>422</v>
      </c>
      <c r="E482" s="124" t="s">
        <v>149</v>
      </c>
      <c r="F482" s="112"/>
      <c r="G482" s="120">
        <f aca="true" t="shared" si="205" ref="G482:O482">SUM(G483:G484)</f>
        <v>7049</v>
      </c>
      <c r="H482" s="120">
        <f t="shared" si="205"/>
        <v>7049</v>
      </c>
      <c r="I482" s="120">
        <f t="shared" si="205"/>
        <v>0</v>
      </c>
      <c r="J482" s="120">
        <f t="shared" si="205"/>
        <v>7119</v>
      </c>
      <c r="K482" s="120">
        <f t="shared" si="205"/>
        <v>7119</v>
      </c>
      <c r="L482" s="120">
        <f t="shared" si="205"/>
        <v>0</v>
      </c>
      <c r="M482" s="120">
        <f t="shared" si="205"/>
        <v>7402</v>
      </c>
      <c r="N482" s="120">
        <f t="shared" si="205"/>
        <v>7402</v>
      </c>
      <c r="O482" s="120">
        <f t="shared" si="205"/>
        <v>0</v>
      </c>
    </row>
    <row r="483" spans="1:15" ht="220.5">
      <c r="A483" s="125" t="s">
        <v>132</v>
      </c>
      <c r="B483" s="112" t="s">
        <v>954</v>
      </c>
      <c r="C483" s="112">
        <v>10</v>
      </c>
      <c r="D483" s="118" t="s">
        <v>422</v>
      </c>
      <c r="E483" s="126" t="s">
        <v>965</v>
      </c>
      <c r="F483" s="112" t="s">
        <v>622</v>
      </c>
      <c r="G483" s="120">
        <f>SUM(H483:I483)</f>
        <v>6899</v>
      </c>
      <c r="H483" s="127">
        <v>6899</v>
      </c>
      <c r="I483" s="127"/>
      <c r="J483" s="120">
        <f>SUM(K483:L483)</f>
        <v>6969</v>
      </c>
      <c r="K483" s="127">
        <v>6969</v>
      </c>
      <c r="L483" s="127"/>
      <c r="M483" s="120">
        <f>SUM(N483:O483)</f>
        <v>7252</v>
      </c>
      <c r="N483" s="127">
        <v>7252</v>
      </c>
      <c r="O483" s="127"/>
    </row>
    <row r="484" spans="1:15" ht="110.25">
      <c r="A484" s="116" t="s">
        <v>221</v>
      </c>
      <c r="B484" s="112" t="s">
        <v>954</v>
      </c>
      <c r="C484" s="112">
        <v>10</v>
      </c>
      <c r="D484" s="118" t="s">
        <v>422</v>
      </c>
      <c r="E484" s="126" t="s">
        <v>965</v>
      </c>
      <c r="F484" s="112" t="s">
        <v>0</v>
      </c>
      <c r="G484" s="120">
        <f>SUM(H484:I484)</f>
        <v>150</v>
      </c>
      <c r="H484" s="127">
        <v>150</v>
      </c>
      <c r="I484" s="127"/>
      <c r="J484" s="120">
        <f>SUM(K484:L484)</f>
        <v>150</v>
      </c>
      <c r="K484" s="127">
        <v>150</v>
      </c>
      <c r="L484" s="127"/>
      <c r="M484" s="120">
        <f>SUM(N484:O484)</f>
        <v>150</v>
      </c>
      <c r="N484" s="127">
        <v>150</v>
      </c>
      <c r="O484" s="127"/>
    </row>
    <row r="485" spans="1:15" ht="141.75">
      <c r="A485" s="128" t="s">
        <v>86</v>
      </c>
      <c r="B485" s="112" t="s">
        <v>954</v>
      </c>
      <c r="C485" s="112">
        <v>10</v>
      </c>
      <c r="D485" s="118" t="s">
        <v>422</v>
      </c>
      <c r="E485" s="119" t="s">
        <v>19</v>
      </c>
      <c r="F485" s="112"/>
      <c r="G485" s="120">
        <f>SUM(G486,G487)</f>
        <v>393</v>
      </c>
      <c r="H485" s="120">
        <f aca="true" t="shared" si="206" ref="H485:O485">SUM(H486,H487)</f>
        <v>393</v>
      </c>
      <c r="I485" s="120">
        <f t="shared" si="206"/>
        <v>0</v>
      </c>
      <c r="J485" s="120">
        <f t="shared" si="206"/>
        <v>397</v>
      </c>
      <c r="K485" s="120">
        <f t="shared" si="206"/>
        <v>397</v>
      </c>
      <c r="L485" s="120">
        <f t="shared" si="206"/>
        <v>0</v>
      </c>
      <c r="M485" s="120">
        <f t="shared" si="206"/>
        <v>409</v>
      </c>
      <c r="N485" s="120">
        <f t="shared" si="206"/>
        <v>409</v>
      </c>
      <c r="O485" s="120">
        <f t="shared" si="206"/>
        <v>0</v>
      </c>
    </row>
    <row r="486" spans="1:15" ht="299.25">
      <c r="A486" s="125" t="s">
        <v>222</v>
      </c>
      <c r="B486" s="112" t="s">
        <v>954</v>
      </c>
      <c r="C486" s="112">
        <v>10</v>
      </c>
      <c r="D486" s="118" t="s">
        <v>422</v>
      </c>
      <c r="E486" s="126" t="s">
        <v>966</v>
      </c>
      <c r="F486" s="112" t="s">
        <v>622</v>
      </c>
      <c r="G486" s="120">
        <f>SUM(H486:I486)</f>
        <v>393</v>
      </c>
      <c r="H486" s="127">
        <v>393</v>
      </c>
      <c r="I486" s="127"/>
      <c r="J486" s="120">
        <f>SUM(K486:L486)</f>
        <v>397</v>
      </c>
      <c r="K486" s="127">
        <v>397</v>
      </c>
      <c r="L486" s="127"/>
      <c r="M486" s="120">
        <f>SUM(N486:O486)</f>
        <v>409</v>
      </c>
      <c r="N486" s="127">
        <v>409</v>
      </c>
      <c r="O486" s="127"/>
    </row>
    <row r="487" spans="1:15" ht="173.25">
      <c r="A487" s="116" t="s">
        <v>605</v>
      </c>
      <c r="B487" s="112" t="s">
        <v>954</v>
      </c>
      <c r="C487" s="112">
        <v>10</v>
      </c>
      <c r="D487" s="118" t="s">
        <v>422</v>
      </c>
      <c r="E487" s="126" t="s">
        <v>966</v>
      </c>
      <c r="F487" s="112" t="s">
        <v>0</v>
      </c>
      <c r="G487" s="120">
        <f>SUM(H487:I487)</f>
        <v>0</v>
      </c>
      <c r="H487" s="127"/>
      <c r="I487" s="127"/>
      <c r="J487" s="120">
        <f>SUM(K487:L487)</f>
        <v>0</v>
      </c>
      <c r="K487" s="127"/>
      <c r="L487" s="127"/>
      <c r="M487" s="120">
        <f>SUM(N487:O487)</f>
        <v>0</v>
      </c>
      <c r="N487" s="127"/>
      <c r="O487" s="127"/>
    </row>
    <row r="488" spans="1:15" ht="94.5">
      <c r="A488" s="128" t="s">
        <v>607</v>
      </c>
      <c r="B488" s="112" t="s">
        <v>954</v>
      </c>
      <c r="C488" s="112">
        <v>10</v>
      </c>
      <c r="D488" s="118" t="s">
        <v>422</v>
      </c>
      <c r="E488" s="124" t="s">
        <v>606</v>
      </c>
      <c r="F488" s="112"/>
      <c r="G488" s="120">
        <f>SUM(H488:I488)</f>
        <v>560</v>
      </c>
      <c r="H488" s="120">
        <f>SUM(H489:H490)</f>
        <v>560</v>
      </c>
      <c r="I488" s="120">
        <f>SUM(I489:I490)</f>
        <v>0</v>
      </c>
      <c r="J488" s="120">
        <f>SUM(K488:L488)</f>
        <v>565</v>
      </c>
      <c r="K488" s="120">
        <f>SUM(K489:K490)</f>
        <v>565</v>
      </c>
      <c r="L488" s="120">
        <f>SUM(L489:L490)</f>
        <v>0</v>
      </c>
      <c r="M488" s="120">
        <f>SUM(N488:O488)</f>
        <v>581</v>
      </c>
      <c r="N488" s="120">
        <f>SUM(N489:N490)</f>
        <v>581</v>
      </c>
      <c r="O488" s="120">
        <f>SUM(O489:O490)</f>
        <v>0</v>
      </c>
    </row>
    <row r="489" spans="1:15" ht="252">
      <c r="A489" s="125" t="s">
        <v>608</v>
      </c>
      <c r="B489" s="112" t="s">
        <v>954</v>
      </c>
      <c r="C489" s="112">
        <v>10</v>
      </c>
      <c r="D489" s="118" t="s">
        <v>422</v>
      </c>
      <c r="E489" s="126" t="s">
        <v>967</v>
      </c>
      <c r="F489" s="112" t="s">
        <v>622</v>
      </c>
      <c r="G489" s="120">
        <f>SUM(H489:I489)</f>
        <v>480</v>
      </c>
      <c r="H489" s="127">
        <v>480</v>
      </c>
      <c r="I489" s="127"/>
      <c r="J489" s="120">
        <f>SUM(K489:L489)</f>
        <v>485</v>
      </c>
      <c r="K489" s="127">
        <v>485</v>
      </c>
      <c r="L489" s="127"/>
      <c r="M489" s="120">
        <f>SUM(N489:O489)</f>
        <v>501</v>
      </c>
      <c r="N489" s="127">
        <v>501</v>
      </c>
      <c r="O489" s="127"/>
    </row>
    <row r="490" spans="1:15" ht="126">
      <c r="A490" s="116" t="s">
        <v>609</v>
      </c>
      <c r="B490" s="112" t="s">
        <v>954</v>
      </c>
      <c r="C490" s="112">
        <v>10</v>
      </c>
      <c r="D490" s="118" t="s">
        <v>422</v>
      </c>
      <c r="E490" s="126" t="s">
        <v>967</v>
      </c>
      <c r="F490" s="112" t="s">
        <v>0</v>
      </c>
      <c r="G490" s="120">
        <f>SUM(H490:I490)</f>
        <v>80</v>
      </c>
      <c r="H490" s="127">
        <v>80</v>
      </c>
      <c r="I490" s="127"/>
      <c r="J490" s="120">
        <f>SUM(K490:L490)</f>
        <v>80</v>
      </c>
      <c r="K490" s="127">
        <v>80</v>
      </c>
      <c r="L490" s="127"/>
      <c r="M490" s="120">
        <f>SUM(N490:O490)</f>
        <v>80</v>
      </c>
      <c r="N490" s="127">
        <v>80</v>
      </c>
      <c r="O490" s="127"/>
    </row>
    <row r="491" spans="1:15" ht="110.25">
      <c r="A491" s="128" t="s">
        <v>998</v>
      </c>
      <c r="B491" s="112" t="s">
        <v>954</v>
      </c>
      <c r="C491" s="112">
        <v>10</v>
      </c>
      <c r="D491" s="118" t="s">
        <v>422</v>
      </c>
      <c r="E491" s="124" t="s">
        <v>610</v>
      </c>
      <c r="F491" s="112"/>
      <c r="G491" s="120">
        <f aca="true" t="shared" si="207" ref="G491:O491">SUM(G492:G493)</f>
        <v>1270</v>
      </c>
      <c r="H491" s="120">
        <f t="shared" si="207"/>
        <v>1270</v>
      </c>
      <c r="I491" s="120">
        <f t="shared" si="207"/>
        <v>0</v>
      </c>
      <c r="J491" s="120">
        <f t="shared" si="207"/>
        <v>1281</v>
      </c>
      <c r="K491" s="120">
        <f t="shared" si="207"/>
        <v>1281</v>
      </c>
      <c r="L491" s="120">
        <f t="shared" si="207"/>
        <v>0</v>
      </c>
      <c r="M491" s="120">
        <f t="shared" si="207"/>
        <v>1317</v>
      </c>
      <c r="N491" s="120">
        <f t="shared" si="207"/>
        <v>1317</v>
      </c>
      <c r="O491" s="120">
        <f t="shared" si="207"/>
        <v>0</v>
      </c>
    </row>
    <row r="492" spans="1:15" ht="267.75">
      <c r="A492" s="125" t="s">
        <v>996</v>
      </c>
      <c r="B492" s="112" t="s">
        <v>954</v>
      </c>
      <c r="C492" s="112">
        <v>10</v>
      </c>
      <c r="D492" s="118" t="s">
        <v>422</v>
      </c>
      <c r="E492" s="126" t="s">
        <v>968</v>
      </c>
      <c r="F492" s="112" t="s">
        <v>622</v>
      </c>
      <c r="G492" s="120">
        <f>SUM(H492:I492)</f>
        <v>1140</v>
      </c>
      <c r="H492" s="127">
        <v>1140</v>
      </c>
      <c r="I492" s="127"/>
      <c r="J492" s="120">
        <f>SUM(K492:L492)</f>
        <v>1151</v>
      </c>
      <c r="K492" s="127">
        <v>1151</v>
      </c>
      <c r="L492" s="127"/>
      <c r="M492" s="120">
        <f>SUM(N492:O492)</f>
        <v>1187</v>
      </c>
      <c r="N492" s="127">
        <v>1187</v>
      </c>
      <c r="O492" s="127"/>
    </row>
    <row r="493" spans="1:15" ht="157.5">
      <c r="A493" s="116" t="s">
        <v>997</v>
      </c>
      <c r="B493" s="112" t="s">
        <v>954</v>
      </c>
      <c r="C493" s="112">
        <v>10</v>
      </c>
      <c r="D493" s="118" t="s">
        <v>422</v>
      </c>
      <c r="E493" s="126" t="s">
        <v>968</v>
      </c>
      <c r="F493" s="112" t="s">
        <v>0</v>
      </c>
      <c r="G493" s="120">
        <f>SUM(H493:I493)</f>
        <v>130</v>
      </c>
      <c r="H493" s="127">
        <v>130</v>
      </c>
      <c r="I493" s="127"/>
      <c r="J493" s="120">
        <f>SUM(K493:L493)</f>
        <v>130</v>
      </c>
      <c r="K493" s="127">
        <v>130</v>
      </c>
      <c r="L493" s="127"/>
      <c r="M493" s="120">
        <f>SUM(N493:O493)</f>
        <v>130</v>
      </c>
      <c r="N493" s="127">
        <v>130</v>
      </c>
      <c r="O493" s="127"/>
    </row>
    <row r="494" spans="1:15" ht="78.75">
      <c r="A494" s="128" t="s">
        <v>1000</v>
      </c>
      <c r="B494" s="112" t="s">
        <v>954</v>
      </c>
      <c r="C494" s="112">
        <v>10</v>
      </c>
      <c r="D494" s="118" t="s">
        <v>422</v>
      </c>
      <c r="E494" s="124" t="s">
        <v>999</v>
      </c>
      <c r="F494" s="112"/>
      <c r="G494" s="120">
        <f aca="true" t="shared" si="208" ref="G494:O494">G495</f>
        <v>0.9</v>
      </c>
      <c r="H494" s="120">
        <f t="shared" si="208"/>
        <v>0.9</v>
      </c>
      <c r="I494" s="120">
        <f t="shared" si="208"/>
        <v>0</v>
      </c>
      <c r="J494" s="120">
        <f t="shared" si="208"/>
        <v>0.9</v>
      </c>
      <c r="K494" s="120">
        <f t="shared" si="208"/>
        <v>0.9</v>
      </c>
      <c r="L494" s="120">
        <f t="shared" si="208"/>
        <v>0</v>
      </c>
      <c r="M494" s="120">
        <f t="shared" si="208"/>
        <v>0.9</v>
      </c>
      <c r="N494" s="120">
        <f t="shared" si="208"/>
        <v>0.9</v>
      </c>
      <c r="O494" s="120">
        <f t="shared" si="208"/>
        <v>0</v>
      </c>
    </row>
    <row r="495" spans="1:15" ht="110.25">
      <c r="A495" s="116" t="s">
        <v>145</v>
      </c>
      <c r="B495" s="112" t="s">
        <v>954</v>
      </c>
      <c r="C495" s="112">
        <v>10</v>
      </c>
      <c r="D495" s="118" t="s">
        <v>422</v>
      </c>
      <c r="E495" s="126" t="s">
        <v>969</v>
      </c>
      <c r="F495" s="112" t="s">
        <v>0</v>
      </c>
      <c r="G495" s="120">
        <f>SUM(H495:I495)</f>
        <v>0.9</v>
      </c>
      <c r="H495" s="127">
        <v>0.9</v>
      </c>
      <c r="I495" s="127"/>
      <c r="J495" s="120">
        <f>SUM(K495:L495)</f>
        <v>0.9</v>
      </c>
      <c r="K495" s="127">
        <v>0.9</v>
      </c>
      <c r="L495" s="127"/>
      <c r="M495" s="120">
        <f>SUM(N495:O495)</f>
        <v>0.9</v>
      </c>
      <c r="N495" s="127">
        <v>0.9</v>
      </c>
      <c r="O495" s="127"/>
    </row>
    <row r="496" spans="1:15" ht="31.5">
      <c r="A496" s="107" t="s">
        <v>564</v>
      </c>
      <c r="B496" s="150">
        <v>890</v>
      </c>
      <c r="C496" s="112"/>
      <c r="D496" s="112"/>
      <c r="E496" s="112"/>
      <c r="F496" s="112"/>
      <c r="G496" s="113">
        <f aca="true" t="shared" si="209" ref="G496:O496">SUM(G498,G505)</f>
        <v>4742.5</v>
      </c>
      <c r="H496" s="113">
        <f t="shared" si="209"/>
        <v>0</v>
      </c>
      <c r="I496" s="113">
        <f t="shared" si="209"/>
        <v>4742.5</v>
      </c>
      <c r="J496" s="113">
        <f t="shared" si="209"/>
        <v>4648</v>
      </c>
      <c r="K496" s="113">
        <f t="shared" si="209"/>
        <v>0</v>
      </c>
      <c r="L496" s="113">
        <f t="shared" si="209"/>
        <v>4648</v>
      </c>
      <c r="M496" s="113">
        <f t="shared" si="209"/>
        <v>4522</v>
      </c>
      <c r="N496" s="113">
        <f t="shared" si="209"/>
        <v>0</v>
      </c>
      <c r="O496" s="113">
        <f t="shared" si="209"/>
        <v>4522</v>
      </c>
    </row>
    <row r="497" spans="1:15" ht="31.5">
      <c r="A497" s="109" t="s">
        <v>619</v>
      </c>
      <c r="B497" s="150">
        <v>890</v>
      </c>
      <c r="C497" s="111" t="s">
        <v>29</v>
      </c>
      <c r="D497" s="112"/>
      <c r="E497" s="112"/>
      <c r="F497" s="112"/>
      <c r="G497" s="113">
        <f aca="true" t="shared" si="210" ref="G497:O497">SUM(G498,G505)</f>
        <v>4742.5</v>
      </c>
      <c r="H497" s="113">
        <f t="shared" si="210"/>
        <v>0</v>
      </c>
      <c r="I497" s="113">
        <f t="shared" si="210"/>
        <v>4742.5</v>
      </c>
      <c r="J497" s="113">
        <f t="shared" si="210"/>
        <v>4648</v>
      </c>
      <c r="K497" s="113">
        <f t="shared" si="210"/>
        <v>0</v>
      </c>
      <c r="L497" s="113">
        <f t="shared" si="210"/>
        <v>4648</v>
      </c>
      <c r="M497" s="113">
        <f t="shared" si="210"/>
        <v>4522</v>
      </c>
      <c r="N497" s="113">
        <f t="shared" si="210"/>
        <v>0</v>
      </c>
      <c r="O497" s="113">
        <f t="shared" si="210"/>
        <v>4522</v>
      </c>
    </row>
    <row r="498" spans="1:15" ht="126">
      <c r="A498" s="109" t="s">
        <v>565</v>
      </c>
      <c r="B498" s="110" t="s">
        <v>566</v>
      </c>
      <c r="C498" s="111" t="s">
        <v>29</v>
      </c>
      <c r="D498" s="111" t="s">
        <v>419</v>
      </c>
      <c r="E498" s="112"/>
      <c r="F498" s="112"/>
      <c r="G498" s="113">
        <f aca="true" t="shared" si="211" ref="G498:O499">G499</f>
        <v>3600.5</v>
      </c>
      <c r="H498" s="113">
        <f t="shared" si="211"/>
        <v>0</v>
      </c>
      <c r="I498" s="113">
        <f t="shared" si="211"/>
        <v>3600.5</v>
      </c>
      <c r="J498" s="113">
        <f t="shared" si="211"/>
        <v>3534</v>
      </c>
      <c r="K498" s="113">
        <f t="shared" si="211"/>
        <v>0</v>
      </c>
      <c r="L498" s="113">
        <f t="shared" si="211"/>
        <v>3534</v>
      </c>
      <c r="M498" s="113">
        <f t="shared" si="211"/>
        <v>3363</v>
      </c>
      <c r="N498" s="113">
        <f t="shared" si="211"/>
        <v>0</v>
      </c>
      <c r="O498" s="113">
        <f t="shared" si="211"/>
        <v>3363</v>
      </c>
    </row>
    <row r="499" spans="1:15" ht="15.75">
      <c r="A499" s="116" t="s">
        <v>36</v>
      </c>
      <c r="B499" s="117" t="s">
        <v>566</v>
      </c>
      <c r="C499" s="118" t="s">
        <v>29</v>
      </c>
      <c r="D499" s="118" t="s">
        <v>419</v>
      </c>
      <c r="E499" s="119" t="s">
        <v>1006</v>
      </c>
      <c r="F499" s="112"/>
      <c r="G499" s="120">
        <f t="shared" si="211"/>
        <v>3600.5</v>
      </c>
      <c r="H499" s="120">
        <f t="shared" si="211"/>
        <v>0</v>
      </c>
      <c r="I499" s="120">
        <f t="shared" si="211"/>
        <v>3600.5</v>
      </c>
      <c r="J499" s="120">
        <f t="shared" si="211"/>
        <v>3534</v>
      </c>
      <c r="K499" s="120">
        <f t="shared" si="211"/>
        <v>0</v>
      </c>
      <c r="L499" s="120">
        <f t="shared" si="211"/>
        <v>3534</v>
      </c>
      <c r="M499" s="120">
        <f t="shared" si="211"/>
        <v>3363</v>
      </c>
      <c r="N499" s="120">
        <f t="shared" si="211"/>
        <v>0</v>
      </c>
      <c r="O499" s="120">
        <f t="shared" si="211"/>
        <v>3363</v>
      </c>
    </row>
    <row r="500" spans="1:15" ht="31.5">
      <c r="A500" s="116" t="s">
        <v>1009</v>
      </c>
      <c r="B500" s="117" t="s">
        <v>566</v>
      </c>
      <c r="C500" s="118" t="s">
        <v>29</v>
      </c>
      <c r="D500" s="118" t="s">
        <v>419</v>
      </c>
      <c r="E500" s="119" t="s">
        <v>1007</v>
      </c>
      <c r="F500" s="115"/>
      <c r="G500" s="120">
        <f>SUM(G501:G504)</f>
        <v>3600.5</v>
      </c>
      <c r="H500" s="120">
        <f aca="true" t="shared" si="212" ref="H500:O500">SUM(H501:H504)</f>
        <v>0</v>
      </c>
      <c r="I500" s="120">
        <f t="shared" si="212"/>
        <v>3600.5</v>
      </c>
      <c r="J500" s="120">
        <f t="shared" si="212"/>
        <v>3534</v>
      </c>
      <c r="K500" s="120">
        <f t="shared" si="212"/>
        <v>0</v>
      </c>
      <c r="L500" s="120">
        <f t="shared" si="212"/>
        <v>3534</v>
      </c>
      <c r="M500" s="120">
        <f t="shared" si="212"/>
        <v>3363</v>
      </c>
      <c r="N500" s="120">
        <f t="shared" si="212"/>
        <v>0</v>
      </c>
      <c r="O500" s="120">
        <f t="shared" si="212"/>
        <v>3363</v>
      </c>
    </row>
    <row r="501" spans="1:15" ht="204.75">
      <c r="A501" s="125" t="s">
        <v>163</v>
      </c>
      <c r="B501" s="117" t="s">
        <v>566</v>
      </c>
      <c r="C501" s="118" t="s">
        <v>29</v>
      </c>
      <c r="D501" s="118" t="s">
        <v>419</v>
      </c>
      <c r="E501" s="112" t="s">
        <v>576</v>
      </c>
      <c r="F501" s="112">
        <v>100</v>
      </c>
      <c r="G501" s="120">
        <f>SUM(H501:I501)</f>
        <v>3419</v>
      </c>
      <c r="H501" s="127"/>
      <c r="I501" s="127">
        <v>3419</v>
      </c>
      <c r="J501" s="120">
        <f>SUM(K501:L501)</f>
        <v>3531</v>
      </c>
      <c r="K501" s="127"/>
      <c r="L501" s="127">
        <v>3531</v>
      </c>
      <c r="M501" s="120">
        <f>SUM(N501:O501)</f>
        <v>3360</v>
      </c>
      <c r="N501" s="127"/>
      <c r="O501" s="127">
        <v>3360</v>
      </c>
    </row>
    <row r="502" spans="1:15" ht="94.5">
      <c r="A502" s="116" t="s">
        <v>14</v>
      </c>
      <c r="B502" s="117" t="s">
        <v>566</v>
      </c>
      <c r="C502" s="118" t="s">
        <v>29</v>
      </c>
      <c r="D502" s="118" t="s">
        <v>419</v>
      </c>
      <c r="E502" s="112" t="s">
        <v>576</v>
      </c>
      <c r="F502" s="112">
        <v>200</v>
      </c>
      <c r="G502" s="120">
        <f>SUM(H502:I502)</f>
        <v>180.5</v>
      </c>
      <c r="H502" s="127"/>
      <c r="I502" s="127">
        <v>180.5</v>
      </c>
      <c r="J502" s="120">
        <f>SUM(K502:L502)</f>
        <v>3</v>
      </c>
      <c r="K502" s="127"/>
      <c r="L502" s="127">
        <v>3</v>
      </c>
      <c r="M502" s="120">
        <f>SUM(N502:O502)</f>
        <v>3</v>
      </c>
      <c r="N502" s="127"/>
      <c r="O502" s="127">
        <v>3</v>
      </c>
    </row>
    <row r="503" spans="1:15" ht="94.5">
      <c r="A503" s="116" t="s">
        <v>341</v>
      </c>
      <c r="B503" s="117" t="s">
        <v>566</v>
      </c>
      <c r="C503" s="118" t="s">
        <v>29</v>
      </c>
      <c r="D503" s="118" t="s">
        <v>419</v>
      </c>
      <c r="E503" s="112" t="s">
        <v>576</v>
      </c>
      <c r="F503" s="112" t="s">
        <v>295</v>
      </c>
      <c r="G503" s="120">
        <f>SUM(H503:I503)</f>
        <v>0</v>
      </c>
      <c r="H503" s="127"/>
      <c r="I503" s="127"/>
      <c r="J503" s="120">
        <f>SUM(K503:L503)</f>
        <v>0</v>
      </c>
      <c r="K503" s="127"/>
      <c r="L503" s="127"/>
      <c r="M503" s="120">
        <f>SUM(N503:O503)</f>
        <v>0</v>
      </c>
      <c r="N503" s="127"/>
      <c r="O503" s="127"/>
    </row>
    <row r="504" spans="1:15" ht="63">
      <c r="A504" s="116" t="s">
        <v>342</v>
      </c>
      <c r="B504" s="117" t="s">
        <v>566</v>
      </c>
      <c r="C504" s="118" t="s">
        <v>29</v>
      </c>
      <c r="D504" s="118" t="s">
        <v>419</v>
      </c>
      <c r="E504" s="112" t="s">
        <v>576</v>
      </c>
      <c r="F504" s="112" t="s">
        <v>280</v>
      </c>
      <c r="G504" s="120">
        <f>SUM(H504:I504)</f>
        <v>1</v>
      </c>
      <c r="H504" s="127"/>
      <c r="I504" s="127">
        <v>1</v>
      </c>
      <c r="J504" s="120">
        <f>SUM(K504:L504)</f>
        <v>0</v>
      </c>
      <c r="K504" s="127"/>
      <c r="L504" s="127"/>
      <c r="M504" s="120">
        <f>SUM(N504:O504)</f>
        <v>0</v>
      </c>
      <c r="N504" s="127"/>
      <c r="O504" s="127"/>
    </row>
    <row r="505" spans="1:15" s="129" customFormat="1" ht="31.5">
      <c r="A505" s="109" t="s">
        <v>567</v>
      </c>
      <c r="B505" s="110" t="s">
        <v>566</v>
      </c>
      <c r="C505" s="111" t="s">
        <v>29</v>
      </c>
      <c r="D505" s="111" t="s">
        <v>94</v>
      </c>
      <c r="E505" s="115"/>
      <c r="F505" s="179"/>
      <c r="G505" s="113">
        <f aca="true" t="shared" si="213" ref="G505:O506">G506</f>
        <v>1142</v>
      </c>
      <c r="H505" s="113">
        <f t="shared" si="213"/>
        <v>0</v>
      </c>
      <c r="I505" s="113">
        <f t="shared" si="213"/>
        <v>1142</v>
      </c>
      <c r="J505" s="113">
        <f t="shared" si="213"/>
        <v>1114</v>
      </c>
      <c r="K505" s="113">
        <f t="shared" si="213"/>
        <v>0</v>
      </c>
      <c r="L505" s="113">
        <f t="shared" si="213"/>
        <v>1114</v>
      </c>
      <c r="M505" s="113">
        <f t="shared" si="213"/>
        <v>1159</v>
      </c>
      <c r="N505" s="113">
        <f t="shared" si="213"/>
        <v>0</v>
      </c>
      <c r="O505" s="113">
        <f t="shared" si="213"/>
        <v>1159</v>
      </c>
    </row>
    <row r="506" spans="1:15" s="129" customFormat="1" ht="15.75">
      <c r="A506" s="116" t="s">
        <v>732</v>
      </c>
      <c r="B506" s="117" t="s">
        <v>566</v>
      </c>
      <c r="C506" s="118" t="s">
        <v>29</v>
      </c>
      <c r="D506" s="118" t="s">
        <v>94</v>
      </c>
      <c r="E506" s="119" t="s">
        <v>1006</v>
      </c>
      <c r="F506" s="179"/>
      <c r="G506" s="120">
        <f t="shared" si="213"/>
        <v>1142</v>
      </c>
      <c r="H506" s="120">
        <f t="shared" si="213"/>
        <v>0</v>
      </c>
      <c r="I506" s="120">
        <f t="shared" si="213"/>
        <v>1142</v>
      </c>
      <c r="J506" s="120">
        <f t="shared" si="213"/>
        <v>1114</v>
      </c>
      <c r="K506" s="120">
        <f t="shared" si="213"/>
        <v>0</v>
      </c>
      <c r="L506" s="120">
        <f t="shared" si="213"/>
        <v>1114</v>
      </c>
      <c r="M506" s="120">
        <f t="shared" si="213"/>
        <v>1159</v>
      </c>
      <c r="N506" s="120">
        <f t="shared" si="213"/>
        <v>0</v>
      </c>
      <c r="O506" s="120">
        <f t="shared" si="213"/>
        <v>1159</v>
      </c>
    </row>
    <row r="507" spans="1:15" s="129" customFormat="1" ht="31.5">
      <c r="A507" s="116" t="s">
        <v>1009</v>
      </c>
      <c r="B507" s="117" t="s">
        <v>566</v>
      </c>
      <c r="C507" s="118" t="s">
        <v>29</v>
      </c>
      <c r="D507" s="118" t="s">
        <v>94</v>
      </c>
      <c r="E507" s="119" t="s">
        <v>1007</v>
      </c>
      <c r="F507" s="115"/>
      <c r="G507" s="120">
        <f>SUM(G508:G512)</f>
        <v>1142</v>
      </c>
      <c r="H507" s="120">
        <f aca="true" t="shared" si="214" ref="H507:O507">SUM(H508:H512)</f>
        <v>0</v>
      </c>
      <c r="I507" s="120">
        <f t="shared" si="214"/>
        <v>1142</v>
      </c>
      <c r="J507" s="120">
        <f t="shared" si="214"/>
        <v>1114</v>
      </c>
      <c r="K507" s="120">
        <f t="shared" si="214"/>
        <v>0</v>
      </c>
      <c r="L507" s="120">
        <f t="shared" si="214"/>
        <v>1114</v>
      </c>
      <c r="M507" s="120">
        <f t="shared" si="214"/>
        <v>1159</v>
      </c>
      <c r="N507" s="120">
        <f t="shared" si="214"/>
        <v>0</v>
      </c>
      <c r="O507" s="120">
        <f t="shared" si="214"/>
        <v>1159</v>
      </c>
    </row>
    <row r="508" spans="1:15" ht="204.75">
      <c r="A508" s="116" t="s">
        <v>15</v>
      </c>
      <c r="B508" s="117" t="s">
        <v>566</v>
      </c>
      <c r="C508" s="118" t="s">
        <v>29</v>
      </c>
      <c r="D508" s="118" t="s">
        <v>94</v>
      </c>
      <c r="E508" s="112" t="s">
        <v>576</v>
      </c>
      <c r="F508" s="112">
        <v>100</v>
      </c>
      <c r="G508" s="120">
        <f>SUM(H508:I508)</f>
        <v>0</v>
      </c>
      <c r="H508" s="127"/>
      <c r="I508" s="127"/>
      <c r="J508" s="120">
        <f>SUM(K508:L508)</f>
        <v>0</v>
      </c>
      <c r="K508" s="127"/>
      <c r="L508" s="127"/>
      <c r="M508" s="120">
        <f>SUM(N508:O508)</f>
        <v>0</v>
      </c>
      <c r="N508" s="127"/>
      <c r="O508" s="127"/>
    </row>
    <row r="509" spans="1:15" ht="94.5">
      <c r="A509" s="116" t="s">
        <v>16</v>
      </c>
      <c r="B509" s="117" t="s">
        <v>566</v>
      </c>
      <c r="C509" s="118" t="s">
        <v>29</v>
      </c>
      <c r="D509" s="118" t="s">
        <v>94</v>
      </c>
      <c r="E509" s="112" t="s">
        <v>576</v>
      </c>
      <c r="F509" s="112">
        <v>200</v>
      </c>
      <c r="G509" s="120">
        <f>SUM(H509:I509)</f>
        <v>56</v>
      </c>
      <c r="H509" s="127"/>
      <c r="I509" s="127">
        <v>56</v>
      </c>
      <c r="J509" s="120">
        <f>SUM(K509:L509)</f>
        <v>1</v>
      </c>
      <c r="K509" s="127"/>
      <c r="L509" s="127">
        <v>1</v>
      </c>
      <c r="M509" s="120">
        <f>SUM(N509:O509)</f>
        <v>1</v>
      </c>
      <c r="N509" s="127"/>
      <c r="O509" s="127">
        <v>1</v>
      </c>
    </row>
    <row r="510" spans="1:15" ht="94.5">
      <c r="A510" s="116" t="s">
        <v>494</v>
      </c>
      <c r="B510" s="117" t="s">
        <v>566</v>
      </c>
      <c r="C510" s="118" t="s">
        <v>29</v>
      </c>
      <c r="D510" s="118" t="s">
        <v>94</v>
      </c>
      <c r="E510" s="112" t="s">
        <v>576</v>
      </c>
      <c r="F510" s="112" t="s">
        <v>295</v>
      </c>
      <c r="G510" s="120">
        <f>SUM(H510:I510)</f>
        <v>0</v>
      </c>
      <c r="H510" s="127"/>
      <c r="I510" s="127"/>
      <c r="J510" s="120">
        <f>SUM(K510:L510)</f>
        <v>0</v>
      </c>
      <c r="K510" s="127"/>
      <c r="L510" s="127"/>
      <c r="M510" s="120">
        <f>SUM(N510:O510)</f>
        <v>0</v>
      </c>
      <c r="N510" s="127"/>
      <c r="O510" s="127"/>
    </row>
    <row r="511" spans="1:15" ht="110.25">
      <c r="A511" s="116" t="s">
        <v>343</v>
      </c>
      <c r="B511" s="117" t="s">
        <v>566</v>
      </c>
      <c r="C511" s="118" t="s">
        <v>29</v>
      </c>
      <c r="D511" s="118" t="s">
        <v>94</v>
      </c>
      <c r="E511" s="112" t="s">
        <v>344</v>
      </c>
      <c r="F511" s="112" t="s">
        <v>0</v>
      </c>
      <c r="G511" s="120">
        <f>SUM(H511:I511)</f>
        <v>8</v>
      </c>
      <c r="H511" s="127"/>
      <c r="I511" s="127">
        <v>8</v>
      </c>
      <c r="J511" s="120">
        <f>SUM(K511:L511)</f>
        <v>0</v>
      </c>
      <c r="K511" s="127"/>
      <c r="L511" s="127"/>
      <c r="M511" s="120">
        <f>SUM(N511:O511)</f>
        <v>0</v>
      </c>
      <c r="N511" s="127"/>
      <c r="O511" s="127"/>
    </row>
    <row r="512" spans="1:15" ht="252">
      <c r="A512" s="125" t="s">
        <v>17</v>
      </c>
      <c r="B512" s="117" t="s">
        <v>566</v>
      </c>
      <c r="C512" s="118" t="s">
        <v>29</v>
      </c>
      <c r="D512" s="118" t="s">
        <v>94</v>
      </c>
      <c r="E512" s="180" t="s">
        <v>970</v>
      </c>
      <c r="F512" s="180">
        <v>100</v>
      </c>
      <c r="G512" s="181">
        <f>SUM(H512:I512)</f>
        <v>1078</v>
      </c>
      <c r="H512" s="182"/>
      <c r="I512" s="182">
        <v>1078</v>
      </c>
      <c r="J512" s="181">
        <f>SUM(K512:L512)</f>
        <v>1113</v>
      </c>
      <c r="K512" s="127"/>
      <c r="L512" s="127">
        <v>1113</v>
      </c>
      <c r="M512" s="120">
        <f>SUM(N512:O512)</f>
        <v>1158</v>
      </c>
      <c r="N512" s="127"/>
      <c r="O512" s="127">
        <v>1158</v>
      </c>
    </row>
    <row r="513" spans="6:10" ht="15.75" hidden="1">
      <c r="F513" s="228"/>
      <c r="G513" s="229"/>
      <c r="H513" s="230"/>
      <c r="I513" s="230"/>
      <c r="J513" s="229"/>
    </row>
    <row r="514" spans="5:10" ht="15.75" hidden="1">
      <c r="E514" s="231"/>
      <c r="F514" s="220"/>
      <c r="G514" s="232"/>
      <c r="H514" s="233"/>
      <c r="I514" s="233"/>
      <c r="J514" s="232"/>
    </row>
    <row r="515" spans="5:10" ht="15.75" hidden="1">
      <c r="E515" s="231"/>
      <c r="F515" s="231"/>
      <c r="G515" s="232"/>
      <c r="H515" s="233"/>
      <c r="I515" s="233"/>
      <c r="J515" s="232"/>
    </row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0.75" customHeight="1"/>
  </sheetData>
  <sheetProtection/>
  <mergeCells count="21">
    <mergeCell ref="C10:C11"/>
    <mergeCell ref="D10:D11"/>
    <mergeCell ref="E10:E11"/>
    <mergeCell ref="A1:M1"/>
    <mergeCell ref="A2:M2"/>
    <mergeCell ref="A3:M3"/>
    <mergeCell ref="A4:M4"/>
    <mergeCell ref="B10:B11"/>
    <mergeCell ref="N10:N11"/>
    <mergeCell ref="A10:A11"/>
    <mergeCell ref="A6:M6"/>
    <mergeCell ref="A7:M7"/>
    <mergeCell ref="H10:H11"/>
    <mergeCell ref="G10:G11"/>
    <mergeCell ref="F10:F11"/>
    <mergeCell ref="O10:O11"/>
    <mergeCell ref="J10:J11"/>
    <mergeCell ref="K10:K11"/>
    <mergeCell ref="L10:L11"/>
    <mergeCell ref="M10:M11"/>
    <mergeCell ref="I10:I11"/>
  </mergeCells>
  <printOptions/>
  <pageMargins left="0.5905511811023623" right="0" top="0.3937007874015748" bottom="0.1968503937007874" header="0" footer="0"/>
  <pageSetup firstPageNumber="53" useFirstPageNumber="1" horizontalDpi="600" verticalDpi="600" orientation="portrait" paperSize="9" scale="95" r:id="rId1"/>
  <headerFooter alignWithMargins="0">
    <oddHeader>&amp;C&amp;P</oddHeader>
  </headerFooter>
  <rowBreaks count="4" manualBreakCount="4">
    <brk id="488" max="14" man="1"/>
    <brk id="492" max="14" man="1"/>
    <brk id="501" max="14" man="1"/>
    <brk id="51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F23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5.375" style="2" customWidth="1"/>
    <col min="2" max="2" width="5.625" style="2" customWidth="1"/>
    <col min="3" max="3" width="47.125" style="2" customWidth="1"/>
    <col min="4" max="4" width="10.875" style="2" customWidth="1"/>
    <col min="5" max="6" width="11.00390625" style="2" customWidth="1"/>
    <col min="7" max="16384" width="9.125" style="2" customWidth="1"/>
  </cols>
  <sheetData>
    <row r="1" spans="3:6" ht="18.75">
      <c r="C1" s="278" t="s">
        <v>896</v>
      </c>
      <c r="D1" s="278"/>
      <c r="E1" s="278"/>
      <c r="F1" s="278"/>
    </row>
    <row r="2" spans="3:6" ht="18.75">
      <c r="C2" s="278" t="s">
        <v>892</v>
      </c>
      <c r="D2" s="278"/>
      <c r="E2" s="278"/>
      <c r="F2" s="278"/>
    </row>
    <row r="3" spans="3:6" ht="18.75">
      <c r="C3" s="278" t="s">
        <v>590</v>
      </c>
      <c r="D3" s="278"/>
      <c r="E3" s="278"/>
      <c r="F3" s="278"/>
    </row>
    <row r="4" spans="3:6" ht="18.75">
      <c r="C4" s="278" t="s">
        <v>591</v>
      </c>
      <c r="D4" s="278"/>
      <c r="E4" s="278"/>
      <c r="F4" s="278"/>
    </row>
    <row r="5" spans="3:6" ht="18.75">
      <c r="C5" s="278" t="s">
        <v>1029</v>
      </c>
      <c r="D5" s="278"/>
      <c r="E5" s="278"/>
      <c r="F5" s="278"/>
    </row>
    <row r="8" spans="2:6" ht="78" customHeight="1">
      <c r="B8" s="279" t="s">
        <v>897</v>
      </c>
      <c r="C8" s="279"/>
      <c r="D8" s="279"/>
      <c r="E8" s="279"/>
      <c r="F8" s="279"/>
    </row>
    <row r="9" spans="2:4" ht="18.75">
      <c r="B9" s="280"/>
      <c r="C9" s="280"/>
      <c r="D9" s="280"/>
    </row>
    <row r="10" spans="2:4" ht="18.75">
      <c r="B10" s="34"/>
      <c r="C10" s="34"/>
      <c r="D10" s="34"/>
    </row>
    <row r="11" spans="2:6" ht="18.75">
      <c r="B11" s="35"/>
      <c r="C11" s="35"/>
      <c r="D11" s="261" t="s">
        <v>593</v>
      </c>
      <c r="E11" s="261"/>
      <c r="F11" s="261"/>
    </row>
    <row r="12" spans="2:6" ht="18.75">
      <c r="B12" s="272" t="s">
        <v>274</v>
      </c>
      <c r="C12" s="274" t="s">
        <v>66</v>
      </c>
      <c r="D12" s="276" t="s">
        <v>150</v>
      </c>
      <c r="E12" s="276" t="s">
        <v>1019</v>
      </c>
      <c r="F12" s="276" t="s">
        <v>693</v>
      </c>
    </row>
    <row r="13" spans="2:6" ht="18.75">
      <c r="B13" s="273"/>
      <c r="C13" s="275"/>
      <c r="D13" s="277"/>
      <c r="E13" s="277"/>
      <c r="F13" s="277"/>
    </row>
    <row r="14" spans="2:6" ht="18.75">
      <c r="B14" s="36" t="s">
        <v>276</v>
      </c>
      <c r="C14" s="37" t="s">
        <v>67</v>
      </c>
      <c r="D14" s="38">
        <v>1030</v>
      </c>
      <c r="E14" s="38">
        <v>1086</v>
      </c>
      <c r="F14" s="38">
        <v>944</v>
      </c>
    </row>
    <row r="15" spans="2:6" ht="18.75">
      <c r="B15" s="36" t="s">
        <v>33</v>
      </c>
      <c r="C15" s="38" t="s">
        <v>68</v>
      </c>
      <c r="D15" s="38">
        <v>1122</v>
      </c>
      <c r="E15" s="38">
        <v>1184</v>
      </c>
      <c r="F15" s="38">
        <v>1160</v>
      </c>
    </row>
    <row r="16" spans="2:6" ht="18.75">
      <c r="B16" s="36" t="s">
        <v>35</v>
      </c>
      <c r="C16" s="38" t="s">
        <v>69</v>
      </c>
      <c r="D16" s="38">
        <v>942</v>
      </c>
      <c r="E16" s="38">
        <v>993</v>
      </c>
      <c r="F16" s="38">
        <v>1062</v>
      </c>
    </row>
    <row r="17" spans="2:6" ht="18.75">
      <c r="B17" s="36" t="s">
        <v>62</v>
      </c>
      <c r="C17" s="38" t="s">
        <v>70</v>
      </c>
      <c r="D17" s="38">
        <v>1557</v>
      </c>
      <c r="E17" s="38">
        <v>1643</v>
      </c>
      <c r="F17" s="38">
        <v>1745</v>
      </c>
    </row>
    <row r="18" spans="2:6" ht="18.75">
      <c r="B18" s="36" t="s">
        <v>71</v>
      </c>
      <c r="C18" s="38" t="s">
        <v>72</v>
      </c>
      <c r="D18" s="38">
        <v>1072</v>
      </c>
      <c r="E18" s="38">
        <v>1130</v>
      </c>
      <c r="F18" s="38">
        <v>1209</v>
      </c>
    </row>
    <row r="19" spans="2:6" ht="18.75">
      <c r="B19" s="36" t="s">
        <v>320</v>
      </c>
      <c r="C19" s="38" t="s">
        <v>73</v>
      </c>
      <c r="D19" s="38">
        <v>1162</v>
      </c>
      <c r="E19" s="38">
        <v>1226</v>
      </c>
      <c r="F19" s="38">
        <v>1311</v>
      </c>
    </row>
    <row r="20" spans="2:6" ht="18.75">
      <c r="B20" s="36" t="s">
        <v>74</v>
      </c>
      <c r="C20" s="38" t="s">
        <v>75</v>
      </c>
      <c r="D20" s="38">
        <v>789</v>
      </c>
      <c r="E20" s="38">
        <v>833</v>
      </c>
      <c r="F20" s="38">
        <v>891</v>
      </c>
    </row>
    <row r="21" spans="2:6" ht="37.5">
      <c r="B21" s="36" t="s">
        <v>76</v>
      </c>
      <c r="C21" s="40" t="s">
        <v>77</v>
      </c>
      <c r="D21" s="40"/>
      <c r="E21" s="40"/>
      <c r="F21" s="40"/>
    </row>
    <row r="22" spans="2:6" ht="18.75">
      <c r="B22" s="38"/>
      <c r="C22" s="41" t="s">
        <v>78</v>
      </c>
      <c r="D22" s="41">
        <f>SUM(D14:D21)</f>
        <v>7674</v>
      </c>
      <c r="E22" s="41">
        <f>SUM(E14:E21)</f>
        <v>8095</v>
      </c>
      <c r="F22" s="41">
        <f>SUM(F14:F21)</f>
        <v>8322</v>
      </c>
    </row>
    <row r="23" spans="4:6" ht="18.75">
      <c r="D23" s="46"/>
      <c r="E23" s="46"/>
      <c r="F23" s="46"/>
    </row>
  </sheetData>
  <sheetProtection/>
  <mergeCells count="13">
    <mergeCell ref="C5:F5"/>
    <mergeCell ref="D11:F11"/>
    <mergeCell ref="B9:D9"/>
    <mergeCell ref="C1:F1"/>
    <mergeCell ref="C2:F2"/>
    <mergeCell ref="C3:F3"/>
    <mergeCell ref="C4:F4"/>
    <mergeCell ref="B12:B13"/>
    <mergeCell ref="B8:F8"/>
    <mergeCell ref="C12:C13"/>
    <mergeCell ref="D12:D13"/>
    <mergeCell ref="E12:E13"/>
    <mergeCell ref="F12:F13"/>
  </mergeCells>
  <printOptions/>
  <pageMargins left="0.984251968503937" right="0" top="0.5905511811023623" bottom="0.1968503937007874" header="0" footer="0"/>
  <pageSetup firstPageNumber="226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83" customWidth="1"/>
    <col min="2" max="2" width="4.625" style="76" customWidth="1"/>
    <col min="3" max="3" width="5.00390625" style="76" customWidth="1"/>
    <col min="4" max="4" width="14.625" style="76" customWidth="1"/>
    <col min="5" max="5" width="5.00390625" style="76" customWidth="1"/>
    <col min="6" max="6" width="13.75390625" style="57" customWidth="1"/>
    <col min="7" max="7" width="14.75390625" style="54" hidden="1" customWidth="1"/>
    <col min="8" max="8" width="11.00390625" style="54" hidden="1" customWidth="1"/>
    <col min="9" max="9" width="13.375" style="57" customWidth="1"/>
    <col min="10" max="10" width="11.625" style="54" hidden="1" customWidth="1"/>
    <col min="11" max="11" width="11.875" style="54" hidden="1" customWidth="1"/>
    <col min="12" max="12" width="12.25390625" style="57" customWidth="1"/>
    <col min="13" max="13" width="12.00390625" style="54" hidden="1" customWidth="1"/>
    <col min="14" max="14" width="1.625" style="54" hidden="1" customWidth="1"/>
    <col min="15" max="16384" width="9.125" style="58" customWidth="1"/>
  </cols>
  <sheetData>
    <row r="1" spans="1:14" s="51" customFormat="1" ht="18.75">
      <c r="A1" s="88"/>
      <c r="B1" s="52"/>
      <c r="C1" s="52"/>
      <c r="D1" s="52"/>
      <c r="E1" s="52"/>
      <c r="F1" s="53"/>
      <c r="G1" s="50"/>
      <c r="H1" s="50"/>
      <c r="I1" s="53"/>
      <c r="J1" s="50"/>
      <c r="K1" s="50"/>
      <c r="L1" s="53"/>
      <c r="M1" s="50"/>
      <c r="N1" s="50"/>
    </row>
    <row r="2" spans="1:14" s="51" customFormat="1" ht="18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50"/>
      <c r="N2" s="50"/>
    </row>
    <row r="3" spans="1:14" s="51" customFormat="1" ht="18.75">
      <c r="A3" s="78"/>
      <c r="B3" s="77"/>
      <c r="C3" s="77"/>
      <c r="D3" s="77"/>
      <c r="E3" s="77"/>
      <c r="F3" s="77"/>
      <c r="G3" s="50"/>
      <c r="H3" s="50"/>
      <c r="J3" s="50"/>
      <c r="K3" s="50"/>
      <c r="L3" s="50"/>
      <c r="M3" s="50"/>
      <c r="N3" s="50"/>
    </row>
    <row r="4" spans="1:14" s="51" customFormat="1" ht="18.75">
      <c r="A4" s="78"/>
      <c r="B4" s="93"/>
      <c r="C4" s="93"/>
      <c r="D4" s="93"/>
      <c r="E4" s="93"/>
      <c r="F4" s="56"/>
      <c r="G4" s="54"/>
      <c r="H4" s="54"/>
      <c r="I4" s="55"/>
      <c r="J4" s="54"/>
      <c r="K4" s="54"/>
      <c r="L4" s="55"/>
      <c r="M4" s="50"/>
      <c r="N4" s="50"/>
    </row>
    <row r="5" spans="1:14" s="51" customFormat="1" ht="18.75">
      <c r="A5" s="252"/>
      <c r="B5" s="245"/>
      <c r="C5" s="245"/>
      <c r="D5" s="245"/>
      <c r="E5" s="245"/>
      <c r="F5" s="243"/>
      <c r="G5" s="246"/>
      <c r="H5" s="246"/>
      <c r="I5" s="243"/>
      <c r="J5" s="246"/>
      <c r="K5" s="246"/>
      <c r="L5" s="248"/>
      <c r="M5" s="50"/>
      <c r="N5" s="50"/>
    </row>
    <row r="6" spans="1:14" s="51" customFormat="1" ht="70.5" customHeight="1">
      <c r="A6" s="252"/>
      <c r="B6" s="245"/>
      <c r="C6" s="245"/>
      <c r="D6" s="245"/>
      <c r="E6" s="245"/>
      <c r="F6" s="244"/>
      <c r="G6" s="247"/>
      <c r="H6" s="247"/>
      <c r="I6" s="244"/>
      <c r="J6" s="247"/>
      <c r="K6" s="247"/>
      <c r="L6" s="248"/>
      <c r="M6" s="50"/>
      <c r="N6" s="50"/>
    </row>
    <row r="7" spans="1:14" ht="15.75">
      <c r="A7" s="81"/>
      <c r="B7" s="59"/>
      <c r="C7" s="62"/>
      <c r="D7" s="68"/>
      <c r="E7" s="59"/>
      <c r="F7" s="64"/>
      <c r="G7" s="67"/>
      <c r="H7" s="67"/>
      <c r="I7" s="64"/>
      <c r="J7" s="67"/>
      <c r="K7" s="67"/>
      <c r="L7" s="64"/>
      <c r="M7" s="64"/>
      <c r="N7" s="64"/>
    </row>
    <row r="8" spans="1:14" ht="15.75">
      <c r="A8" s="65"/>
      <c r="B8" s="59"/>
      <c r="C8" s="59"/>
      <c r="D8" s="59"/>
      <c r="E8" s="59"/>
      <c r="F8" s="64"/>
      <c r="G8" s="64"/>
      <c r="H8" s="64"/>
      <c r="I8" s="64"/>
      <c r="J8" s="64"/>
      <c r="K8" s="64"/>
      <c r="L8" s="64"/>
      <c r="M8" s="64"/>
      <c r="N8" s="64"/>
    </row>
    <row r="9" spans="1:14" ht="15.75">
      <c r="A9" s="81"/>
      <c r="B9" s="59"/>
      <c r="C9" s="62"/>
      <c r="D9" s="66"/>
      <c r="E9" s="59"/>
      <c r="F9" s="64"/>
      <c r="G9" s="67"/>
      <c r="H9" s="67"/>
      <c r="I9" s="64"/>
      <c r="J9" s="67"/>
      <c r="K9" s="67"/>
      <c r="L9" s="64"/>
      <c r="M9" s="64"/>
      <c r="N9" s="64"/>
    </row>
    <row r="10" spans="1:14" ht="15.75">
      <c r="A10" s="61"/>
      <c r="B10" s="59"/>
      <c r="C10" s="62"/>
      <c r="D10" s="66"/>
      <c r="E10" s="59"/>
      <c r="F10" s="64"/>
      <c r="G10" s="67"/>
      <c r="H10" s="67"/>
      <c r="I10" s="64"/>
      <c r="J10" s="67"/>
      <c r="K10" s="67"/>
      <c r="L10" s="64"/>
      <c r="M10" s="64"/>
      <c r="N10" s="64"/>
    </row>
    <row r="11" spans="1:14" ht="15.75">
      <c r="A11" s="61"/>
      <c r="B11" s="59"/>
      <c r="C11" s="62"/>
      <c r="D11" s="66"/>
      <c r="E11" s="59"/>
      <c r="F11" s="64"/>
      <c r="G11" s="67"/>
      <c r="H11" s="67"/>
      <c r="I11" s="64"/>
      <c r="J11" s="67"/>
      <c r="K11" s="67"/>
      <c r="L11" s="64"/>
      <c r="M11" s="67"/>
      <c r="N11" s="67"/>
    </row>
    <row r="12" spans="1:14" ht="15.75">
      <c r="A12" s="61"/>
      <c r="B12" s="59"/>
      <c r="C12" s="62"/>
      <c r="D12" s="66"/>
      <c r="E12" s="59"/>
      <c r="F12" s="64"/>
      <c r="G12" s="67"/>
      <c r="H12" s="67"/>
      <c r="I12" s="64"/>
      <c r="J12" s="67"/>
      <c r="K12" s="67"/>
      <c r="L12" s="64"/>
      <c r="M12" s="67"/>
      <c r="N12" s="67"/>
    </row>
    <row r="13" spans="1:14" ht="15.75">
      <c r="A13" s="61"/>
      <c r="B13" s="59"/>
      <c r="C13" s="62"/>
      <c r="D13" s="66"/>
      <c r="E13" s="59"/>
      <c r="F13" s="64"/>
      <c r="G13" s="67"/>
      <c r="H13" s="67"/>
      <c r="I13" s="64"/>
      <c r="J13" s="67"/>
      <c r="K13" s="67"/>
      <c r="L13" s="64"/>
      <c r="M13" s="67"/>
      <c r="N13" s="67"/>
    </row>
    <row r="14" spans="1:14" ht="15.75">
      <c r="A14" s="61"/>
      <c r="B14" s="59"/>
      <c r="C14" s="62"/>
      <c r="D14" s="66"/>
      <c r="E14" s="59"/>
      <c r="F14" s="64"/>
      <c r="G14" s="67"/>
      <c r="H14" s="67"/>
      <c r="I14" s="64"/>
      <c r="J14" s="67"/>
      <c r="K14" s="67"/>
      <c r="L14" s="64"/>
      <c r="M14" s="67"/>
      <c r="N14" s="67"/>
    </row>
    <row r="15" spans="1:14" ht="15.75">
      <c r="A15" s="61"/>
      <c r="B15" s="59"/>
      <c r="C15" s="62"/>
      <c r="D15" s="66"/>
      <c r="E15" s="59"/>
      <c r="F15" s="74"/>
      <c r="G15" s="75"/>
      <c r="H15" s="75"/>
      <c r="I15" s="64"/>
      <c r="J15" s="67"/>
      <c r="K15" s="67"/>
      <c r="L15" s="64"/>
      <c r="M15" s="67"/>
      <c r="N15" s="67"/>
    </row>
    <row r="16" spans="1:14" ht="15.75">
      <c r="A16" s="61"/>
      <c r="B16" s="59"/>
      <c r="C16" s="62"/>
      <c r="D16" s="66"/>
      <c r="E16" s="59"/>
      <c r="F16" s="64"/>
      <c r="G16" s="67"/>
      <c r="H16" s="67"/>
      <c r="I16" s="64"/>
      <c r="J16" s="67"/>
      <c r="K16" s="67"/>
      <c r="L16" s="64"/>
      <c r="M16" s="67"/>
      <c r="N16" s="67"/>
    </row>
    <row r="17" spans="1:14" ht="15.75" hidden="1">
      <c r="A17" s="80"/>
      <c r="B17" s="59"/>
      <c r="C17" s="62"/>
      <c r="D17" s="63"/>
      <c r="E17" s="59"/>
      <c r="F17" s="64"/>
      <c r="G17" s="64"/>
      <c r="H17" s="64"/>
      <c r="I17" s="64"/>
      <c r="J17" s="64"/>
      <c r="K17" s="64"/>
      <c r="L17" s="64"/>
      <c r="M17" s="67"/>
      <c r="N17" s="67"/>
    </row>
    <row r="18" spans="1:14" ht="15.75" hidden="1">
      <c r="A18" s="61"/>
      <c r="B18" s="59"/>
      <c r="C18" s="62"/>
      <c r="D18" s="66"/>
      <c r="E18" s="59"/>
      <c r="F18" s="64"/>
      <c r="G18" s="64"/>
      <c r="H18" s="64"/>
      <c r="I18" s="64"/>
      <c r="J18" s="64"/>
      <c r="K18" s="64"/>
      <c r="L18" s="64"/>
      <c r="M18" s="67"/>
      <c r="N18" s="67"/>
    </row>
    <row r="19" spans="1:14" ht="15.75">
      <c r="A19" s="80"/>
      <c r="B19" s="59"/>
      <c r="C19" s="62"/>
      <c r="D19" s="66"/>
      <c r="E19" s="59"/>
      <c r="F19" s="64"/>
      <c r="G19" s="64"/>
      <c r="H19" s="64"/>
      <c r="I19" s="64"/>
      <c r="J19" s="64"/>
      <c r="K19" s="64"/>
      <c r="L19" s="64"/>
      <c r="M19" s="67"/>
      <c r="N19" s="67"/>
    </row>
    <row r="20" spans="1:14" ht="15.75">
      <c r="A20" s="81"/>
      <c r="B20" s="59"/>
      <c r="C20" s="62"/>
      <c r="D20" s="59"/>
      <c r="E20" s="59"/>
      <c r="F20" s="64"/>
      <c r="G20" s="64"/>
      <c r="H20" s="64"/>
      <c r="I20" s="64"/>
      <c r="J20" s="64"/>
      <c r="K20" s="64"/>
      <c r="L20" s="64"/>
      <c r="M20" s="64"/>
      <c r="N20" s="64"/>
    </row>
    <row r="21" spans="1:14" ht="15.75">
      <c r="A21" s="81"/>
      <c r="B21" s="59"/>
      <c r="C21" s="62"/>
      <c r="D21" s="66"/>
      <c r="E21" s="59"/>
      <c r="F21" s="64"/>
      <c r="G21" s="67"/>
      <c r="H21" s="67"/>
      <c r="I21" s="64"/>
      <c r="J21" s="67"/>
      <c r="K21" s="67"/>
      <c r="L21" s="64"/>
      <c r="M21" s="64"/>
      <c r="N21" s="64"/>
    </row>
    <row r="22" spans="1:14" ht="15.75">
      <c r="A22" s="81"/>
      <c r="B22" s="59"/>
      <c r="C22" s="62"/>
      <c r="D22" s="70"/>
      <c r="E22" s="59"/>
      <c r="F22" s="64"/>
      <c r="G22" s="67"/>
      <c r="H22" s="67"/>
      <c r="I22" s="64"/>
      <c r="J22" s="67"/>
      <c r="K22" s="67"/>
      <c r="L22" s="64"/>
      <c r="M22" s="64"/>
      <c r="N22" s="64"/>
    </row>
    <row r="23" spans="1:14" ht="15.75">
      <c r="A23" s="61"/>
      <c r="B23" s="59"/>
      <c r="C23" s="62"/>
      <c r="D23" s="66"/>
      <c r="E23" s="59"/>
      <c r="F23" s="64"/>
      <c r="G23" s="67"/>
      <c r="H23" s="67"/>
      <c r="I23" s="64"/>
      <c r="J23" s="67"/>
      <c r="K23" s="67"/>
      <c r="L23" s="64"/>
      <c r="M23" s="67"/>
      <c r="N23" s="67"/>
    </row>
    <row r="24" spans="1:14" ht="15.75">
      <c r="A24" s="61"/>
      <c r="B24" s="59"/>
      <c r="C24" s="62"/>
      <c r="D24" s="66"/>
      <c r="E24" s="59"/>
      <c r="F24" s="64"/>
      <c r="G24" s="67"/>
      <c r="H24" s="67"/>
      <c r="I24" s="64"/>
      <c r="J24" s="67"/>
      <c r="K24" s="67"/>
      <c r="L24" s="64"/>
      <c r="M24" s="67"/>
      <c r="N24" s="67"/>
    </row>
    <row r="25" spans="1:14" ht="15.75">
      <c r="A25" s="65"/>
      <c r="B25" s="59"/>
      <c r="C25" s="62"/>
      <c r="D25" s="66"/>
      <c r="E25" s="59"/>
      <c r="F25" s="64"/>
      <c r="G25" s="67"/>
      <c r="H25" s="67"/>
      <c r="I25" s="64"/>
      <c r="J25" s="67"/>
      <c r="K25" s="67"/>
      <c r="L25" s="64"/>
      <c r="M25" s="67"/>
      <c r="N25" s="67"/>
    </row>
    <row r="26" spans="1:14" ht="15.75">
      <c r="A26" s="61"/>
      <c r="B26" s="59"/>
      <c r="C26" s="62"/>
      <c r="D26" s="66"/>
      <c r="E26" s="59"/>
      <c r="F26" s="64"/>
      <c r="G26" s="67"/>
      <c r="H26" s="67"/>
      <c r="I26" s="64"/>
      <c r="J26" s="67"/>
      <c r="K26" s="67"/>
      <c r="L26" s="64"/>
      <c r="M26" s="67"/>
      <c r="N26" s="67"/>
    </row>
    <row r="27" spans="1:14" ht="15.75">
      <c r="A27" s="61"/>
      <c r="B27" s="59"/>
      <c r="C27" s="62"/>
      <c r="D27" s="66"/>
      <c r="E27" s="59"/>
      <c r="F27" s="64"/>
      <c r="G27" s="67"/>
      <c r="H27" s="67"/>
      <c r="I27" s="64"/>
      <c r="J27" s="67"/>
      <c r="K27" s="67"/>
      <c r="L27" s="64"/>
      <c r="M27" s="67"/>
      <c r="N27" s="67"/>
    </row>
    <row r="28" spans="1:14" ht="15.75">
      <c r="A28" s="61"/>
      <c r="B28" s="59"/>
      <c r="C28" s="62"/>
      <c r="D28" s="66"/>
      <c r="E28" s="59"/>
      <c r="F28" s="64"/>
      <c r="G28" s="67"/>
      <c r="H28" s="67"/>
      <c r="I28" s="64"/>
      <c r="J28" s="67"/>
      <c r="K28" s="67"/>
      <c r="L28" s="64"/>
      <c r="M28" s="67"/>
      <c r="N28" s="67"/>
    </row>
    <row r="29" spans="1:14" ht="15.75">
      <c r="A29" s="61"/>
      <c r="B29" s="59"/>
      <c r="C29" s="62"/>
      <c r="D29" s="66"/>
      <c r="E29" s="59"/>
      <c r="F29" s="64"/>
      <c r="G29" s="64"/>
      <c r="H29" s="67"/>
      <c r="I29" s="64"/>
      <c r="J29" s="64"/>
      <c r="K29" s="67"/>
      <c r="L29" s="64"/>
      <c r="M29" s="67"/>
      <c r="N29" s="67"/>
    </row>
    <row r="30" spans="1:14" ht="15.75">
      <c r="A30" s="61"/>
      <c r="B30" s="59"/>
      <c r="C30" s="62"/>
      <c r="D30" s="66"/>
      <c r="E30" s="59"/>
      <c r="F30" s="64"/>
      <c r="G30" s="67"/>
      <c r="H30" s="67"/>
      <c r="I30" s="64"/>
      <c r="J30" s="67"/>
      <c r="K30" s="67"/>
      <c r="L30" s="64"/>
      <c r="M30" s="67"/>
      <c r="N30" s="67"/>
    </row>
    <row r="31" spans="1:14" ht="15.75">
      <c r="A31" s="80"/>
      <c r="B31" s="59"/>
      <c r="C31" s="62"/>
      <c r="D31" s="66"/>
      <c r="E31" s="59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5.75">
      <c r="A32" s="61"/>
      <c r="B32" s="59"/>
      <c r="C32" s="62"/>
      <c r="D32" s="66"/>
      <c r="E32" s="59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5.75">
      <c r="A33" s="81"/>
      <c r="B33" s="59"/>
      <c r="C33" s="62"/>
      <c r="D33" s="66"/>
      <c r="E33" s="59"/>
      <c r="F33" s="64"/>
      <c r="G33" s="67"/>
      <c r="H33" s="67"/>
      <c r="I33" s="64"/>
      <c r="J33" s="67"/>
      <c r="K33" s="67"/>
      <c r="L33" s="64"/>
      <c r="M33" s="67"/>
      <c r="N33" s="67"/>
    </row>
    <row r="34" spans="1:14" ht="15.75">
      <c r="A34" s="61"/>
      <c r="B34" s="59"/>
      <c r="C34" s="62"/>
      <c r="D34" s="66"/>
      <c r="E34" s="59"/>
      <c r="F34" s="64"/>
      <c r="G34" s="67"/>
      <c r="H34" s="67"/>
      <c r="I34" s="64"/>
      <c r="J34" s="67"/>
      <c r="K34" s="67"/>
      <c r="L34" s="64"/>
      <c r="M34" s="64"/>
      <c r="N34" s="64"/>
    </row>
    <row r="35" spans="1:14" ht="15.75">
      <c r="A35" s="61"/>
      <c r="B35" s="59"/>
      <c r="C35" s="62"/>
      <c r="D35" s="66"/>
      <c r="E35" s="59"/>
      <c r="F35" s="64"/>
      <c r="G35" s="64"/>
      <c r="H35" s="67"/>
      <c r="I35" s="64"/>
      <c r="J35" s="64"/>
      <c r="K35" s="67"/>
      <c r="L35" s="64"/>
      <c r="M35" s="67"/>
      <c r="N35" s="67"/>
    </row>
    <row r="36" spans="1:14" ht="15.75">
      <c r="A36" s="80"/>
      <c r="B36" s="59"/>
      <c r="C36" s="62"/>
      <c r="D36" s="69"/>
      <c r="E36" s="59"/>
      <c r="F36" s="64"/>
      <c r="G36" s="64"/>
      <c r="H36" s="64"/>
      <c r="I36" s="64"/>
      <c r="J36" s="64"/>
      <c r="K36" s="64"/>
      <c r="L36" s="64"/>
      <c r="M36" s="64"/>
      <c r="N36" s="67"/>
    </row>
    <row r="37" spans="1:14" ht="15.75">
      <c r="A37" s="80"/>
      <c r="B37" s="59"/>
      <c r="C37" s="62"/>
      <c r="D37" s="66"/>
      <c r="E37" s="59"/>
      <c r="F37" s="64"/>
      <c r="G37" s="64"/>
      <c r="H37" s="64"/>
      <c r="I37" s="64"/>
      <c r="J37" s="64"/>
      <c r="K37" s="64"/>
      <c r="L37" s="64"/>
      <c r="M37" s="60"/>
      <c r="N37" s="60"/>
    </row>
    <row r="38" spans="1:14" ht="15.75">
      <c r="A38" s="61"/>
      <c r="B38" s="59"/>
      <c r="C38" s="62"/>
      <c r="D38" s="66"/>
      <c r="E38" s="59"/>
      <c r="F38" s="64"/>
      <c r="G38" s="67"/>
      <c r="H38" s="67"/>
      <c r="I38" s="64"/>
      <c r="J38" s="67"/>
      <c r="K38" s="67"/>
      <c r="L38" s="64"/>
      <c r="M38" s="64"/>
      <c r="N38" s="64"/>
    </row>
    <row r="39" spans="1:14" ht="15.75">
      <c r="A39" s="61"/>
      <c r="B39" s="59"/>
      <c r="C39" s="62"/>
      <c r="D39" s="66"/>
      <c r="E39" s="59"/>
      <c r="F39" s="64"/>
      <c r="G39" s="67"/>
      <c r="H39" s="67"/>
      <c r="I39" s="64"/>
      <c r="J39" s="67"/>
      <c r="K39" s="67"/>
      <c r="L39" s="64"/>
      <c r="M39" s="64"/>
      <c r="N39" s="64"/>
    </row>
    <row r="40" spans="1:14" ht="15.75">
      <c r="A40" s="61"/>
      <c r="B40" s="59"/>
      <c r="C40" s="62"/>
      <c r="D40" s="66"/>
      <c r="E40" s="59"/>
      <c r="F40" s="64"/>
      <c r="G40" s="67"/>
      <c r="H40" s="67"/>
      <c r="I40" s="64"/>
      <c r="J40" s="67"/>
      <c r="K40" s="67"/>
      <c r="L40" s="64"/>
      <c r="M40" s="64"/>
      <c r="N40" s="64"/>
    </row>
    <row r="41" spans="1:14" ht="15.75">
      <c r="A41" s="61"/>
      <c r="B41" s="59"/>
      <c r="C41" s="62"/>
      <c r="D41" s="66"/>
      <c r="E41" s="59"/>
      <c r="F41" s="64"/>
      <c r="G41" s="67"/>
      <c r="H41" s="67"/>
      <c r="I41" s="64"/>
      <c r="J41" s="67"/>
      <c r="K41" s="67"/>
      <c r="L41" s="64"/>
      <c r="M41" s="64"/>
      <c r="N41" s="64"/>
    </row>
    <row r="42" spans="1:14" ht="15.75">
      <c r="A42" s="61"/>
      <c r="B42" s="59"/>
      <c r="C42" s="62"/>
      <c r="D42" s="59"/>
      <c r="E42" s="59"/>
      <c r="F42" s="64"/>
      <c r="G42" s="67"/>
      <c r="H42" s="67"/>
      <c r="I42" s="64"/>
      <c r="J42" s="67"/>
      <c r="K42" s="67"/>
      <c r="L42" s="64"/>
      <c r="M42" s="67"/>
      <c r="N42" s="67"/>
    </row>
    <row r="43" spans="1:14" ht="15.75">
      <c r="A43" s="61"/>
      <c r="B43" s="59"/>
      <c r="C43" s="62"/>
      <c r="D43" s="59"/>
      <c r="E43" s="59"/>
      <c r="F43" s="64"/>
      <c r="G43" s="67"/>
      <c r="H43" s="67"/>
      <c r="I43" s="64"/>
      <c r="J43" s="67"/>
      <c r="K43" s="67"/>
      <c r="L43" s="64"/>
      <c r="M43" s="67"/>
      <c r="N43" s="67"/>
    </row>
    <row r="44" spans="1:14" ht="15.75">
      <c r="A44" s="61"/>
      <c r="B44" s="59"/>
      <c r="C44" s="62"/>
      <c r="D44" s="59"/>
      <c r="E44" s="59"/>
      <c r="F44" s="64"/>
      <c r="G44" s="67"/>
      <c r="H44" s="67"/>
      <c r="I44" s="64"/>
      <c r="J44" s="67"/>
      <c r="K44" s="67"/>
      <c r="L44" s="64"/>
      <c r="M44" s="67"/>
      <c r="N44" s="67"/>
    </row>
    <row r="45" spans="1:14" ht="15.75">
      <c r="A45" s="80"/>
      <c r="B45" s="59"/>
      <c r="C45" s="62"/>
      <c r="D45" s="69"/>
      <c r="E45" s="59"/>
      <c r="F45" s="64"/>
      <c r="G45" s="64"/>
      <c r="H45" s="64"/>
      <c r="I45" s="64"/>
      <c r="J45" s="64"/>
      <c r="K45" s="64"/>
      <c r="L45" s="64"/>
      <c r="M45" s="67"/>
      <c r="N45" s="67"/>
    </row>
    <row r="46" spans="1:14" ht="15.75">
      <c r="A46" s="82"/>
      <c r="B46" s="71"/>
      <c r="C46" s="71"/>
      <c r="D46" s="71"/>
      <c r="E46" s="71"/>
      <c r="F46" s="73"/>
      <c r="G46" s="73"/>
      <c r="H46" s="73"/>
      <c r="I46" s="73"/>
      <c r="J46" s="73"/>
      <c r="K46" s="73"/>
      <c r="L46" s="73"/>
      <c r="M46" s="64"/>
      <c r="N46" s="64"/>
    </row>
    <row r="47" spans="13:14" ht="15.75">
      <c r="M47" s="64"/>
      <c r="N47" s="64"/>
    </row>
    <row r="48" spans="7:14" ht="15.75">
      <c r="G48" s="57"/>
      <c r="H48" s="57"/>
      <c r="J48" s="57"/>
      <c r="K48" s="57"/>
      <c r="M48" s="72"/>
      <c r="N48" s="72"/>
    </row>
    <row r="49" spans="13:14" ht="15.75">
      <c r="M49" s="87"/>
      <c r="N49" s="87"/>
    </row>
    <row r="52" spans="13:14" ht="15.75">
      <c r="M52" s="57"/>
      <c r="N52" s="57"/>
    </row>
  </sheetData>
  <sheetProtection/>
  <mergeCells count="13">
    <mergeCell ref="G5:G6"/>
    <mergeCell ref="H5:H6"/>
    <mergeCell ref="I5:I6"/>
    <mergeCell ref="J5:J6"/>
    <mergeCell ref="K5:K6"/>
    <mergeCell ref="A2:L2"/>
    <mergeCell ref="A5:A6"/>
    <mergeCell ref="B5:B6"/>
    <mergeCell ref="C5:C6"/>
    <mergeCell ref="D5:D6"/>
    <mergeCell ref="E5:E6"/>
    <mergeCell ref="L5:L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9"/>
  <sheetViews>
    <sheetView zoomScale="80" zoomScaleNormal="80" zoomScalePageLayoutView="0" workbookViewId="0" topLeftCell="A1">
      <selection activeCell="A4" sqref="A4:L4"/>
    </sheetView>
  </sheetViews>
  <sheetFormatPr defaultColWidth="9.00390625" defaultRowHeight="12.75"/>
  <cols>
    <col min="1" max="1" width="35.125" style="225" customWidth="1"/>
    <col min="2" max="2" width="4.625" style="227" customWidth="1"/>
    <col min="3" max="3" width="5.00390625" style="227" customWidth="1"/>
    <col min="4" max="4" width="14.625" style="227" customWidth="1"/>
    <col min="5" max="5" width="5.00390625" style="227" customWidth="1"/>
    <col min="6" max="6" width="13.75390625" style="222" customWidth="1"/>
    <col min="7" max="7" width="14.75390625" style="216" hidden="1" customWidth="1"/>
    <col min="8" max="8" width="11.00390625" style="216" hidden="1" customWidth="1"/>
    <col min="9" max="9" width="13.375" style="222" customWidth="1"/>
    <col min="10" max="10" width="11.625" style="216" hidden="1" customWidth="1"/>
    <col min="11" max="11" width="11.875" style="216" hidden="1" customWidth="1"/>
    <col min="12" max="12" width="11.00390625" style="222" customWidth="1"/>
    <col min="13" max="13" width="12.00390625" style="216" hidden="1" customWidth="1"/>
    <col min="14" max="14" width="10.75390625" style="216" hidden="1" customWidth="1"/>
    <col min="15" max="16384" width="9.125" style="114" customWidth="1"/>
  </cols>
  <sheetData>
    <row r="1" spans="1:14" s="209" customFormat="1" ht="18.75">
      <c r="A1" s="249" t="s">
        <v>884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08"/>
      <c r="N1" s="208"/>
    </row>
    <row r="2" spans="1:14" s="209" customFormat="1" ht="18.75">
      <c r="A2" s="249" t="s">
        <v>590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08"/>
      <c r="N2" s="208"/>
    </row>
    <row r="3" spans="1:14" s="209" customFormat="1" ht="18.75">
      <c r="A3" s="249" t="s">
        <v>591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08"/>
      <c r="N3" s="208"/>
    </row>
    <row r="4" spans="1:14" s="209" customFormat="1" ht="18.75">
      <c r="A4" s="249" t="s">
        <v>1028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08"/>
      <c r="N4" s="208"/>
    </row>
    <row r="5" spans="1:14" s="209" customFormat="1" ht="18.75">
      <c r="A5" s="210"/>
      <c r="B5" s="212"/>
      <c r="C5" s="212"/>
      <c r="D5" s="212"/>
      <c r="E5" s="212"/>
      <c r="F5" s="213"/>
      <c r="G5" s="208"/>
      <c r="H5" s="208"/>
      <c r="I5" s="213"/>
      <c r="J5" s="208"/>
      <c r="K5" s="208"/>
      <c r="L5" s="213"/>
      <c r="M5" s="208"/>
      <c r="N5" s="208"/>
    </row>
    <row r="6" spans="1:14" s="209" customFormat="1" ht="107.25" customHeight="1">
      <c r="A6" s="253" t="s">
        <v>891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08"/>
      <c r="N6" s="208"/>
    </row>
    <row r="7" spans="1:14" s="209" customFormat="1" ht="18.75">
      <c r="A7" s="215" t="s">
        <v>151</v>
      </c>
      <c r="B7" s="234"/>
      <c r="C7" s="234"/>
      <c r="D7" s="234"/>
      <c r="E7" s="234"/>
      <c r="F7" s="234"/>
      <c r="G7" s="208"/>
      <c r="H7" s="208"/>
      <c r="J7" s="208"/>
      <c r="K7" s="208"/>
      <c r="L7" s="208"/>
      <c r="M7" s="208"/>
      <c r="N7" s="208"/>
    </row>
    <row r="8" spans="1:14" s="209" customFormat="1" ht="18.75">
      <c r="A8" s="215"/>
      <c r="B8" s="214"/>
      <c r="C8" s="214"/>
      <c r="D8" s="214"/>
      <c r="E8" s="214"/>
      <c r="G8" s="216"/>
      <c r="H8" s="216"/>
      <c r="I8" s="217"/>
      <c r="J8" s="216"/>
      <c r="K8" s="216"/>
      <c r="L8" s="224" t="s">
        <v>593</v>
      </c>
      <c r="M8" s="216"/>
      <c r="N8" s="216"/>
    </row>
    <row r="9" spans="1:14" s="106" customFormat="1" ht="17.25" customHeight="1">
      <c r="A9" s="252" t="s">
        <v>594</v>
      </c>
      <c r="B9" s="245" t="s">
        <v>596</v>
      </c>
      <c r="C9" s="245" t="s">
        <v>56</v>
      </c>
      <c r="D9" s="245" t="s">
        <v>598</v>
      </c>
      <c r="E9" s="245" t="s">
        <v>55</v>
      </c>
      <c r="F9" s="243" t="s">
        <v>150</v>
      </c>
      <c r="G9" s="246" t="s">
        <v>599</v>
      </c>
      <c r="H9" s="246" t="s">
        <v>600</v>
      </c>
      <c r="I9" s="243" t="s">
        <v>1019</v>
      </c>
      <c r="J9" s="246" t="s">
        <v>599</v>
      </c>
      <c r="K9" s="246" t="s">
        <v>600</v>
      </c>
      <c r="L9" s="248" t="s">
        <v>693</v>
      </c>
      <c r="M9" s="251" t="s">
        <v>599</v>
      </c>
      <c r="N9" s="246" t="s">
        <v>600</v>
      </c>
    </row>
    <row r="10" spans="1:14" s="106" customFormat="1" ht="21" customHeight="1">
      <c r="A10" s="252"/>
      <c r="B10" s="245"/>
      <c r="C10" s="245"/>
      <c r="D10" s="245"/>
      <c r="E10" s="245"/>
      <c r="F10" s="244"/>
      <c r="G10" s="247"/>
      <c r="H10" s="247"/>
      <c r="I10" s="244"/>
      <c r="J10" s="247"/>
      <c r="K10" s="247"/>
      <c r="L10" s="248"/>
      <c r="M10" s="251"/>
      <c r="N10" s="247"/>
    </row>
    <row r="11" spans="1:14" ht="15.75">
      <c r="A11" s="109" t="s">
        <v>619</v>
      </c>
      <c r="B11" s="111" t="s">
        <v>29</v>
      </c>
      <c r="C11" s="112"/>
      <c r="D11" s="112"/>
      <c r="E11" s="112"/>
      <c r="F11" s="113">
        <f aca="true" t="shared" si="0" ref="F11:N11">SUM(F12,F16,F23,F48,F52,F58,F66,F70)</f>
        <v>61533.6</v>
      </c>
      <c r="G11" s="113">
        <f t="shared" si="0"/>
        <v>5466.1</v>
      </c>
      <c r="H11" s="113">
        <f t="shared" si="0"/>
        <v>56067.5</v>
      </c>
      <c r="I11" s="113">
        <f t="shared" si="0"/>
        <v>67309.8</v>
      </c>
      <c r="J11" s="113">
        <f t="shared" si="0"/>
        <v>732.8</v>
      </c>
      <c r="K11" s="113">
        <f t="shared" si="0"/>
        <v>66577</v>
      </c>
      <c r="L11" s="113">
        <f t="shared" si="0"/>
        <v>69655.1</v>
      </c>
      <c r="M11" s="113">
        <f t="shared" si="0"/>
        <v>835.5</v>
      </c>
      <c r="N11" s="113">
        <f t="shared" si="0"/>
        <v>68819.6</v>
      </c>
    </row>
    <row r="12" spans="1:14" ht="63">
      <c r="A12" s="109" t="s">
        <v>621</v>
      </c>
      <c r="B12" s="111" t="s">
        <v>29</v>
      </c>
      <c r="C12" s="111" t="s">
        <v>41</v>
      </c>
      <c r="D12" s="115"/>
      <c r="E12" s="115"/>
      <c r="F12" s="113">
        <f>F13</f>
        <v>1952</v>
      </c>
      <c r="G12" s="113">
        <f aca="true" t="shared" si="1" ref="G12:N14">G13</f>
        <v>0</v>
      </c>
      <c r="H12" s="113">
        <f t="shared" si="1"/>
        <v>1952</v>
      </c>
      <c r="I12" s="113">
        <f>I13</f>
        <v>2016</v>
      </c>
      <c r="J12" s="113">
        <f t="shared" si="1"/>
        <v>0</v>
      </c>
      <c r="K12" s="113">
        <f t="shared" si="1"/>
        <v>2016</v>
      </c>
      <c r="L12" s="113">
        <f>L13</f>
        <v>2096</v>
      </c>
      <c r="M12" s="113">
        <f t="shared" si="1"/>
        <v>0</v>
      </c>
      <c r="N12" s="113">
        <f t="shared" si="1"/>
        <v>2096</v>
      </c>
    </row>
    <row r="13" spans="1:14" ht="15.75">
      <c r="A13" s="116" t="s">
        <v>732</v>
      </c>
      <c r="B13" s="112" t="s">
        <v>29</v>
      </c>
      <c r="C13" s="118" t="s">
        <v>41</v>
      </c>
      <c r="D13" s="119" t="s">
        <v>1006</v>
      </c>
      <c r="E13" s="115"/>
      <c r="F13" s="120">
        <f>F14</f>
        <v>1952</v>
      </c>
      <c r="G13" s="120">
        <f t="shared" si="1"/>
        <v>0</v>
      </c>
      <c r="H13" s="120">
        <f t="shared" si="1"/>
        <v>1952</v>
      </c>
      <c r="I13" s="120">
        <f>I14</f>
        <v>2016</v>
      </c>
      <c r="J13" s="120">
        <f t="shared" si="1"/>
        <v>0</v>
      </c>
      <c r="K13" s="120">
        <f t="shared" si="1"/>
        <v>2016</v>
      </c>
      <c r="L13" s="120">
        <f>L14</f>
        <v>2096</v>
      </c>
      <c r="M13" s="120">
        <f t="shared" si="1"/>
        <v>0</v>
      </c>
      <c r="N13" s="120">
        <f t="shared" si="1"/>
        <v>2096</v>
      </c>
    </row>
    <row r="14" spans="1:14" ht="31.5">
      <c r="A14" s="116" t="s">
        <v>1009</v>
      </c>
      <c r="B14" s="118" t="s">
        <v>29</v>
      </c>
      <c r="C14" s="118" t="s">
        <v>41</v>
      </c>
      <c r="D14" s="119" t="s">
        <v>1007</v>
      </c>
      <c r="E14" s="115"/>
      <c r="F14" s="120">
        <f>F15</f>
        <v>1952</v>
      </c>
      <c r="G14" s="120">
        <f t="shared" si="1"/>
        <v>0</v>
      </c>
      <c r="H14" s="120">
        <f t="shared" si="1"/>
        <v>1952</v>
      </c>
      <c r="I14" s="120">
        <f>I15</f>
        <v>2016</v>
      </c>
      <c r="J14" s="120">
        <f t="shared" si="1"/>
        <v>0</v>
      </c>
      <c r="K14" s="120">
        <f t="shared" si="1"/>
        <v>2016</v>
      </c>
      <c r="L14" s="120">
        <f>L15</f>
        <v>2096</v>
      </c>
      <c r="M14" s="120">
        <f t="shared" si="1"/>
        <v>0</v>
      </c>
      <c r="N14" s="120">
        <f t="shared" si="1"/>
        <v>2096</v>
      </c>
    </row>
    <row r="15" spans="1:14" ht="189">
      <c r="A15" s="121" t="s">
        <v>1010</v>
      </c>
      <c r="B15" s="118" t="s">
        <v>29</v>
      </c>
      <c r="C15" s="118" t="s">
        <v>41</v>
      </c>
      <c r="D15" s="112" t="s">
        <v>568</v>
      </c>
      <c r="E15" s="112" t="s">
        <v>622</v>
      </c>
      <c r="F15" s="120">
        <f>SUM(G15:H15)</f>
        <v>1952</v>
      </c>
      <c r="G15" s="120">
        <v>0</v>
      </c>
      <c r="H15" s="120">
        <v>1952</v>
      </c>
      <c r="I15" s="120">
        <f>SUM(J15:K15)</f>
        <v>2016</v>
      </c>
      <c r="J15" s="120">
        <v>0</v>
      </c>
      <c r="K15" s="120">
        <v>2016</v>
      </c>
      <c r="L15" s="120">
        <f>SUM(M15:N15)</f>
        <v>2096</v>
      </c>
      <c r="M15" s="120">
        <v>0</v>
      </c>
      <c r="N15" s="120">
        <v>2096</v>
      </c>
    </row>
    <row r="16" spans="1:14" ht="94.5">
      <c r="A16" s="109" t="s">
        <v>565</v>
      </c>
      <c r="B16" s="111" t="s">
        <v>29</v>
      </c>
      <c r="C16" s="111" t="s">
        <v>419</v>
      </c>
      <c r="D16" s="112"/>
      <c r="E16" s="115"/>
      <c r="F16" s="113">
        <f aca="true" t="shared" si="2" ref="F16:N17">F17</f>
        <v>3600.5</v>
      </c>
      <c r="G16" s="113">
        <f t="shared" si="2"/>
        <v>0</v>
      </c>
      <c r="H16" s="113">
        <f t="shared" si="2"/>
        <v>3600.5</v>
      </c>
      <c r="I16" s="113">
        <f t="shared" si="2"/>
        <v>3534</v>
      </c>
      <c r="J16" s="113">
        <f t="shared" si="2"/>
        <v>0</v>
      </c>
      <c r="K16" s="113">
        <f t="shared" si="2"/>
        <v>3534</v>
      </c>
      <c r="L16" s="113">
        <f t="shared" si="2"/>
        <v>3363</v>
      </c>
      <c r="M16" s="113">
        <f t="shared" si="2"/>
        <v>0</v>
      </c>
      <c r="N16" s="113">
        <f t="shared" si="2"/>
        <v>3363</v>
      </c>
    </row>
    <row r="17" spans="1:14" ht="15.75">
      <c r="A17" s="116" t="s">
        <v>732</v>
      </c>
      <c r="B17" s="118" t="s">
        <v>29</v>
      </c>
      <c r="C17" s="118" t="s">
        <v>419</v>
      </c>
      <c r="D17" s="119" t="s">
        <v>1006</v>
      </c>
      <c r="E17" s="115"/>
      <c r="F17" s="120">
        <f t="shared" si="2"/>
        <v>3600.5</v>
      </c>
      <c r="G17" s="120">
        <f t="shared" si="2"/>
        <v>0</v>
      </c>
      <c r="H17" s="120">
        <f t="shared" si="2"/>
        <v>3600.5</v>
      </c>
      <c r="I17" s="120">
        <f t="shared" si="2"/>
        <v>3534</v>
      </c>
      <c r="J17" s="120">
        <f t="shared" si="2"/>
        <v>0</v>
      </c>
      <c r="K17" s="120">
        <f t="shared" si="2"/>
        <v>3534</v>
      </c>
      <c r="L17" s="120">
        <f t="shared" si="2"/>
        <v>3363</v>
      </c>
      <c r="M17" s="120">
        <f t="shared" si="2"/>
        <v>0</v>
      </c>
      <c r="N17" s="120">
        <f t="shared" si="2"/>
        <v>3363</v>
      </c>
    </row>
    <row r="18" spans="1:14" ht="31.5">
      <c r="A18" s="116" t="s">
        <v>1009</v>
      </c>
      <c r="B18" s="118" t="s">
        <v>29</v>
      </c>
      <c r="C18" s="118" t="s">
        <v>419</v>
      </c>
      <c r="D18" s="119" t="s">
        <v>1007</v>
      </c>
      <c r="E18" s="115"/>
      <c r="F18" s="120">
        <f>SUM(F19:F22)</f>
        <v>3600.5</v>
      </c>
      <c r="G18" s="120">
        <f aca="true" t="shared" si="3" ref="G18:N18">SUM(G19:G22)</f>
        <v>0</v>
      </c>
      <c r="H18" s="120">
        <f t="shared" si="3"/>
        <v>3600.5</v>
      </c>
      <c r="I18" s="120">
        <f t="shared" si="3"/>
        <v>3534</v>
      </c>
      <c r="J18" s="120">
        <f t="shared" si="3"/>
        <v>0</v>
      </c>
      <c r="K18" s="120">
        <f t="shared" si="3"/>
        <v>3534</v>
      </c>
      <c r="L18" s="120">
        <f t="shared" si="3"/>
        <v>3363</v>
      </c>
      <c r="M18" s="120">
        <f t="shared" si="3"/>
        <v>0</v>
      </c>
      <c r="N18" s="120">
        <f t="shared" si="3"/>
        <v>3363</v>
      </c>
    </row>
    <row r="19" spans="1:14" ht="157.5">
      <c r="A19" s="125" t="s">
        <v>163</v>
      </c>
      <c r="B19" s="118" t="s">
        <v>29</v>
      </c>
      <c r="C19" s="118" t="s">
        <v>419</v>
      </c>
      <c r="D19" s="112" t="s">
        <v>576</v>
      </c>
      <c r="E19" s="112">
        <v>100</v>
      </c>
      <c r="F19" s="120">
        <f>SUM(G19:H19)</f>
        <v>3419</v>
      </c>
      <c r="G19" s="127"/>
      <c r="H19" s="127">
        <v>3419</v>
      </c>
      <c r="I19" s="120">
        <f>SUM(J19:K19)</f>
        <v>3531</v>
      </c>
      <c r="J19" s="127"/>
      <c r="K19" s="127">
        <v>3531</v>
      </c>
      <c r="L19" s="120">
        <f>SUM(M19:N19)</f>
        <v>3360</v>
      </c>
      <c r="M19" s="127"/>
      <c r="N19" s="127">
        <v>3360</v>
      </c>
    </row>
    <row r="20" spans="1:14" ht="78.75">
      <c r="A20" s="116" t="s">
        <v>14</v>
      </c>
      <c r="B20" s="118" t="s">
        <v>29</v>
      </c>
      <c r="C20" s="118" t="s">
        <v>419</v>
      </c>
      <c r="D20" s="112" t="s">
        <v>576</v>
      </c>
      <c r="E20" s="112">
        <v>200</v>
      </c>
      <c r="F20" s="120">
        <f>SUM(G20:H20)</f>
        <v>180.5</v>
      </c>
      <c r="G20" s="127"/>
      <c r="H20" s="127">
        <v>180.5</v>
      </c>
      <c r="I20" s="120">
        <f>SUM(J20:K20)</f>
        <v>3</v>
      </c>
      <c r="J20" s="127"/>
      <c r="K20" s="127">
        <v>3</v>
      </c>
      <c r="L20" s="120">
        <f>SUM(M20:N20)</f>
        <v>3</v>
      </c>
      <c r="M20" s="127"/>
      <c r="N20" s="127">
        <v>3</v>
      </c>
    </row>
    <row r="21" spans="1:14" ht="63">
      <c r="A21" s="116" t="s">
        <v>341</v>
      </c>
      <c r="B21" s="118" t="s">
        <v>29</v>
      </c>
      <c r="C21" s="118" t="s">
        <v>419</v>
      </c>
      <c r="D21" s="112" t="s">
        <v>576</v>
      </c>
      <c r="E21" s="112" t="s">
        <v>295</v>
      </c>
      <c r="F21" s="120">
        <f>SUM(G21:H21)</f>
        <v>0</v>
      </c>
      <c r="G21" s="127"/>
      <c r="H21" s="127"/>
      <c r="I21" s="120">
        <f>SUM(J21:K21)</f>
        <v>0</v>
      </c>
      <c r="J21" s="127"/>
      <c r="K21" s="127"/>
      <c r="L21" s="120">
        <f>SUM(M21:N21)</f>
        <v>0</v>
      </c>
      <c r="M21" s="127"/>
      <c r="N21" s="127"/>
    </row>
    <row r="22" spans="1:14" ht="47.25">
      <c r="A22" s="116" t="s">
        <v>342</v>
      </c>
      <c r="B22" s="118" t="s">
        <v>29</v>
      </c>
      <c r="C22" s="118" t="s">
        <v>419</v>
      </c>
      <c r="D22" s="112" t="s">
        <v>576</v>
      </c>
      <c r="E22" s="112" t="s">
        <v>280</v>
      </c>
      <c r="F22" s="120">
        <f>SUM(G22:H22)</f>
        <v>1</v>
      </c>
      <c r="G22" s="127"/>
      <c r="H22" s="127">
        <v>1</v>
      </c>
      <c r="I22" s="120">
        <f>SUM(J22:K22)</f>
        <v>0</v>
      </c>
      <c r="J22" s="127"/>
      <c r="K22" s="127"/>
      <c r="L22" s="120">
        <f>SUM(M22:N22)</f>
        <v>0</v>
      </c>
      <c r="M22" s="127"/>
      <c r="N22" s="127"/>
    </row>
    <row r="23" spans="1:14" ht="94.5">
      <c r="A23" s="107" t="s">
        <v>623</v>
      </c>
      <c r="B23" s="111" t="s">
        <v>29</v>
      </c>
      <c r="C23" s="111" t="s">
        <v>30</v>
      </c>
      <c r="D23" s="112"/>
      <c r="E23" s="112"/>
      <c r="F23" s="113">
        <f>SUM(F24,F33,F39,F29,F43)</f>
        <v>37009</v>
      </c>
      <c r="G23" s="113">
        <f aca="true" t="shared" si="4" ref="G23:N23">SUM(G24,G33,G39,G29,G43)</f>
        <v>715</v>
      </c>
      <c r="H23" s="113">
        <f t="shared" si="4"/>
        <v>36294</v>
      </c>
      <c r="I23" s="113">
        <f t="shared" si="4"/>
        <v>48156</v>
      </c>
      <c r="J23" s="113">
        <f t="shared" si="4"/>
        <v>722</v>
      </c>
      <c r="K23" s="113">
        <f t="shared" si="4"/>
        <v>47434</v>
      </c>
      <c r="L23" s="113">
        <f t="shared" si="4"/>
        <v>50074</v>
      </c>
      <c r="M23" s="113">
        <f t="shared" si="4"/>
        <v>748</v>
      </c>
      <c r="N23" s="113">
        <f t="shared" si="4"/>
        <v>49326</v>
      </c>
    </row>
    <row r="24" spans="1:14" ht="78.75">
      <c r="A24" s="121" t="s">
        <v>352</v>
      </c>
      <c r="B24" s="118" t="s">
        <v>29</v>
      </c>
      <c r="C24" s="118" t="s">
        <v>30</v>
      </c>
      <c r="D24" s="124" t="s">
        <v>28</v>
      </c>
      <c r="E24" s="112"/>
      <c r="F24" s="120">
        <f aca="true" t="shared" si="5" ref="F24:N24">SUM(F25)</f>
        <v>715</v>
      </c>
      <c r="G24" s="120">
        <f t="shared" si="5"/>
        <v>715</v>
      </c>
      <c r="H24" s="120">
        <f t="shared" si="5"/>
        <v>0</v>
      </c>
      <c r="I24" s="120">
        <f t="shared" si="5"/>
        <v>722</v>
      </c>
      <c r="J24" s="120">
        <f t="shared" si="5"/>
        <v>722</v>
      </c>
      <c r="K24" s="120">
        <f t="shared" si="5"/>
        <v>0</v>
      </c>
      <c r="L24" s="120">
        <f t="shared" si="5"/>
        <v>748</v>
      </c>
      <c r="M24" s="120">
        <f t="shared" si="5"/>
        <v>748</v>
      </c>
      <c r="N24" s="120">
        <f t="shared" si="5"/>
        <v>0</v>
      </c>
    </row>
    <row r="25" spans="1:14" ht="141.75">
      <c r="A25" s="121" t="s">
        <v>439</v>
      </c>
      <c r="B25" s="118" t="s">
        <v>29</v>
      </c>
      <c r="C25" s="118" t="s">
        <v>30</v>
      </c>
      <c r="D25" s="124" t="s">
        <v>31</v>
      </c>
      <c r="E25" s="112"/>
      <c r="F25" s="120">
        <f aca="true" t="shared" si="6" ref="F25:N25">F26</f>
        <v>715</v>
      </c>
      <c r="G25" s="120">
        <f t="shared" si="6"/>
        <v>715</v>
      </c>
      <c r="H25" s="120">
        <f t="shared" si="6"/>
        <v>0</v>
      </c>
      <c r="I25" s="120">
        <f t="shared" si="6"/>
        <v>722</v>
      </c>
      <c r="J25" s="120">
        <f t="shared" si="6"/>
        <v>722</v>
      </c>
      <c r="K25" s="120">
        <f t="shared" si="6"/>
        <v>0</v>
      </c>
      <c r="L25" s="120">
        <f t="shared" si="6"/>
        <v>748</v>
      </c>
      <c r="M25" s="120">
        <f t="shared" si="6"/>
        <v>748</v>
      </c>
      <c r="N25" s="120">
        <f t="shared" si="6"/>
        <v>0</v>
      </c>
    </row>
    <row r="26" spans="1:14" ht="78.75">
      <c r="A26" s="121" t="s">
        <v>1001</v>
      </c>
      <c r="B26" s="118" t="s">
        <v>29</v>
      </c>
      <c r="C26" s="118" t="s">
        <v>30</v>
      </c>
      <c r="D26" s="124" t="s">
        <v>32</v>
      </c>
      <c r="E26" s="112"/>
      <c r="F26" s="120">
        <f aca="true" t="shared" si="7" ref="F26:N26">SUM(F27:F28)</f>
        <v>715</v>
      </c>
      <c r="G26" s="120">
        <f t="shared" si="7"/>
        <v>715</v>
      </c>
      <c r="H26" s="120">
        <f t="shared" si="7"/>
        <v>0</v>
      </c>
      <c r="I26" s="120">
        <f t="shared" si="7"/>
        <v>722</v>
      </c>
      <c r="J26" s="120">
        <f t="shared" si="7"/>
        <v>722</v>
      </c>
      <c r="K26" s="120">
        <f t="shared" si="7"/>
        <v>0</v>
      </c>
      <c r="L26" s="120">
        <f t="shared" si="7"/>
        <v>748</v>
      </c>
      <c r="M26" s="120">
        <f t="shared" si="7"/>
        <v>748</v>
      </c>
      <c r="N26" s="120">
        <f t="shared" si="7"/>
        <v>0</v>
      </c>
    </row>
    <row r="27" spans="1:14" ht="189">
      <c r="A27" s="125" t="s">
        <v>482</v>
      </c>
      <c r="B27" s="118" t="s">
        <v>29</v>
      </c>
      <c r="C27" s="118" t="s">
        <v>30</v>
      </c>
      <c r="D27" s="126" t="s">
        <v>569</v>
      </c>
      <c r="E27" s="112" t="s">
        <v>622</v>
      </c>
      <c r="F27" s="120">
        <f>SUM(G27:H27)</f>
        <v>715</v>
      </c>
      <c r="G27" s="127">
        <v>715</v>
      </c>
      <c r="H27" s="127"/>
      <c r="I27" s="120">
        <f>SUM(J27:K27)</f>
        <v>722</v>
      </c>
      <c r="J27" s="127">
        <v>722</v>
      </c>
      <c r="K27" s="127"/>
      <c r="L27" s="120">
        <f>SUM(M27:N27)</f>
        <v>748</v>
      </c>
      <c r="M27" s="127">
        <v>748</v>
      </c>
      <c r="N27" s="127"/>
    </row>
    <row r="28" spans="1:14" ht="110.25">
      <c r="A28" s="116" t="s">
        <v>91</v>
      </c>
      <c r="B28" s="118" t="s">
        <v>29</v>
      </c>
      <c r="C28" s="118" t="s">
        <v>30</v>
      </c>
      <c r="D28" s="126" t="s">
        <v>569</v>
      </c>
      <c r="E28" s="112" t="s">
        <v>0</v>
      </c>
      <c r="F28" s="120">
        <f>SUM(G28:H28)</f>
        <v>0</v>
      </c>
      <c r="G28" s="127"/>
      <c r="H28" s="127"/>
      <c r="I28" s="120">
        <f>SUM(J28:K28)</f>
        <v>0</v>
      </c>
      <c r="J28" s="127"/>
      <c r="K28" s="127"/>
      <c r="L28" s="120">
        <f>SUM(M28:N28)</f>
        <v>0</v>
      </c>
      <c r="M28" s="127"/>
      <c r="N28" s="127"/>
    </row>
    <row r="29" spans="1:14" ht="110.25">
      <c r="A29" s="116" t="s">
        <v>361</v>
      </c>
      <c r="B29" s="118" t="s">
        <v>29</v>
      </c>
      <c r="C29" s="118" t="s">
        <v>30</v>
      </c>
      <c r="D29" s="124" t="s">
        <v>90</v>
      </c>
      <c r="E29" s="112"/>
      <c r="F29" s="120">
        <f>SUM(F30)</f>
        <v>10</v>
      </c>
      <c r="G29" s="120">
        <f aca="true" t="shared" si="8" ref="G29:N29">SUM(G30)</f>
        <v>0</v>
      </c>
      <c r="H29" s="120">
        <f t="shared" si="8"/>
        <v>10</v>
      </c>
      <c r="I29" s="120">
        <f t="shared" si="8"/>
        <v>0</v>
      </c>
      <c r="J29" s="120">
        <f t="shared" si="8"/>
        <v>0</v>
      </c>
      <c r="K29" s="120">
        <f t="shared" si="8"/>
        <v>0</v>
      </c>
      <c r="L29" s="120">
        <f t="shared" si="8"/>
        <v>0</v>
      </c>
      <c r="M29" s="120">
        <f t="shared" si="8"/>
        <v>0</v>
      </c>
      <c r="N29" s="120">
        <f t="shared" si="8"/>
        <v>0</v>
      </c>
    </row>
    <row r="30" spans="1:14" ht="204.75">
      <c r="A30" s="125" t="s">
        <v>687</v>
      </c>
      <c r="B30" s="118" t="s">
        <v>29</v>
      </c>
      <c r="C30" s="118" t="s">
        <v>30</v>
      </c>
      <c r="D30" s="124" t="s">
        <v>345</v>
      </c>
      <c r="E30" s="112"/>
      <c r="F30" s="120">
        <f aca="true" t="shared" si="9" ref="F30:N31">F31</f>
        <v>10</v>
      </c>
      <c r="G30" s="120">
        <f t="shared" si="9"/>
        <v>0</v>
      </c>
      <c r="H30" s="120">
        <f t="shared" si="9"/>
        <v>10</v>
      </c>
      <c r="I30" s="120">
        <f t="shared" si="9"/>
        <v>0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0">
        <f t="shared" si="9"/>
        <v>0</v>
      </c>
    </row>
    <row r="31" spans="1:14" ht="47.25">
      <c r="A31" s="116" t="s">
        <v>978</v>
      </c>
      <c r="B31" s="118" t="s">
        <v>29</v>
      </c>
      <c r="C31" s="118" t="s">
        <v>30</v>
      </c>
      <c r="D31" s="124" t="s">
        <v>346</v>
      </c>
      <c r="E31" s="112"/>
      <c r="F31" s="120">
        <f t="shared" si="9"/>
        <v>10</v>
      </c>
      <c r="G31" s="120">
        <f t="shared" si="9"/>
        <v>0</v>
      </c>
      <c r="H31" s="120">
        <f t="shared" si="9"/>
        <v>10</v>
      </c>
      <c r="I31" s="120">
        <f t="shared" si="9"/>
        <v>0</v>
      </c>
      <c r="J31" s="120">
        <f t="shared" si="9"/>
        <v>0</v>
      </c>
      <c r="K31" s="120">
        <f t="shared" si="9"/>
        <v>0</v>
      </c>
      <c r="L31" s="120">
        <f t="shared" si="9"/>
        <v>0</v>
      </c>
      <c r="M31" s="120">
        <f t="shared" si="9"/>
        <v>0</v>
      </c>
      <c r="N31" s="120">
        <f t="shared" si="9"/>
        <v>0</v>
      </c>
    </row>
    <row r="32" spans="1:14" ht="110.25">
      <c r="A32" s="116" t="s">
        <v>220</v>
      </c>
      <c r="B32" s="118" t="s">
        <v>29</v>
      </c>
      <c r="C32" s="118" t="s">
        <v>30</v>
      </c>
      <c r="D32" s="126" t="s">
        <v>572</v>
      </c>
      <c r="E32" s="112" t="s">
        <v>0</v>
      </c>
      <c r="F32" s="120">
        <f>SUM(G32:H32)</f>
        <v>10</v>
      </c>
      <c r="G32" s="127"/>
      <c r="H32" s="127">
        <v>10</v>
      </c>
      <c r="I32" s="120">
        <f>SUM(J32:K32)</f>
        <v>0</v>
      </c>
      <c r="J32" s="127"/>
      <c r="K32" s="127">
        <v>0</v>
      </c>
      <c r="L32" s="120">
        <f>SUM(M32:N32)</f>
        <v>0</v>
      </c>
      <c r="M32" s="127"/>
      <c r="N32" s="127">
        <v>0</v>
      </c>
    </row>
    <row r="33" spans="1:14" ht="78.75">
      <c r="A33" s="121" t="s">
        <v>368</v>
      </c>
      <c r="B33" s="118" t="s">
        <v>29</v>
      </c>
      <c r="C33" s="118" t="s">
        <v>30</v>
      </c>
      <c r="D33" s="124" t="s">
        <v>393</v>
      </c>
      <c r="E33" s="112"/>
      <c r="F33" s="120">
        <f>F34</f>
        <v>523</v>
      </c>
      <c r="G33" s="120">
        <f aca="true" t="shared" si="10" ref="G33:N35">G34</f>
        <v>0</v>
      </c>
      <c r="H33" s="120">
        <f t="shared" si="10"/>
        <v>523</v>
      </c>
      <c r="I33" s="120">
        <f>I34</f>
        <v>0</v>
      </c>
      <c r="J33" s="120">
        <f t="shared" si="10"/>
        <v>0</v>
      </c>
      <c r="K33" s="120">
        <f t="shared" si="10"/>
        <v>0</v>
      </c>
      <c r="L33" s="120">
        <f>L34</f>
        <v>0</v>
      </c>
      <c r="M33" s="120">
        <f t="shared" si="10"/>
        <v>0</v>
      </c>
      <c r="N33" s="120">
        <f t="shared" si="10"/>
        <v>0</v>
      </c>
    </row>
    <row r="34" spans="1:14" ht="110.25">
      <c r="A34" s="121" t="s">
        <v>355</v>
      </c>
      <c r="B34" s="118" t="s">
        <v>29</v>
      </c>
      <c r="C34" s="118" t="s">
        <v>30</v>
      </c>
      <c r="D34" s="124" t="s">
        <v>392</v>
      </c>
      <c r="E34" s="112"/>
      <c r="F34" s="120">
        <f aca="true" t="shared" si="11" ref="F34:N34">SUM(F35,F37)</f>
        <v>523</v>
      </c>
      <c r="G34" s="120">
        <f t="shared" si="11"/>
        <v>0</v>
      </c>
      <c r="H34" s="120">
        <f t="shared" si="11"/>
        <v>523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f t="shared" si="11"/>
        <v>0</v>
      </c>
      <c r="N34" s="120">
        <f t="shared" si="11"/>
        <v>0</v>
      </c>
    </row>
    <row r="35" spans="1:14" ht="110.25">
      <c r="A35" s="121" t="s">
        <v>440</v>
      </c>
      <c r="B35" s="118" t="s">
        <v>29</v>
      </c>
      <c r="C35" s="118" t="s">
        <v>30</v>
      </c>
      <c r="D35" s="124" t="s">
        <v>391</v>
      </c>
      <c r="E35" s="112"/>
      <c r="F35" s="120">
        <f>F36</f>
        <v>349</v>
      </c>
      <c r="G35" s="120">
        <f t="shared" si="10"/>
        <v>0</v>
      </c>
      <c r="H35" s="120">
        <f t="shared" si="10"/>
        <v>349</v>
      </c>
      <c r="I35" s="120">
        <f>I36</f>
        <v>0</v>
      </c>
      <c r="J35" s="120">
        <f t="shared" si="10"/>
        <v>0</v>
      </c>
      <c r="K35" s="120">
        <f t="shared" si="10"/>
        <v>0</v>
      </c>
      <c r="L35" s="120">
        <f>L36</f>
        <v>0</v>
      </c>
      <c r="M35" s="120">
        <f t="shared" si="10"/>
        <v>0</v>
      </c>
      <c r="N35" s="120">
        <f t="shared" si="10"/>
        <v>0</v>
      </c>
    </row>
    <row r="36" spans="1:14" ht="141.75">
      <c r="A36" s="128" t="s">
        <v>940</v>
      </c>
      <c r="B36" s="118" t="s">
        <v>29</v>
      </c>
      <c r="C36" s="118" t="s">
        <v>30</v>
      </c>
      <c r="D36" s="126" t="s">
        <v>574</v>
      </c>
      <c r="E36" s="112" t="s">
        <v>0</v>
      </c>
      <c r="F36" s="120">
        <f>SUM(G36:H36)</f>
        <v>349</v>
      </c>
      <c r="G36" s="120">
        <v>0</v>
      </c>
      <c r="H36" s="120">
        <v>349</v>
      </c>
      <c r="I36" s="120">
        <f>SUM(J36:K36)</f>
        <v>0</v>
      </c>
      <c r="J36" s="120">
        <v>0</v>
      </c>
      <c r="K36" s="120"/>
      <c r="L36" s="120">
        <f>SUM(M36:N36)</f>
        <v>0</v>
      </c>
      <c r="M36" s="120">
        <v>0</v>
      </c>
      <c r="N36" s="120"/>
    </row>
    <row r="37" spans="1:14" ht="63">
      <c r="A37" s="128" t="s">
        <v>497</v>
      </c>
      <c r="B37" s="118" t="s">
        <v>29</v>
      </c>
      <c r="C37" s="118" t="s">
        <v>30</v>
      </c>
      <c r="D37" s="124" t="s">
        <v>496</v>
      </c>
      <c r="E37" s="112"/>
      <c r="F37" s="120">
        <f aca="true" t="shared" si="12" ref="F37:N37">F38</f>
        <v>174</v>
      </c>
      <c r="G37" s="120">
        <f t="shared" si="12"/>
        <v>0</v>
      </c>
      <c r="H37" s="120">
        <f t="shared" si="12"/>
        <v>174</v>
      </c>
      <c r="I37" s="120">
        <f t="shared" si="12"/>
        <v>0</v>
      </c>
      <c r="J37" s="120">
        <f t="shared" si="12"/>
        <v>0</v>
      </c>
      <c r="K37" s="120">
        <f t="shared" si="12"/>
        <v>0</v>
      </c>
      <c r="L37" s="120">
        <f t="shared" si="12"/>
        <v>0</v>
      </c>
      <c r="M37" s="120">
        <f t="shared" si="12"/>
        <v>0</v>
      </c>
      <c r="N37" s="120">
        <f t="shared" si="12"/>
        <v>0</v>
      </c>
    </row>
    <row r="38" spans="1:14" ht="78.75">
      <c r="A38" s="128" t="s">
        <v>498</v>
      </c>
      <c r="B38" s="118" t="s">
        <v>29</v>
      </c>
      <c r="C38" s="118" t="s">
        <v>30</v>
      </c>
      <c r="D38" s="126" t="s">
        <v>495</v>
      </c>
      <c r="E38" s="112" t="s">
        <v>0</v>
      </c>
      <c r="F38" s="120">
        <f>SUM(G38:H38)</f>
        <v>174</v>
      </c>
      <c r="G38" s="120"/>
      <c r="H38" s="120">
        <v>174</v>
      </c>
      <c r="I38" s="120">
        <f>SUM(J38:K38)</f>
        <v>0</v>
      </c>
      <c r="J38" s="120"/>
      <c r="K38" s="120"/>
      <c r="L38" s="120">
        <f>SUM(M38:N38)</f>
        <v>0</v>
      </c>
      <c r="M38" s="120"/>
      <c r="N38" s="120"/>
    </row>
    <row r="39" spans="1:14" ht="78.75">
      <c r="A39" s="121" t="s">
        <v>397</v>
      </c>
      <c r="B39" s="118" t="s">
        <v>29</v>
      </c>
      <c r="C39" s="118" t="s">
        <v>30</v>
      </c>
      <c r="D39" s="124" t="s">
        <v>394</v>
      </c>
      <c r="E39" s="112"/>
      <c r="F39" s="120">
        <f>SUM(F40,)</f>
        <v>60</v>
      </c>
      <c r="G39" s="120">
        <f aca="true" t="shared" si="13" ref="G39:N39">SUM(G40,)</f>
        <v>0</v>
      </c>
      <c r="H39" s="120">
        <f t="shared" si="13"/>
        <v>60</v>
      </c>
      <c r="I39" s="120">
        <f t="shared" si="13"/>
        <v>0</v>
      </c>
      <c r="J39" s="120">
        <f t="shared" si="13"/>
        <v>0</v>
      </c>
      <c r="K39" s="120">
        <f t="shared" si="13"/>
        <v>0</v>
      </c>
      <c r="L39" s="120">
        <f t="shared" si="13"/>
        <v>0</v>
      </c>
      <c r="M39" s="120">
        <f t="shared" si="13"/>
        <v>0</v>
      </c>
      <c r="N39" s="120">
        <f t="shared" si="13"/>
        <v>0</v>
      </c>
    </row>
    <row r="40" spans="1:14" ht="110.25">
      <c r="A40" s="121" t="s">
        <v>357</v>
      </c>
      <c r="B40" s="118" t="s">
        <v>29</v>
      </c>
      <c r="C40" s="118" t="s">
        <v>30</v>
      </c>
      <c r="D40" s="124" t="s">
        <v>395</v>
      </c>
      <c r="E40" s="112"/>
      <c r="F40" s="120">
        <f aca="true" t="shared" si="14" ref="F40:N41">F41</f>
        <v>60</v>
      </c>
      <c r="G40" s="120">
        <f t="shared" si="14"/>
        <v>0</v>
      </c>
      <c r="H40" s="120">
        <f t="shared" si="14"/>
        <v>60</v>
      </c>
      <c r="I40" s="120">
        <f t="shared" si="14"/>
        <v>0</v>
      </c>
      <c r="J40" s="120">
        <f t="shared" si="14"/>
        <v>0</v>
      </c>
      <c r="K40" s="120">
        <f t="shared" si="14"/>
        <v>0</v>
      </c>
      <c r="L40" s="120">
        <f t="shared" si="14"/>
        <v>0</v>
      </c>
      <c r="M40" s="120">
        <f t="shared" si="14"/>
        <v>0</v>
      </c>
      <c r="N40" s="120">
        <f t="shared" si="14"/>
        <v>0</v>
      </c>
    </row>
    <row r="41" spans="1:14" ht="47.25">
      <c r="A41" s="121" t="s">
        <v>537</v>
      </c>
      <c r="B41" s="118" t="s">
        <v>29</v>
      </c>
      <c r="C41" s="118" t="s">
        <v>30</v>
      </c>
      <c r="D41" s="124" t="s">
        <v>396</v>
      </c>
      <c r="E41" s="112"/>
      <c r="F41" s="120">
        <f t="shared" si="14"/>
        <v>60</v>
      </c>
      <c r="G41" s="120">
        <f t="shared" si="14"/>
        <v>0</v>
      </c>
      <c r="H41" s="120">
        <f t="shared" si="14"/>
        <v>60</v>
      </c>
      <c r="I41" s="120">
        <f t="shared" si="14"/>
        <v>0</v>
      </c>
      <c r="J41" s="120">
        <f t="shared" si="14"/>
        <v>0</v>
      </c>
      <c r="K41" s="120">
        <f t="shared" si="14"/>
        <v>0</v>
      </c>
      <c r="L41" s="120">
        <f t="shared" si="14"/>
        <v>0</v>
      </c>
      <c r="M41" s="120">
        <f t="shared" si="14"/>
        <v>0</v>
      </c>
      <c r="N41" s="120">
        <f t="shared" si="14"/>
        <v>0</v>
      </c>
    </row>
    <row r="42" spans="1:14" ht="94.5">
      <c r="A42" s="128" t="s">
        <v>942</v>
      </c>
      <c r="B42" s="118" t="s">
        <v>29</v>
      </c>
      <c r="C42" s="118" t="s">
        <v>30</v>
      </c>
      <c r="D42" s="126" t="s">
        <v>575</v>
      </c>
      <c r="E42" s="112" t="s">
        <v>0</v>
      </c>
      <c r="F42" s="120">
        <f>SUM(G42:H42)</f>
        <v>60</v>
      </c>
      <c r="G42" s="120">
        <v>0</v>
      </c>
      <c r="H42" s="120">
        <v>60</v>
      </c>
      <c r="I42" s="120">
        <f>SUM(J42:K42)</f>
        <v>0</v>
      </c>
      <c r="J42" s="120">
        <v>0</v>
      </c>
      <c r="K42" s="120"/>
      <c r="L42" s="120">
        <f>SUM(M42:N42)</f>
        <v>0</v>
      </c>
      <c r="M42" s="120">
        <v>0</v>
      </c>
      <c r="N42" s="120"/>
    </row>
    <row r="43" spans="1:14" ht="15.75">
      <c r="A43" s="116" t="s">
        <v>732</v>
      </c>
      <c r="B43" s="118" t="s">
        <v>29</v>
      </c>
      <c r="C43" s="118" t="s">
        <v>30</v>
      </c>
      <c r="D43" s="119" t="s">
        <v>1006</v>
      </c>
      <c r="E43" s="112"/>
      <c r="F43" s="120">
        <f aca="true" t="shared" si="15" ref="F43:N43">F44</f>
        <v>35701</v>
      </c>
      <c r="G43" s="120">
        <f t="shared" si="15"/>
        <v>0</v>
      </c>
      <c r="H43" s="120">
        <f t="shared" si="15"/>
        <v>35701</v>
      </c>
      <c r="I43" s="120">
        <f t="shared" si="15"/>
        <v>47434</v>
      </c>
      <c r="J43" s="120">
        <f t="shared" si="15"/>
        <v>0</v>
      </c>
      <c r="K43" s="120">
        <f t="shared" si="15"/>
        <v>47434</v>
      </c>
      <c r="L43" s="120">
        <f t="shared" si="15"/>
        <v>49326</v>
      </c>
      <c r="M43" s="120">
        <f t="shared" si="15"/>
        <v>0</v>
      </c>
      <c r="N43" s="120">
        <f t="shared" si="15"/>
        <v>49326</v>
      </c>
    </row>
    <row r="44" spans="1:14" ht="31.5">
      <c r="A44" s="116" t="s">
        <v>1009</v>
      </c>
      <c r="B44" s="118" t="s">
        <v>29</v>
      </c>
      <c r="C44" s="118" t="s">
        <v>30</v>
      </c>
      <c r="D44" s="119" t="s">
        <v>1007</v>
      </c>
      <c r="E44" s="112"/>
      <c r="F44" s="120">
        <f aca="true" t="shared" si="16" ref="F44:N44">SUM(F45:F47)</f>
        <v>35701</v>
      </c>
      <c r="G44" s="120">
        <f t="shared" si="16"/>
        <v>0</v>
      </c>
      <c r="H44" s="120">
        <f t="shared" si="16"/>
        <v>35701</v>
      </c>
      <c r="I44" s="120">
        <f t="shared" si="16"/>
        <v>47434</v>
      </c>
      <c r="J44" s="120">
        <f t="shared" si="16"/>
        <v>0</v>
      </c>
      <c r="K44" s="120">
        <f t="shared" si="16"/>
        <v>47434</v>
      </c>
      <c r="L44" s="120">
        <f t="shared" si="16"/>
        <v>49326</v>
      </c>
      <c r="M44" s="120">
        <f t="shared" si="16"/>
        <v>0</v>
      </c>
      <c r="N44" s="120">
        <f t="shared" si="16"/>
        <v>49326</v>
      </c>
    </row>
    <row r="45" spans="1:14" ht="220.5">
      <c r="A45" s="125" t="s">
        <v>963</v>
      </c>
      <c r="B45" s="118" t="s">
        <v>29</v>
      </c>
      <c r="C45" s="118" t="s">
        <v>30</v>
      </c>
      <c r="D45" s="112" t="s">
        <v>576</v>
      </c>
      <c r="E45" s="112">
        <v>100</v>
      </c>
      <c r="F45" s="120">
        <f>SUM(G45:H45)</f>
        <v>31416</v>
      </c>
      <c r="G45" s="127"/>
      <c r="H45" s="127">
        <v>31416</v>
      </c>
      <c r="I45" s="120">
        <f>SUM(J45:K45)</f>
        <v>46300</v>
      </c>
      <c r="J45" s="127"/>
      <c r="K45" s="127">
        <v>46300</v>
      </c>
      <c r="L45" s="120">
        <f>SUM(M45:N45)</f>
        <v>48152</v>
      </c>
      <c r="M45" s="127"/>
      <c r="N45" s="127">
        <v>48152</v>
      </c>
    </row>
    <row r="46" spans="1:14" ht="141.75">
      <c r="A46" s="116" t="s">
        <v>913</v>
      </c>
      <c r="B46" s="118" t="s">
        <v>29</v>
      </c>
      <c r="C46" s="118" t="s">
        <v>30</v>
      </c>
      <c r="D46" s="112" t="s">
        <v>576</v>
      </c>
      <c r="E46" s="112">
        <v>200</v>
      </c>
      <c r="F46" s="120">
        <f>SUM(G46:H46)</f>
        <v>3942</v>
      </c>
      <c r="G46" s="127"/>
      <c r="H46" s="127">
        <v>3942</v>
      </c>
      <c r="I46" s="120">
        <f>SUM(J46:K46)</f>
        <v>1134</v>
      </c>
      <c r="J46" s="127"/>
      <c r="K46" s="127">
        <v>1134</v>
      </c>
      <c r="L46" s="120">
        <f>SUM(M46:N46)</f>
        <v>1174</v>
      </c>
      <c r="M46" s="127"/>
      <c r="N46" s="127">
        <v>1174</v>
      </c>
    </row>
    <row r="47" spans="1:14" ht="110.25">
      <c r="A47" s="116" t="s">
        <v>914</v>
      </c>
      <c r="B47" s="118" t="s">
        <v>29</v>
      </c>
      <c r="C47" s="118" t="s">
        <v>30</v>
      </c>
      <c r="D47" s="112" t="s">
        <v>576</v>
      </c>
      <c r="E47" s="112">
        <v>800</v>
      </c>
      <c r="F47" s="120">
        <f>SUM(G47:H47)</f>
        <v>343</v>
      </c>
      <c r="G47" s="127"/>
      <c r="H47" s="127">
        <v>343</v>
      </c>
      <c r="I47" s="120">
        <f>SUM(J47:K47)</f>
        <v>0</v>
      </c>
      <c r="J47" s="127"/>
      <c r="K47" s="127"/>
      <c r="L47" s="120">
        <f>SUM(M47:N47)</f>
        <v>0</v>
      </c>
      <c r="M47" s="127"/>
      <c r="N47" s="127"/>
    </row>
    <row r="48" spans="1:14" s="129" customFormat="1" ht="15.75">
      <c r="A48" s="109" t="s">
        <v>155</v>
      </c>
      <c r="B48" s="111" t="s">
        <v>29</v>
      </c>
      <c r="C48" s="111" t="s">
        <v>40</v>
      </c>
      <c r="D48" s="115"/>
      <c r="E48" s="115"/>
      <c r="F48" s="113">
        <f>F49</f>
        <v>10.1</v>
      </c>
      <c r="G48" s="113">
        <f aca="true" t="shared" si="17" ref="G48:N50">G49</f>
        <v>10.1</v>
      </c>
      <c r="H48" s="113">
        <f t="shared" si="17"/>
        <v>0</v>
      </c>
      <c r="I48" s="113">
        <f>I49</f>
        <v>10.8</v>
      </c>
      <c r="J48" s="113">
        <f t="shared" si="17"/>
        <v>10.8</v>
      </c>
      <c r="K48" s="113">
        <f t="shared" si="17"/>
        <v>0</v>
      </c>
      <c r="L48" s="113">
        <f>L49</f>
        <v>87.5</v>
      </c>
      <c r="M48" s="113">
        <f t="shared" si="17"/>
        <v>87.5</v>
      </c>
      <c r="N48" s="113">
        <f t="shared" si="17"/>
        <v>0</v>
      </c>
    </row>
    <row r="49" spans="1:14" ht="15.75">
      <c r="A49" s="116" t="s">
        <v>732</v>
      </c>
      <c r="B49" s="118" t="s">
        <v>29</v>
      </c>
      <c r="C49" s="118" t="s">
        <v>40</v>
      </c>
      <c r="D49" s="119" t="s">
        <v>157</v>
      </c>
      <c r="E49" s="112"/>
      <c r="F49" s="120">
        <f>F50</f>
        <v>10.1</v>
      </c>
      <c r="G49" s="120">
        <f t="shared" si="17"/>
        <v>10.1</v>
      </c>
      <c r="H49" s="120">
        <f t="shared" si="17"/>
        <v>0</v>
      </c>
      <c r="I49" s="120">
        <f>I50</f>
        <v>10.8</v>
      </c>
      <c r="J49" s="120">
        <f t="shared" si="17"/>
        <v>10.8</v>
      </c>
      <c r="K49" s="120">
        <f t="shared" si="17"/>
        <v>0</v>
      </c>
      <c r="L49" s="120">
        <f>L50</f>
        <v>87.5</v>
      </c>
      <c r="M49" s="120">
        <f t="shared" si="17"/>
        <v>87.5</v>
      </c>
      <c r="N49" s="120">
        <f t="shared" si="17"/>
        <v>0</v>
      </c>
    </row>
    <row r="50" spans="1:14" ht="31.5">
      <c r="A50" s="116" t="s">
        <v>1009</v>
      </c>
      <c r="B50" s="118" t="s">
        <v>29</v>
      </c>
      <c r="C50" s="118" t="s">
        <v>40</v>
      </c>
      <c r="D50" s="119" t="s">
        <v>158</v>
      </c>
      <c r="E50" s="112"/>
      <c r="F50" s="120">
        <f>F51</f>
        <v>10.1</v>
      </c>
      <c r="G50" s="120">
        <f t="shared" si="17"/>
        <v>10.1</v>
      </c>
      <c r="H50" s="120">
        <f t="shared" si="17"/>
        <v>0</v>
      </c>
      <c r="I50" s="120">
        <f>I51</f>
        <v>10.8</v>
      </c>
      <c r="J50" s="120">
        <f t="shared" si="17"/>
        <v>10.8</v>
      </c>
      <c r="K50" s="120">
        <f t="shared" si="17"/>
        <v>0</v>
      </c>
      <c r="L50" s="120">
        <f>L51</f>
        <v>87.5</v>
      </c>
      <c r="M50" s="120">
        <f t="shared" si="17"/>
        <v>87.5</v>
      </c>
      <c r="N50" s="120">
        <f t="shared" si="17"/>
        <v>0</v>
      </c>
    </row>
    <row r="51" spans="1:14" ht="141.75">
      <c r="A51" s="128" t="s">
        <v>460</v>
      </c>
      <c r="B51" s="118" t="s">
        <v>29</v>
      </c>
      <c r="C51" s="118" t="s">
        <v>40</v>
      </c>
      <c r="D51" s="112" t="s">
        <v>156</v>
      </c>
      <c r="E51" s="112" t="s">
        <v>0</v>
      </c>
      <c r="F51" s="120">
        <f>SUM(G51:H51)</f>
        <v>10.1</v>
      </c>
      <c r="G51" s="127">
        <v>10.1</v>
      </c>
      <c r="H51" s="127"/>
      <c r="I51" s="120">
        <f>SUM(J51:K51)</f>
        <v>10.8</v>
      </c>
      <c r="J51" s="127">
        <v>10.8</v>
      </c>
      <c r="K51" s="127"/>
      <c r="L51" s="120">
        <f>SUM(M51:N51)</f>
        <v>87.5</v>
      </c>
      <c r="M51" s="127">
        <v>87.5</v>
      </c>
      <c r="N51" s="127"/>
    </row>
    <row r="52" spans="1:14" ht="78.75">
      <c r="A52" s="107" t="s">
        <v>711</v>
      </c>
      <c r="B52" s="111" t="s">
        <v>29</v>
      </c>
      <c r="C52" s="111" t="s">
        <v>422</v>
      </c>
      <c r="D52" s="112"/>
      <c r="E52" s="112"/>
      <c r="F52" s="113">
        <f aca="true" t="shared" si="18" ref="F52:N53">F53</f>
        <v>11779</v>
      </c>
      <c r="G52" s="113">
        <f t="shared" si="18"/>
        <v>0</v>
      </c>
      <c r="H52" s="113">
        <f t="shared" si="18"/>
        <v>11779</v>
      </c>
      <c r="I52" s="113">
        <f t="shared" si="18"/>
        <v>11479</v>
      </c>
      <c r="J52" s="113">
        <f t="shared" si="18"/>
        <v>0</v>
      </c>
      <c r="K52" s="113">
        <f t="shared" si="18"/>
        <v>11479</v>
      </c>
      <c r="L52" s="113">
        <f t="shared" si="18"/>
        <v>11875.6</v>
      </c>
      <c r="M52" s="113">
        <f t="shared" si="18"/>
        <v>0</v>
      </c>
      <c r="N52" s="113">
        <f t="shared" si="18"/>
        <v>11875.6</v>
      </c>
    </row>
    <row r="53" spans="1:14" ht="31.5">
      <c r="A53" s="116" t="s">
        <v>1008</v>
      </c>
      <c r="B53" s="118" t="s">
        <v>29</v>
      </c>
      <c r="C53" s="118" t="s">
        <v>422</v>
      </c>
      <c r="D53" s="119" t="s">
        <v>1006</v>
      </c>
      <c r="E53" s="112"/>
      <c r="F53" s="120">
        <f t="shared" si="18"/>
        <v>11779</v>
      </c>
      <c r="G53" s="120">
        <f t="shared" si="18"/>
        <v>0</v>
      </c>
      <c r="H53" s="120">
        <f t="shared" si="18"/>
        <v>11779</v>
      </c>
      <c r="I53" s="120">
        <f t="shared" si="18"/>
        <v>11479</v>
      </c>
      <c r="J53" s="120">
        <f t="shared" si="18"/>
        <v>0</v>
      </c>
      <c r="K53" s="120">
        <f t="shared" si="18"/>
        <v>11479</v>
      </c>
      <c r="L53" s="120">
        <f t="shared" si="18"/>
        <v>11875.6</v>
      </c>
      <c r="M53" s="120">
        <f t="shared" si="18"/>
        <v>0</v>
      </c>
      <c r="N53" s="120">
        <f t="shared" si="18"/>
        <v>11875.6</v>
      </c>
    </row>
    <row r="54" spans="1:14" ht="31.5">
      <c r="A54" s="116" t="s">
        <v>1009</v>
      </c>
      <c r="B54" s="118" t="s">
        <v>29</v>
      </c>
      <c r="C54" s="118" t="s">
        <v>422</v>
      </c>
      <c r="D54" s="119" t="s">
        <v>1007</v>
      </c>
      <c r="E54" s="112"/>
      <c r="F54" s="120">
        <f aca="true" t="shared" si="19" ref="F54:N54">SUM(F55:F57)</f>
        <v>11779</v>
      </c>
      <c r="G54" s="120">
        <f t="shared" si="19"/>
        <v>0</v>
      </c>
      <c r="H54" s="120">
        <f t="shared" si="19"/>
        <v>11779</v>
      </c>
      <c r="I54" s="120">
        <f t="shared" si="19"/>
        <v>11479</v>
      </c>
      <c r="J54" s="120">
        <f t="shared" si="19"/>
        <v>0</v>
      </c>
      <c r="K54" s="120">
        <f t="shared" si="19"/>
        <v>11479</v>
      </c>
      <c r="L54" s="120">
        <f t="shared" si="19"/>
        <v>11875.6</v>
      </c>
      <c r="M54" s="120">
        <f t="shared" si="19"/>
        <v>0</v>
      </c>
      <c r="N54" s="120">
        <f t="shared" si="19"/>
        <v>11875.6</v>
      </c>
    </row>
    <row r="55" spans="1:14" ht="157.5">
      <c r="A55" s="116" t="s">
        <v>139</v>
      </c>
      <c r="B55" s="118" t="s">
        <v>29</v>
      </c>
      <c r="C55" s="118" t="s">
        <v>422</v>
      </c>
      <c r="D55" s="112" t="s">
        <v>576</v>
      </c>
      <c r="E55" s="112">
        <v>100</v>
      </c>
      <c r="F55" s="120">
        <f>SUM(G55:H55)</f>
        <v>10756</v>
      </c>
      <c r="G55" s="127"/>
      <c r="H55" s="127">
        <v>10756</v>
      </c>
      <c r="I55" s="120">
        <f>SUM(J55:K55)</f>
        <v>11106</v>
      </c>
      <c r="J55" s="127"/>
      <c r="K55" s="127">
        <v>11106</v>
      </c>
      <c r="L55" s="120">
        <f>SUM(M55:N55)</f>
        <v>11550</v>
      </c>
      <c r="M55" s="127"/>
      <c r="N55" s="127">
        <v>11550</v>
      </c>
    </row>
    <row r="56" spans="1:14" ht="78.75">
      <c r="A56" s="116" t="s">
        <v>611</v>
      </c>
      <c r="B56" s="118" t="s">
        <v>29</v>
      </c>
      <c r="C56" s="118" t="s">
        <v>422</v>
      </c>
      <c r="D56" s="112" t="s">
        <v>576</v>
      </c>
      <c r="E56" s="112">
        <v>200</v>
      </c>
      <c r="F56" s="120">
        <f>SUM(G56:H56)</f>
        <v>1008</v>
      </c>
      <c r="G56" s="127"/>
      <c r="H56" s="127">
        <v>1008</v>
      </c>
      <c r="I56" s="120">
        <f>SUM(J56:K56)</f>
        <v>373</v>
      </c>
      <c r="J56" s="127"/>
      <c r="K56" s="127">
        <v>373</v>
      </c>
      <c r="L56" s="120">
        <f>SUM(M56:N56)</f>
        <v>325.6</v>
      </c>
      <c r="M56" s="127"/>
      <c r="N56" s="127">
        <v>325.6</v>
      </c>
    </row>
    <row r="57" spans="1:14" ht="47.25">
      <c r="A57" s="116" t="s">
        <v>612</v>
      </c>
      <c r="B57" s="118" t="s">
        <v>29</v>
      </c>
      <c r="C57" s="118" t="s">
        <v>422</v>
      </c>
      <c r="D57" s="112" t="s">
        <v>576</v>
      </c>
      <c r="E57" s="112">
        <v>800</v>
      </c>
      <c r="F57" s="120">
        <f>SUM(G57:H57)</f>
        <v>15</v>
      </c>
      <c r="G57" s="127"/>
      <c r="H57" s="127">
        <v>15</v>
      </c>
      <c r="I57" s="120">
        <f>SUM(J57:K57)</f>
        <v>0</v>
      </c>
      <c r="J57" s="127"/>
      <c r="K57" s="127"/>
      <c r="L57" s="120">
        <f>SUM(M57:N57)</f>
        <v>0</v>
      </c>
      <c r="M57" s="127"/>
      <c r="N57" s="127"/>
    </row>
    <row r="58" spans="1:14" s="129" customFormat="1" ht="31.5">
      <c r="A58" s="109" t="s">
        <v>567</v>
      </c>
      <c r="B58" s="111" t="s">
        <v>29</v>
      </c>
      <c r="C58" s="111" t="s">
        <v>94</v>
      </c>
      <c r="D58" s="115"/>
      <c r="E58" s="115"/>
      <c r="F58" s="113">
        <f aca="true" t="shared" si="20" ref="F58:N59">F59</f>
        <v>1142</v>
      </c>
      <c r="G58" s="113">
        <f t="shared" si="20"/>
        <v>0</v>
      </c>
      <c r="H58" s="113">
        <f t="shared" si="20"/>
        <v>1142</v>
      </c>
      <c r="I58" s="113">
        <f t="shared" si="20"/>
        <v>1114</v>
      </c>
      <c r="J58" s="113">
        <f t="shared" si="20"/>
        <v>0</v>
      </c>
      <c r="K58" s="113">
        <f t="shared" si="20"/>
        <v>1114</v>
      </c>
      <c r="L58" s="113">
        <f t="shared" si="20"/>
        <v>1159</v>
      </c>
      <c r="M58" s="113">
        <f t="shared" si="20"/>
        <v>0</v>
      </c>
      <c r="N58" s="113">
        <f t="shared" si="20"/>
        <v>1159</v>
      </c>
    </row>
    <row r="59" spans="1:14" s="129" customFormat="1" ht="15.75">
      <c r="A59" s="116" t="s">
        <v>732</v>
      </c>
      <c r="B59" s="118" t="s">
        <v>29</v>
      </c>
      <c r="C59" s="118" t="s">
        <v>94</v>
      </c>
      <c r="D59" s="119" t="s">
        <v>1006</v>
      </c>
      <c r="E59" s="115"/>
      <c r="F59" s="120">
        <f t="shared" si="20"/>
        <v>1142</v>
      </c>
      <c r="G59" s="120">
        <f t="shared" si="20"/>
        <v>0</v>
      </c>
      <c r="H59" s="120">
        <f t="shared" si="20"/>
        <v>1142</v>
      </c>
      <c r="I59" s="120">
        <f t="shared" si="20"/>
        <v>1114</v>
      </c>
      <c r="J59" s="120">
        <f t="shared" si="20"/>
        <v>0</v>
      </c>
      <c r="K59" s="120">
        <f t="shared" si="20"/>
        <v>1114</v>
      </c>
      <c r="L59" s="120">
        <f t="shared" si="20"/>
        <v>1159</v>
      </c>
      <c r="M59" s="120">
        <f t="shared" si="20"/>
        <v>0</v>
      </c>
      <c r="N59" s="120">
        <f t="shared" si="20"/>
        <v>1159</v>
      </c>
    </row>
    <row r="60" spans="1:14" s="129" customFormat="1" ht="31.5">
      <c r="A60" s="116" t="s">
        <v>1009</v>
      </c>
      <c r="B60" s="118" t="s">
        <v>29</v>
      </c>
      <c r="C60" s="118" t="s">
        <v>94</v>
      </c>
      <c r="D60" s="119" t="s">
        <v>1007</v>
      </c>
      <c r="E60" s="115"/>
      <c r="F60" s="120">
        <f aca="true" t="shared" si="21" ref="F60:N60">SUM(F61:F65)</f>
        <v>1142</v>
      </c>
      <c r="G60" s="120">
        <f t="shared" si="21"/>
        <v>0</v>
      </c>
      <c r="H60" s="120">
        <f t="shared" si="21"/>
        <v>1142</v>
      </c>
      <c r="I60" s="120">
        <f t="shared" si="21"/>
        <v>1114</v>
      </c>
      <c r="J60" s="120">
        <f t="shared" si="21"/>
        <v>0</v>
      </c>
      <c r="K60" s="120">
        <f t="shared" si="21"/>
        <v>1114</v>
      </c>
      <c r="L60" s="120">
        <f t="shared" si="21"/>
        <v>1159</v>
      </c>
      <c r="M60" s="120">
        <f t="shared" si="21"/>
        <v>0</v>
      </c>
      <c r="N60" s="120">
        <f t="shared" si="21"/>
        <v>1159</v>
      </c>
    </row>
    <row r="61" spans="1:14" ht="157.5">
      <c r="A61" s="116" t="s">
        <v>15</v>
      </c>
      <c r="B61" s="118" t="s">
        <v>29</v>
      </c>
      <c r="C61" s="118" t="s">
        <v>94</v>
      </c>
      <c r="D61" s="112" t="s">
        <v>576</v>
      </c>
      <c r="E61" s="112">
        <v>100</v>
      </c>
      <c r="F61" s="120">
        <f>SUM(G61:H61)</f>
        <v>0</v>
      </c>
      <c r="G61" s="127"/>
      <c r="H61" s="127"/>
      <c r="I61" s="120">
        <f>SUM(J61:K61)</f>
        <v>0</v>
      </c>
      <c r="J61" s="127"/>
      <c r="K61" s="127"/>
      <c r="L61" s="120">
        <f>SUM(M61:N61)</f>
        <v>0</v>
      </c>
      <c r="M61" s="127"/>
      <c r="N61" s="127"/>
    </row>
    <row r="62" spans="1:14" ht="78.75">
      <c r="A62" s="116" t="s">
        <v>16</v>
      </c>
      <c r="B62" s="118" t="s">
        <v>29</v>
      </c>
      <c r="C62" s="118" t="s">
        <v>94</v>
      </c>
      <c r="D62" s="112" t="s">
        <v>576</v>
      </c>
      <c r="E62" s="112">
        <v>200</v>
      </c>
      <c r="F62" s="120">
        <f>SUM(G62:H62)</f>
        <v>56</v>
      </c>
      <c r="G62" s="127"/>
      <c r="H62" s="127">
        <v>56</v>
      </c>
      <c r="I62" s="120">
        <f>SUM(J62:K62)</f>
        <v>1</v>
      </c>
      <c r="J62" s="127"/>
      <c r="K62" s="127">
        <v>1</v>
      </c>
      <c r="L62" s="120">
        <f>SUM(M62:N62)</f>
        <v>1</v>
      </c>
      <c r="M62" s="127"/>
      <c r="N62" s="127">
        <v>1</v>
      </c>
    </row>
    <row r="63" spans="1:14" ht="63">
      <c r="A63" s="116" t="s">
        <v>494</v>
      </c>
      <c r="B63" s="118" t="s">
        <v>29</v>
      </c>
      <c r="C63" s="118" t="s">
        <v>94</v>
      </c>
      <c r="D63" s="112" t="s">
        <v>576</v>
      </c>
      <c r="E63" s="112" t="s">
        <v>295</v>
      </c>
      <c r="F63" s="120">
        <f>SUM(G63:H63)</f>
        <v>0</v>
      </c>
      <c r="G63" s="127"/>
      <c r="H63" s="127"/>
      <c r="I63" s="120">
        <f>SUM(J63:K63)</f>
        <v>0</v>
      </c>
      <c r="J63" s="127"/>
      <c r="K63" s="127"/>
      <c r="L63" s="120">
        <f>SUM(M63:N63)</f>
        <v>0</v>
      </c>
      <c r="M63" s="127"/>
      <c r="N63" s="127"/>
    </row>
    <row r="64" spans="1:14" ht="110.25">
      <c r="A64" s="116" t="s">
        <v>343</v>
      </c>
      <c r="B64" s="118" t="s">
        <v>29</v>
      </c>
      <c r="C64" s="118" t="s">
        <v>94</v>
      </c>
      <c r="D64" s="112" t="s">
        <v>344</v>
      </c>
      <c r="E64" s="112" t="s">
        <v>0</v>
      </c>
      <c r="F64" s="120">
        <f>SUM(G64:H64)</f>
        <v>8</v>
      </c>
      <c r="G64" s="127"/>
      <c r="H64" s="127">
        <v>8</v>
      </c>
      <c r="I64" s="120"/>
      <c r="J64" s="127"/>
      <c r="K64" s="127"/>
      <c r="L64" s="120"/>
      <c r="M64" s="127"/>
      <c r="N64" s="127"/>
    </row>
    <row r="65" spans="1:14" ht="204.75">
      <c r="A65" s="125" t="s">
        <v>17</v>
      </c>
      <c r="B65" s="118" t="s">
        <v>29</v>
      </c>
      <c r="C65" s="118" t="s">
        <v>94</v>
      </c>
      <c r="D65" s="112" t="s">
        <v>970</v>
      </c>
      <c r="E65" s="112">
        <v>100</v>
      </c>
      <c r="F65" s="120">
        <f>SUM(G65:H65)</f>
        <v>1078</v>
      </c>
      <c r="G65" s="127"/>
      <c r="H65" s="127">
        <v>1078</v>
      </c>
      <c r="I65" s="120">
        <f>SUM(J65:K65)</f>
        <v>1113</v>
      </c>
      <c r="J65" s="127"/>
      <c r="K65" s="127">
        <v>1113</v>
      </c>
      <c r="L65" s="120">
        <f>SUM(M65:N65)</f>
        <v>1158</v>
      </c>
      <c r="M65" s="127"/>
      <c r="N65" s="127">
        <v>1158</v>
      </c>
    </row>
    <row r="66" spans="1:14" ht="15.75">
      <c r="A66" s="109" t="s">
        <v>303</v>
      </c>
      <c r="B66" s="111" t="s">
        <v>29</v>
      </c>
      <c r="C66" s="115">
        <v>11</v>
      </c>
      <c r="D66" s="112"/>
      <c r="E66" s="112"/>
      <c r="F66" s="113">
        <f aca="true" t="shared" si="22" ref="F66:N68">F67</f>
        <v>800</v>
      </c>
      <c r="G66" s="113">
        <f t="shared" si="22"/>
        <v>0</v>
      </c>
      <c r="H66" s="113">
        <f t="shared" si="22"/>
        <v>800</v>
      </c>
      <c r="I66" s="113">
        <f t="shared" si="22"/>
        <v>1000</v>
      </c>
      <c r="J66" s="113">
        <f>J67</f>
        <v>0</v>
      </c>
      <c r="K66" s="113">
        <f t="shared" si="22"/>
        <v>1000</v>
      </c>
      <c r="L66" s="113">
        <f t="shared" si="22"/>
        <v>1000</v>
      </c>
      <c r="M66" s="113">
        <f t="shared" si="22"/>
        <v>0</v>
      </c>
      <c r="N66" s="113">
        <f t="shared" si="22"/>
        <v>1000</v>
      </c>
    </row>
    <row r="67" spans="1:14" ht="15.75">
      <c r="A67" s="116" t="s">
        <v>732</v>
      </c>
      <c r="B67" s="118" t="s">
        <v>29</v>
      </c>
      <c r="C67" s="112">
        <v>11</v>
      </c>
      <c r="D67" s="119" t="s">
        <v>1006</v>
      </c>
      <c r="E67" s="112"/>
      <c r="F67" s="120">
        <f t="shared" si="22"/>
        <v>800</v>
      </c>
      <c r="G67" s="120">
        <f t="shared" si="22"/>
        <v>0</v>
      </c>
      <c r="H67" s="120">
        <f t="shared" si="22"/>
        <v>800</v>
      </c>
      <c r="I67" s="120">
        <f t="shared" si="22"/>
        <v>1000</v>
      </c>
      <c r="J67" s="120">
        <f t="shared" si="22"/>
        <v>0</v>
      </c>
      <c r="K67" s="120">
        <f t="shared" si="22"/>
        <v>1000</v>
      </c>
      <c r="L67" s="120">
        <f t="shared" si="22"/>
        <v>1000</v>
      </c>
      <c r="M67" s="120">
        <f t="shared" si="22"/>
        <v>0</v>
      </c>
      <c r="N67" s="120">
        <f t="shared" si="22"/>
        <v>1000</v>
      </c>
    </row>
    <row r="68" spans="1:14" ht="31.5">
      <c r="A68" s="116" t="s">
        <v>1009</v>
      </c>
      <c r="B68" s="118" t="s">
        <v>29</v>
      </c>
      <c r="C68" s="112">
        <v>11</v>
      </c>
      <c r="D68" s="119" t="s">
        <v>1007</v>
      </c>
      <c r="E68" s="112"/>
      <c r="F68" s="120">
        <f t="shared" si="22"/>
        <v>800</v>
      </c>
      <c r="G68" s="120">
        <f t="shared" si="22"/>
        <v>0</v>
      </c>
      <c r="H68" s="120">
        <f t="shared" si="22"/>
        <v>800</v>
      </c>
      <c r="I68" s="120">
        <f t="shared" si="22"/>
        <v>1000</v>
      </c>
      <c r="J68" s="120">
        <f t="shared" si="22"/>
        <v>0</v>
      </c>
      <c r="K68" s="120">
        <f t="shared" si="22"/>
        <v>1000</v>
      </c>
      <c r="L68" s="120">
        <f t="shared" si="22"/>
        <v>1000</v>
      </c>
      <c r="M68" s="120">
        <f t="shared" si="22"/>
        <v>0</v>
      </c>
      <c r="N68" s="120">
        <f t="shared" si="22"/>
        <v>1000</v>
      </c>
    </row>
    <row r="69" spans="1:14" ht="31.5">
      <c r="A69" s="121" t="s">
        <v>613</v>
      </c>
      <c r="B69" s="118" t="s">
        <v>29</v>
      </c>
      <c r="C69" s="112">
        <v>11</v>
      </c>
      <c r="D69" s="112" t="s">
        <v>588</v>
      </c>
      <c r="E69" s="112" t="s">
        <v>280</v>
      </c>
      <c r="F69" s="120">
        <f>SUM(G69:H69)</f>
        <v>800</v>
      </c>
      <c r="G69" s="120">
        <v>0</v>
      </c>
      <c r="H69" s="120">
        <v>800</v>
      </c>
      <c r="I69" s="120">
        <f>SUM(J69:K69)</f>
        <v>1000</v>
      </c>
      <c r="J69" s="120">
        <v>0</v>
      </c>
      <c r="K69" s="120">
        <v>1000</v>
      </c>
      <c r="L69" s="120">
        <f>SUM(M69:N69)</f>
        <v>1000</v>
      </c>
      <c r="M69" s="120">
        <v>0</v>
      </c>
      <c r="N69" s="120">
        <v>1000</v>
      </c>
    </row>
    <row r="70" spans="1:14" ht="31.5">
      <c r="A70" s="130" t="s">
        <v>710</v>
      </c>
      <c r="B70" s="111" t="s">
        <v>29</v>
      </c>
      <c r="C70" s="115" t="s">
        <v>707</v>
      </c>
      <c r="D70" s="183"/>
      <c r="E70" s="168"/>
      <c r="F70" s="113">
        <f>F71</f>
        <v>5241</v>
      </c>
      <c r="G70" s="113">
        <f aca="true" t="shared" si="23" ref="G70:N71">G71</f>
        <v>4741</v>
      </c>
      <c r="H70" s="113">
        <f t="shared" si="23"/>
        <v>500</v>
      </c>
      <c r="I70" s="113">
        <f t="shared" si="23"/>
        <v>0</v>
      </c>
      <c r="J70" s="113">
        <f t="shared" si="23"/>
        <v>0</v>
      </c>
      <c r="K70" s="113">
        <f t="shared" si="23"/>
        <v>0</v>
      </c>
      <c r="L70" s="113">
        <f t="shared" si="23"/>
        <v>0</v>
      </c>
      <c r="M70" s="113">
        <f t="shared" si="23"/>
        <v>0</v>
      </c>
      <c r="N70" s="113">
        <f t="shared" si="23"/>
        <v>0</v>
      </c>
    </row>
    <row r="71" spans="1:14" ht="15.75">
      <c r="A71" s="116" t="s">
        <v>732</v>
      </c>
      <c r="B71" s="118" t="s">
        <v>29</v>
      </c>
      <c r="C71" s="112" t="s">
        <v>707</v>
      </c>
      <c r="D71" s="124" t="s">
        <v>1006</v>
      </c>
      <c r="E71" s="168"/>
      <c r="F71" s="120">
        <f>F72</f>
        <v>5241</v>
      </c>
      <c r="G71" s="120">
        <f t="shared" si="23"/>
        <v>4741</v>
      </c>
      <c r="H71" s="120">
        <f t="shared" si="23"/>
        <v>500</v>
      </c>
      <c r="I71" s="120">
        <f t="shared" si="23"/>
        <v>0</v>
      </c>
      <c r="J71" s="120">
        <f t="shared" si="23"/>
        <v>0</v>
      </c>
      <c r="K71" s="120">
        <f t="shared" si="23"/>
        <v>0</v>
      </c>
      <c r="L71" s="120">
        <f t="shared" si="23"/>
        <v>0</v>
      </c>
      <c r="M71" s="120">
        <f t="shared" si="23"/>
        <v>0</v>
      </c>
      <c r="N71" s="120">
        <f t="shared" si="23"/>
        <v>0</v>
      </c>
    </row>
    <row r="72" spans="1:14" ht="31.5">
      <c r="A72" s="116" t="s">
        <v>1009</v>
      </c>
      <c r="B72" s="118" t="s">
        <v>29</v>
      </c>
      <c r="C72" s="112" t="s">
        <v>707</v>
      </c>
      <c r="D72" s="124" t="s">
        <v>1007</v>
      </c>
      <c r="E72" s="168"/>
      <c r="F72" s="120">
        <f>SUM(F73:F75)</f>
        <v>5241</v>
      </c>
      <c r="G72" s="120">
        <f>SUM(G73:G75)</f>
        <v>4741</v>
      </c>
      <c r="H72" s="120">
        <f>SUM(H73:H75)</f>
        <v>500</v>
      </c>
      <c r="I72" s="120">
        <f aca="true" t="shared" si="24" ref="I72:N72">SUM(I73:I75)</f>
        <v>0</v>
      </c>
      <c r="J72" s="120">
        <f t="shared" si="24"/>
        <v>0</v>
      </c>
      <c r="K72" s="120">
        <f t="shared" si="24"/>
        <v>0</v>
      </c>
      <c r="L72" s="120">
        <f t="shared" si="24"/>
        <v>0</v>
      </c>
      <c r="M72" s="120">
        <f t="shared" si="24"/>
        <v>0</v>
      </c>
      <c r="N72" s="120">
        <f t="shared" si="24"/>
        <v>0</v>
      </c>
    </row>
    <row r="73" spans="1:14" ht="94.5">
      <c r="A73" s="128" t="s">
        <v>709</v>
      </c>
      <c r="B73" s="118" t="s">
        <v>29</v>
      </c>
      <c r="C73" s="112" t="s">
        <v>707</v>
      </c>
      <c r="D73" s="126" t="s">
        <v>708</v>
      </c>
      <c r="E73" s="170">
        <v>200</v>
      </c>
      <c r="F73" s="120">
        <f>SUM(G73:H73)</f>
        <v>241</v>
      </c>
      <c r="G73" s="127">
        <v>241</v>
      </c>
      <c r="H73" s="127"/>
      <c r="I73" s="120">
        <f>SUM(J73:K73)</f>
        <v>0</v>
      </c>
      <c r="J73" s="127"/>
      <c r="K73" s="127"/>
      <c r="L73" s="120">
        <f>SUM(M73:N73)</f>
        <v>0</v>
      </c>
      <c r="M73" s="127"/>
      <c r="N73" s="127"/>
    </row>
    <row r="74" spans="1:14" ht="78.75">
      <c r="A74" s="128" t="s">
        <v>25</v>
      </c>
      <c r="B74" s="118" t="s">
        <v>29</v>
      </c>
      <c r="C74" s="112" t="s">
        <v>707</v>
      </c>
      <c r="D74" s="126" t="s">
        <v>1027</v>
      </c>
      <c r="E74" s="170">
        <v>200</v>
      </c>
      <c r="F74" s="120">
        <f>SUM(G74:H74)</f>
        <v>500</v>
      </c>
      <c r="G74" s="127"/>
      <c r="H74" s="127">
        <v>500</v>
      </c>
      <c r="I74" s="120"/>
      <c r="J74" s="127"/>
      <c r="K74" s="127"/>
      <c r="L74" s="120"/>
      <c r="M74" s="127"/>
      <c r="N74" s="127"/>
    </row>
    <row r="75" spans="1:14" ht="94.5">
      <c r="A75" s="128" t="s">
        <v>181</v>
      </c>
      <c r="B75" s="118" t="s">
        <v>29</v>
      </c>
      <c r="C75" s="112" t="s">
        <v>707</v>
      </c>
      <c r="D75" s="112" t="s">
        <v>744</v>
      </c>
      <c r="E75" s="112" t="s">
        <v>0</v>
      </c>
      <c r="F75" s="120">
        <f>SUM(G75:H75)</f>
        <v>4500</v>
      </c>
      <c r="G75" s="127">
        <v>4500</v>
      </c>
      <c r="H75" s="127"/>
      <c r="I75" s="120">
        <f>SUM(J75:K75)</f>
        <v>0</v>
      </c>
      <c r="J75" s="127"/>
      <c r="K75" s="127"/>
      <c r="L75" s="120">
        <f>SUM(M75:N75)</f>
        <v>0</v>
      </c>
      <c r="M75" s="127"/>
      <c r="N75" s="127"/>
    </row>
    <row r="76" spans="1:14" s="129" customFormat="1" ht="15.75">
      <c r="A76" s="160" t="s">
        <v>207</v>
      </c>
      <c r="B76" s="111" t="s">
        <v>41</v>
      </c>
      <c r="C76" s="115"/>
      <c r="D76" s="115"/>
      <c r="E76" s="168"/>
      <c r="F76" s="113">
        <f aca="true" t="shared" si="25" ref="F76:N77">F77</f>
        <v>756</v>
      </c>
      <c r="G76" s="113">
        <f t="shared" si="25"/>
        <v>756</v>
      </c>
      <c r="H76" s="113">
        <f t="shared" si="25"/>
        <v>0</v>
      </c>
      <c r="I76" s="113">
        <f t="shared" si="25"/>
        <v>774</v>
      </c>
      <c r="J76" s="113">
        <f t="shared" si="25"/>
        <v>774</v>
      </c>
      <c r="K76" s="113">
        <f t="shared" si="25"/>
        <v>0</v>
      </c>
      <c r="L76" s="113">
        <f t="shared" si="25"/>
        <v>806</v>
      </c>
      <c r="M76" s="113">
        <f t="shared" si="25"/>
        <v>806</v>
      </c>
      <c r="N76" s="113">
        <f t="shared" si="25"/>
        <v>0</v>
      </c>
    </row>
    <row r="77" spans="1:14" s="129" customFormat="1" ht="15.75">
      <c r="A77" s="160" t="s">
        <v>208</v>
      </c>
      <c r="B77" s="111" t="s">
        <v>41</v>
      </c>
      <c r="C77" s="111" t="s">
        <v>419</v>
      </c>
      <c r="D77" s="115"/>
      <c r="E77" s="168"/>
      <c r="F77" s="113">
        <f>F78</f>
        <v>756</v>
      </c>
      <c r="G77" s="113">
        <f t="shared" si="25"/>
        <v>756</v>
      </c>
      <c r="H77" s="113">
        <f t="shared" si="25"/>
        <v>0</v>
      </c>
      <c r="I77" s="113">
        <f>I78</f>
        <v>774</v>
      </c>
      <c r="J77" s="113">
        <f t="shared" si="25"/>
        <v>774</v>
      </c>
      <c r="K77" s="113">
        <f t="shared" si="25"/>
        <v>0</v>
      </c>
      <c r="L77" s="113">
        <f>L78</f>
        <v>806</v>
      </c>
      <c r="M77" s="113">
        <f t="shared" si="25"/>
        <v>806</v>
      </c>
      <c r="N77" s="113">
        <f t="shared" si="25"/>
        <v>0</v>
      </c>
    </row>
    <row r="78" spans="1:14" s="129" customFormat="1" ht="31.5">
      <c r="A78" s="116" t="s">
        <v>1008</v>
      </c>
      <c r="B78" s="135" t="s">
        <v>41</v>
      </c>
      <c r="C78" s="135" t="s">
        <v>419</v>
      </c>
      <c r="D78" s="124" t="s">
        <v>1006</v>
      </c>
      <c r="E78" s="168"/>
      <c r="F78" s="120">
        <f>F79</f>
        <v>756</v>
      </c>
      <c r="G78" s="120">
        <f>G79</f>
        <v>756</v>
      </c>
      <c r="H78" s="120">
        <f>H79</f>
        <v>0</v>
      </c>
      <c r="I78" s="120">
        <f>I79</f>
        <v>774</v>
      </c>
      <c r="J78" s="120">
        <f>J79</f>
        <v>774</v>
      </c>
      <c r="K78" s="120">
        <f>K79</f>
        <v>0</v>
      </c>
      <c r="L78" s="120">
        <f>L79</f>
        <v>806</v>
      </c>
      <c r="M78" s="120">
        <f>M79</f>
        <v>806</v>
      </c>
      <c r="N78" s="120">
        <f>N79</f>
        <v>0</v>
      </c>
    </row>
    <row r="79" spans="1:14" s="129" customFormat="1" ht="31.5">
      <c r="A79" s="116" t="s">
        <v>1009</v>
      </c>
      <c r="B79" s="135" t="s">
        <v>41</v>
      </c>
      <c r="C79" s="135" t="s">
        <v>419</v>
      </c>
      <c r="D79" s="124" t="s">
        <v>1007</v>
      </c>
      <c r="E79" s="168"/>
      <c r="F79" s="120">
        <f>F80</f>
        <v>756</v>
      </c>
      <c r="G79" s="120">
        <f>G80</f>
        <v>756</v>
      </c>
      <c r="H79" s="120">
        <f>H80</f>
        <v>0</v>
      </c>
      <c r="I79" s="120">
        <f>I80</f>
        <v>774</v>
      </c>
      <c r="J79" s="120">
        <f>J80</f>
        <v>774</v>
      </c>
      <c r="K79" s="120">
        <f>K80</f>
        <v>0</v>
      </c>
      <c r="L79" s="120">
        <f>L80</f>
        <v>806</v>
      </c>
      <c r="M79" s="120">
        <f>M80</f>
        <v>806</v>
      </c>
      <c r="N79" s="120">
        <f>N80</f>
        <v>0</v>
      </c>
    </row>
    <row r="80" spans="1:14" ht="78.75">
      <c r="A80" s="121" t="s">
        <v>486</v>
      </c>
      <c r="B80" s="135" t="s">
        <v>41</v>
      </c>
      <c r="C80" s="135" t="s">
        <v>419</v>
      </c>
      <c r="D80" s="126" t="s">
        <v>589</v>
      </c>
      <c r="E80" s="170">
        <v>500</v>
      </c>
      <c r="F80" s="120">
        <f>SUM(G80:H80)</f>
        <v>756</v>
      </c>
      <c r="G80" s="120">
        <v>756</v>
      </c>
      <c r="H80" s="120">
        <v>0</v>
      </c>
      <c r="I80" s="120">
        <f>SUM(J80:K80)</f>
        <v>774</v>
      </c>
      <c r="J80" s="120">
        <v>774</v>
      </c>
      <c r="K80" s="120">
        <v>0</v>
      </c>
      <c r="L80" s="120">
        <f>SUM(M80:N80)</f>
        <v>806</v>
      </c>
      <c r="M80" s="120">
        <v>806</v>
      </c>
      <c r="N80" s="120">
        <v>0</v>
      </c>
    </row>
    <row r="81" spans="1:14" s="129" customFormat="1" ht="47.25">
      <c r="A81" s="107" t="s">
        <v>1</v>
      </c>
      <c r="B81" s="132" t="s">
        <v>419</v>
      </c>
      <c r="C81" s="110"/>
      <c r="D81" s="110"/>
      <c r="E81" s="133"/>
      <c r="F81" s="113">
        <f>SUM(F82,F88,F97)</f>
        <v>4977</v>
      </c>
      <c r="G81" s="113">
        <f aca="true" t="shared" si="26" ref="G81:N81">SUM(G82,G88,G97)</f>
        <v>909</v>
      </c>
      <c r="H81" s="113">
        <f t="shared" si="26"/>
        <v>4068</v>
      </c>
      <c r="I81" s="113">
        <f t="shared" si="26"/>
        <v>4432</v>
      </c>
      <c r="J81" s="113">
        <f t="shared" si="26"/>
        <v>929</v>
      </c>
      <c r="K81" s="113">
        <f t="shared" si="26"/>
        <v>3503</v>
      </c>
      <c r="L81" s="113">
        <f t="shared" si="26"/>
        <v>4585</v>
      </c>
      <c r="M81" s="113">
        <f t="shared" si="26"/>
        <v>943</v>
      </c>
      <c r="N81" s="113">
        <f t="shared" si="26"/>
        <v>3642</v>
      </c>
    </row>
    <row r="82" spans="1:14" s="129" customFormat="1" ht="15.75">
      <c r="A82" s="107" t="s">
        <v>633</v>
      </c>
      <c r="B82" s="110" t="s">
        <v>419</v>
      </c>
      <c r="C82" s="110" t="s">
        <v>30</v>
      </c>
      <c r="D82" s="110"/>
      <c r="E82" s="133"/>
      <c r="F82" s="113">
        <f>F83</f>
        <v>909</v>
      </c>
      <c r="G82" s="113">
        <f aca="true" t="shared" si="27" ref="G82:N82">G83</f>
        <v>909</v>
      </c>
      <c r="H82" s="113">
        <f t="shared" si="27"/>
        <v>0</v>
      </c>
      <c r="I82" s="113">
        <f t="shared" si="27"/>
        <v>929</v>
      </c>
      <c r="J82" s="113">
        <f t="shared" si="27"/>
        <v>929</v>
      </c>
      <c r="K82" s="113">
        <f t="shared" si="27"/>
        <v>0</v>
      </c>
      <c r="L82" s="113">
        <f t="shared" si="27"/>
        <v>943</v>
      </c>
      <c r="M82" s="113">
        <f t="shared" si="27"/>
        <v>943</v>
      </c>
      <c r="N82" s="113">
        <f t="shared" si="27"/>
        <v>0</v>
      </c>
    </row>
    <row r="83" spans="1:14" s="129" customFormat="1" ht="63">
      <c r="A83" s="121" t="s">
        <v>358</v>
      </c>
      <c r="B83" s="112" t="s">
        <v>419</v>
      </c>
      <c r="C83" s="112" t="s">
        <v>30</v>
      </c>
      <c r="D83" s="124" t="s">
        <v>915</v>
      </c>
      <c r="E83" s="112"/>
      <c r="F83" s="120">
        <f aca="true" t="shared" si="28" ref="F83:N84">F84</f>
        <v>909</v>
      </c>
      <c r="G83" s="120">
        <f t="shared" si="28"/>
        <v>909</v>
      </c>
      <c r="H83" s="120">
        <f t="shared" si="28"/>
        <v>0</v>
      </c>
      <c r="I83" s="120">
        <f t="shared" si="28"/>
        <v>929</v>
      </c>
      <c r="J83" s="120">
        <f t="shared" si="28"/>
        <v>929</v>
      </c>
      <c r="K83" s="120">
        <f t="shared" si="28"/>
        <v>0</v>
      </c>
      <c r="L83" s="120">
        <f t="shared" si="28"/>
        <v>943</v>
      </c>
      <c r="M83" s="120">
        <f t="shared" si="28"/>
        <v>943</v>
      </c>
      <c r="N83" s="120">
        <f t="shared" si="28"/>
        <v>0</v>
      </c>
    </row>
    <row r="84" spans="1:14" s="129" customFormat="1" ht="141.75">
      <c r="A84" s="128" t="s">
        <v>359</v>
      </c>
      <c r="B84" s="112" t="s">
        <v>419</v>
      </c>
      <c r="C84" s="112" t="s">
        <v>30</v>
      </c>
      <c r="D84" s="124" t="s">
        <v>916</v>
      </c>
      <c r="E84" s="112"/>
      <c r="F84" s="120">
        <f t="shared" si="28"/>
        <v>909</v>
      </c>
      <c r="G84" s="120">
        <f t="shared" si="28"/>
        <v>909</v>
      </c>
      <c r="H84" s="120">
        <f t="shared" si="28"/>
        <v>0</v>
      </c>
      <c r="I84" s="120">
        <f t="shared" si="28"/>
        <v>929</v>
      </c>
      <c r="J84" s="120">
        <f t="shared" si="28"/>
        <v>929</v>
      </c>
      <c r="K84" s="120">
        <f t="shared" si="28"/>
        <v>0</v>
      </c>
      <c r="L84" s="120">
        <f t="shared" si="28"/>
        <v>943</v>
      </c>
      <c r="M84" s="120">
        <f t="shared" si="28"/>
        <v>943</v>
      </c>
      <c r="N84" s="120">
        <f t="shared" si="28"/>
        <v>0</v>
      </c>
    </row>
    <row r="85" spans="1:14" s="129" customFormat="1" ht="94.5">
      <c r="A85" s="121" t="s">
        <v>912</v>
      </c>
      <c r="B85" s="112" t="s">
        <v>419</v>
      </c>
      <c r="C85" s="112" t="s">
        <v>30</v>
      </c>
      <c r="D85" s="124" t="s">
        <v>917</v>
      </c>
      <c r="E85" s="112"/>
      <c r="F85" s="120">
        <f aca="true" t="shared" si="29" ref="F85:N85">SUM(F86:F87)</f>
        <v>909</v>
      </c>
      <c r="G85" s="120">
        <f t="shared" si="29"/>
        <v>909</v>
      </c>
      <c r="H85" s="120">
        <f t="shared" si="29"/>
        <v>0</v>
      </c>
      <c r="I85" s="120">
        <f t="shared" si="29"/>
        <v>929</v>
      </c>
      <c r="J85" s="120">
        <f t="shared" si="29"/>
        <v>929</v>
      </c>
      <c r="K85" s="120">
        <f t="shared" si="29"/>
        <v>0</v>
      </c>
      <c r="L85" s="120">
        <f t="shared" si="29"/>
        <v>943</v>
      </c>
      <c r="M85" s="120">
        <f t="shared" si="29"/>
        <v>943</v>
      </c>
      <c r="N85" s="120">
        <f t="shared" si="29"/>
        <v>0</v>
      </c>
    </row>
    <row r="86" spans="1:14" s="129" customFormat="1" ht="204.75">
      <c r="A86" s="125" t="s">
        <v>161</v>
      </c>
      <c r="B86" s="112" t="s">
        <v>419</v>
      </c>
      <c r="C86" s="112" t="s">
        <v>30</v>
      </c>
      <c r="D86" s="126" t="s">
        <v>577</v>
      </c>
      <c r="E86" s="112" t="s">
        <v>622</v>
      </c>
      <c r="F86" s="120">
        <f>SUM(G86:H86)</f>
        <v>909</v>
      </c>
      <c r="G86" s="127">
        <v>909</v>
      </c>
      <c r="H86" s="127"/>
      <c r="I86" s="120">
        <f>SUM(J86:K86)</f>
        <v>929</v>
      </c>
      <c r="J86" s="127">
        <v>929</v>
      </c>
      <c r="K86" s="127"/>
      <c r="L86" s="120">
        <f>SUM(M86:N86)</f>
        <v>943</v>
      </c>
      <c r="M86" s="127">
        <v>943</v>
      </c>
      <c r="N86" s="127"/>
    </row>
    <row r="87" spans="1:14" s="129" customFormat="1" ht="126">
      <c r="A87" s="116" t="s">
        <v>162</v>
      </c>
      <c r="B87" s="112" t="s">
        <v>419</v>
      </c>
      <c r="C87" s="112" t="s">
        <v>30</v>
      </c>
      <c r="D87" s="126" t="s">
        <v>577</v>
      </c>
      <c r="E87" s="112" t="s">
        <v>0</v>
      </c>
      <c r="F87" s="120">
        <f>SUM(G87:H87)</f>
        <v>0</v>
      </c>
      <c r="G87" s="127"/>
      <c r="H87" s="127"/>
      <c r="I87" s="120">
        <f>SUM(J87:K87)</f>
        <v>0</v>
      </c>
      <c r="J87" s="127"/>
      <c r="K87" s="127"/>
      <c r="L87" s="120">
        <f>SUM(M87:N87)</f>
        <v>0</v>
      </c>
      <c r="M87" s="127"/>
      <c r="N87" s="127"/>
    </row>
    <row r="88" spans="1:14" s="129" customFormat="1" ht="78.75">
      <c r="A88" s="107" t="s">
        <v>2</v>
      </c>
      <c r="B88" s="132" t="s">
        <v>419</v>
      </c>
      <c r="C88" s="132" t="s">
        <v>420</v>
      </c>
      <c r="D88" s="110"/>
      <c r="E88" s="133"/>
      <c r="F88" s="113">
        <f aca="true" t="shared" si="30" ref="F88:N88">F89</f>
        <v>3548</v>
      </c>
      <c r="G88" s="113">
        <f t="shared" si="30"/>
        <v>0</v>
      </c>
      <c r="H88" s="113">
        <f t="shared" si="30"/>
        <v>3548</v>
      </c>
      <c r="I88" s="113">
        <f t="shared" si="30"/>
        <v>3483</v>
      </c>
      <c r="J88" s="113">
        <f t="shared" si="30"/>
        <v>0</v>
      </c>
      <c r="K88" s="113">
        <f t="shared" si="30"/>
        <v>3483</v>
      </c>
      <c r="L88" s="113">
        <f t="shared" si="30"/>
        <v>3622</v>
      </c>
      <c r="M88" s="113">
        <f t="shared" si="30"/>
        <v>0</v>
      </c>
      <c r="N88" s="113">
        <f t="shared" si="30"/>
        <v>3622</v>
      </c>
    </row>
    <row r="89" spans="1:14" s="129" customFormat="1" ht="78.75">
      <c r="A89" s="121" t="s">
        <v>352</v>
      </c>
      <c r="B89" s="135" t="s">
        <v>419</v>
      </c>
      <c r="C89" s="135" t="s">
        <v>420</v>
      </c>
      <c r="D89" s="136" t="s">
        <v>28</v>
      </c>
      <c r="E89" s="133"/>
      <c r="F89" s="120">
        <f aca="true" t="shared" si="31" ref="F89:N89">SUM(F90)</f>
        <v>3548</v>
      </c>
      <c r="G89" s="120">
        <f t="shared" si="31"/>
        <v>0</v>
      </c>
      <c r="H89" s="120">
        <f t="shared" si="31"/>
        <v>3548</v>
      </c>
      <c r="I89" s="120">
        <f t="shared" si="31"/>
        <v>3483</v>
      </c>
      <c r="J89" s="120">
        <f t="shared" si="31"/>
        <v>0</v>
      </c>
      <c r="K89" s="120">
        <f t="shared" si="31"/>
        <v>3483</v>
      </c>
      <c r="L89" s="120">
        <f t="shared" si="31"/>
        <v>3622</v>
      </c>
      <c r="M89" s="120">
        <f t="shared" si="31"/>
        <v>0</v>
      </c>
      <c r="N89" s="120">
        <f t="shared" si="31"/>
        <v>3622</v>
      </c>
    </row>
    <row r="90" spans="1:14" s="129" customFormat="1" ht="173.25">
      <c r="A90" s="128" t="s">
        <v>441</v>
      </c>
      <c r="B90" s="135" t="s">
        <v>419</v>
      </c>
      <c r="C90" s="135" t="s">
        <v>420</v>
      </c>
      <c r="D90" s="136" t="s">
        <v>947</v>
      </c>
      <c r="E90" s="133"/>
      <c r="F90" s="120">
        <f>SUM(F91,F94,)</f>
        <v>3548</v>
      </c>
      <c r="G90" s="120">
        <f aca="true" t="shared" si="32" ref="G90:N90">SUM(G91,G94,)</f>
        <v>0</v>
      </c>
      <c r="H90" s="120">
        <f t="shared" si="32"/>
        <v>3548</v>
      </c>
      <c r="I90" s="120">
        <f t="shared" si="32"/>
        <v>3483</v>
      </c>
      <c r="J90" s="120">
        <f t="shared" si="32"/>
        <v>0</v>
      </c>
      <c r="K90" s="120">
        <f t="shared" si="32"/>
        <v>3483</v>
      </c>
      <c r="L90" s="120">
        <f t="shared" si="32"/>
        <v>3622</v>
      </c>
      <c r="M90" s="120">
        <f t="shared" si="32"/>
        <v>0</v>
      </c>
      <c r="N90" s="120">
        <f t="shared" si="32"/>
        <v>3622</v>
      </c>
    </row>
    <row r="91" spans="1:14" s="129" customFormat="1" ht="63">
      <c r="A91" s="128" t="s">
        <v>949</v>
      </c>
      <c r="B91" s="135" t="s">
        <v>419</v>
      </c>
      <c r="C91" s="135" t="s">
        <v>420</v>
      </c>
      <c r="D91" s="136" t="s">
        <v>948</v>
      </c>
      <c r="E91" s="133"/>
      <c r="F91" s="120">
        <f aca="true" t="shared" si="33" ref="F91:N91">SUM(F92:F93)</f>
        <v>3538</v>
      </c>
      <c r="G91" s="120">
        <f t="shared" si="33"/>
        <v>0</v>
      </c>
      <c r="H91" s="120">
        <f t="shared" si="33"/>
        <v>3538</v>
      </c>
      <c r="I91" s="120">
        <f t="shared" si="33"/>
        <v>3483</v>
      </c>
      <c r="J91" s="120">
        <f t="shared" si="33"/>
        <v>0</v>
      </c>
      <c r="K91" s="120">
        <f t="shared" si="33"/>
        <v>3483</v>
      </c>
      <c r="L91" s="120">
        <f t="shared" si="33"/>
        <v>3622</v>
      </c>
      <c r="M91" s="120">
        <f t="shared" si="33"/>
        <v>0</v>
      </c>
      <c r="N91" s="120">
        <f t="shared" si="33"/>
        <v>3622</v>
      </c>
    </row>
    <row r="92" spans="1:14" ht="189">
      <c r="A92" s="128" t="s">
        <v>110</v>
      </c>
      <c r="B92" s="135" t="s">
        <v>419</v>
      </c>
      <c r="C92" s="135" t="s">
        <v>420</v>
      </c>
      <c r="D92" s="123" t="s">
        <v>578</v>
      </c>
      <c r="E92" s="137">
        <v>100</v>
      </c>
      <c r="F92" s="120">
        <f>SUM(G92:H92)</f>
        <v>3365</v>
      </c>
      <c r="G92" s="120">
        <v>0</v>
      </c>
      <c r="H92" s="120">
        <v>3365</v>
      </c>
      <c r="I92" s="120">
        <f>SUM(J92:K92)</f>
        <v>3475</v>
      </c>
      <c r="J92" s="120">
        <v>0</v>
      </c>
      <c r="K92" s="120">
        <v>3475</v>
      </c>
      <c r="L92" s="120">
        <f>SUM(M92:N92)</f>
        <v>3614</v>
      </c>
      <c r="M92" s="120">
        <v>0</v>
      </c>
      <c r="N92" s="120">
        <v>3614</v>
      </c>
    </row>
    <row r="93" spans="1:14" ht="110.25">
      <c r="A93" s="128" t="s">
        <v>1013</v>
      </c>
      <c r="B93" s="135" t="s">
        <v>419</v>
      </c>
      <c r="C93" s="135" t="s">
        <v>420</v>
      </c>
      <c r="D93" s="123" t="s">
        <v>578</v>
      </c>
      <c r="E93" s="137">
        <v>200</v>
      </c>
      <c r="F93" s="120">
        <f>SUM(G93:H93)</f>
        <v>173</v>
      </c>
      <c r="G93" s="120"/>
      <c r="H93" s="120">
        <v>173</v>
      </c>
      <c r="I93" s="120">
        <f>SUM(J93:K93)</f>
        <v>8</v>
      </c>
      <c r="J93" s="120"/>
      <c r="K93" s="120">
        <v>8</v>
      </c>
      <c r="L93" s="120">
        <f>SUM(M93:N93)</f>
        <v>8</v>
      </c>
      <c r="M93" s="120"/>
      <c r="N93" s="120">
        <v>8</v>
      </c>
    </row>
    <row r="94" spans="1:14" ht="47.25">
      <c r="A94" s="128" t="s">
        <v>931</v>
      </c>
      <c r="B94" s="135" t="s">
        <v>419</v>
      </c>
      <c r="C94" s="135" t="s">
        <v>420</v>
      </c>
      <c r="D94" s="136" t="s">
        <v>950</v>
      </c>
      <c r="E94" s="137"/>
      <c r="F94" s="120">
        <f>SUM(F95:F96)</f>
        <v>10</v>
      </c>
      <c r="G94" s="120">
        <f>SUM(G95:G96)</f>
        <v>0</v>
      </c>
      <c r="H94" s="120">
        <f>SUM(H95:H96)</f>
        <v>10</v>
      </c>
      <c r="I94" s="120">
        <f aca="true" t="shared" si="34" ref="I94:N94">I95</f>
        <v>0</v>
      </c>
      <c r="J94" s="120">
        <f t="shared" si="34"/>
        <v>0</v>
      </c>
      <c r="K94" s="120">
        <f t="shared" si="34"/>
        <v>0</v>
      </c>
      <c r="L94" s="120">
        <f t="shared" si="34"/>
        <v>0</v>
      </c>
      <c r="M94" s="120">
        <f t="shared" si="34"/>
        <v>0</v>
      </c>
      <c r="N94" s="120">
        <f t="shared" si="34"/>
        <v>0</v>
      </c>
    </row>
    <row r="95" spans="1:14" ht="94.5">
      <c r="A95" s="128" t="s">
        <v>932</v>
      </c>
      <c r="B95" s="135" t="s">
        <v>419</v>
      </c>
      <c r="C95" s="135" t="s">
        <v>420</v>
      </c>
      <c r="D95" s="123" t="s">
        <v>579</v>
      </c>
      <c r="E95" s="137">
        <v>200</v>
      </c>
      <c r="F95" s="120">
        <f>SUM(G95:H95)</f>
        <v>0</v>
      </c>
      <c r="G95" s="120">
        <v>0</v>
      </c>
      <c r="H95" s="120">
        <v>0</v>
      </c>
      <c r="I95" s="120">
        <f>SUM(J95:K95)</f>
        <v>0</v>
      </c>
      <c r="J95" s="120">
        <v>0</v>
      </c>
      <c r="K95" s="120"/>
      <c r="L95" s="120">
        <f>SUM(M95:N95)</f>
        <v>0</v>
      </c>
      <c r="M95" s="120">
        <v>0</v>
      </c>
      <c r="N95" s="120"/>
    </row>
    <row r="96" spans="1:14" ht="94.5">
      <c r="A96" s="128" t="s">
        <v>932</v>
      </c>
      <c r="B96" s="135" t="s">
        <v>419</v>
      </c>
      <c r="C96" s="135" t="s">
        <v>420</v>
      </c>
      <c r="D96" s="123" t="s">
        <v>579</v>
      </c>
      <c r="E96" s="137">
        <v>300</v>
      </c>
      <c r="F96" s="120">
        <f>SUM(G96:H96)</f>
        <v>10</v>
      </c>
      <c r="G96" s="120"/>
      <c r="H96" s="120">
        <v>10</v>
      </c>
      <c r="I96" s="120"/>
      <c r="J96" s="120"/>
      <c r="K96" s="120"/>
      <c r="L96" s="120"/>
      <c r="M96" s="120"/>
      <c r="N96" s="120"/>
    </row>
    <row r="97" spans="1:14" s="129" customFormat="1" ht="63">
      <c r="A97" s="138" t="s">
        <v>656</v>
      </c>
      <c r="B97" s="132" t="s">
        <v>419</v>
      </c>
      <c r="C97" s="110" t="s">
        <v>540</v>
      </c>
      <c r="D97" s="110"/>
      <c r="E97" s="133"/>
      <c r="F97" s="113">
        <f aca="true" t="shared" si="35" ref="F97:N97">F98</f>
        <v>520</v>
      </c>
      <c r="G97" s="113">
        <f t="shared" si="35"/>
        <v>0</v>
      </c>
      <c r="H97" s="113">
        <f t="shared" si="35"/>
        <v>520</v>
      </c>
      <c r="I97" s="113">
        <f t="shared" si="35"/>
        <v>20</v>
      </c>
      <c r="J97" s="113">
        <f t="shared" si="35"/>
        <v>0</v>
      </c>
      <c r="K97" s="113">
        <f t="shared" si="35"/>
        <v>20</v>
      </c>
      <c r="L97" s="113">
        <f t="shared" si="35"/>
        <v>20</v>
      </c>
      <c r="M97" s="113">
        <f t="shared" si="35"/>
        <v>0</v>
      </c>
      <c r="N97" s="113">
        <f t="shared" si="35"/>
        <v>20</v>
      </c>
    </row>
    <row r="98" spans="1:14" ht="78.75">
      <c r="A98" s="140" t="s">
        <v>352</v>
      </c>
      <c r="B98" s="135" t="s">
        <v>419</v>
      </c>
      <c r="C98" s="123" t="s">
        <v>540</v>
      </c>
      <c r="D98" s="136" t="s">
        <v>941</v>
      </c>
      <c r="E98" s="137"/>
      <c r="F98" s="120">
        <f>SUM(F99,F104)</f>
        <v>520</v>
      </c>
      <c r="G98" s="120">
        <f aca="true" t="shared" si="36" ref="G98:N98">SUM(G99,G104)</f>
        <v>0</v>
      </c>
      <c r="H98" s="120">
        <f t="shared" si="36"/>
        <v>520</v>
      </c>
      <c r="I98" s="120">
        <f t="shared" si="36"/>
        <v>20</v>
      </c>
      <c r="J98" s="120">
        <f t="shared" si="36"/>
        <v>0</v>
      </c>
      <c r="K98" s="120">
        <f t="shared" si="36"/>
        <v>20</v>
      </c>
      <c r="L98" s="120">
        <f t="shared" si="36"/>
        <v>20</v>
      </c>
      <c r="M98" s="120">
        <f t="shared" si="36"/>
        <v>0</v>
      </c>
      <c r="N98" s="120">
        <f t="shared" si="36"/>
        <v>20</v>
      </c>
    </row>
    <row r="99" spans="1:14" ht="157.5">
      <c r="A99" s="141" t="s">
        <v>664</v>
      </c>
      <c r="B99" s="135" t="s">
        <v>419</v>
      </c>
      <c r="C99" s="123" t="s">
        <v>540</v>
      </c>
      <c r="D99" s="136" t="s">
        <v>657</v>
      </c>
      <c r="E99" s="137"/>
      <c r="F99" s="120">
        <f>SUM(F100,F102)</f>
        <v>510</v>
      </c>
      <c r="G99" s="120">
        <f aca="true" t="shared" si="37" ref="G99:N99">SUM(G100,G102)</f>
        <v>0</v>
      </c>
      <c r="H99" s="120">
        <f t="shared" si="37"/>
        <v>510</v>
      </c>
      <c r="I99" s="120">
        <f t="shared" si="37"/>
        <v>20</v>
      </c>
      <c r="J99" s="120">
        <f t="shared" si="37"/>
        <v>0</v>
      </c>
      <c r="K99" s="120">
        <f t="shared" si="37"/>
        <v>20</v>
      </c>
      <c r="L99" s="120">
        <f t="shared" si="37"/>
        <v>20</v>
      </c>
      <c r="M99" s="120">
        <f t="shared" si="37"/>
        <v>0</v>
      </c>
      <c r="N99" s="120">
        <f t="shared" si="37"/>
        <v>20</v>
      </c>
    </row>
    <row r="100" spans="1:14" ht="78.75">
      <c r="A100" s="141" t="s">
        <v>724</v>
      </c>
      <c r="B100" s="135" t="s">
        <v>419</v>
      </c>
      <c r="C100" s="123" t="s">
        <v>540</v>
      </c>
      <c r="D100" s="136" t="s">
        <v>722</v>
      </c>
      <c r="E100" s="137"/>
      <c r="F100" s="120">
        <f>F101</f>
        <v>10</v>
      </c>
      <c r="G100" s="120">
        <f aca="true" t="shared" si="38" ref="G100:N100">G101</f>
        <v>0</v>
      </c>
      <c r="H100" s="120">
        <f t="shared" si="38"/>
        <v>10</v>
      </c>
      <c r="I100" s="120">
        <f t="shared" si="38"/>
        <v>0</v>
      </c>
      <c r="J100" s="120">
        <f t="shared" si="38"/>
        <v>0</v>
      </c>
      <c r="K100" s="120">
        <f t="shared" si="38"/>
        <v>0</v>
      </c>
      <c r="L100" s="120">
        <f t="shared" si="38"/>
        <v>0</v>
      </c>
      <c r="M100" s="120">
        <f t="shared" si="38"/>
        <v>0</v>
      </c>
      <c r="N100" s="120">
        <f t="shared" si="38"/>
        <v>0</v>
      </c>
    </row>
    <row r="101" spans="1:14" ht="126">
      <c r="A101" s="141" t="s">
        <v>741</v>
      </c>
      <c r="B101" s="135" t="s">
        <v>419</v>
      </c>
      <c r="C101" s="123" t="s">
        <v>540</v>
      </c>
      <c r="D101" s="123" t="s">
        <v>723</v>
      </c>
      <c r="E101" s="137">
        <v>200</v>
      </c>
      <c r="F101" s="120">
        <f>SUM(G101:H101)</f>
        <v>10</v>
      </c>
      <c r="G101" s="120"/>
      <c r="H101" s="120">
        <v>10</v>
      </c>
      <c r="I101" s="120">
        <f>SUM(J101:K101)</f>
        <v>0</v>
      </c>
      <c r="J101" s="120"/>
      <c r="K101" s="120"/>
      <c r="L101" s="120">
        <f>SUM(M101:N101)</f>
        <v>0</v>
      </c>
      <c r="M101" s="120"/>
      <c r="N101" s="120"/>
    </row>
    <row r="102" spans="1:14" ht="63">
      <c r="A102" s="141" t="s">
        <v>660</v>
      </c>
      <c r="B102" s="135" t="s">
        <v>419</v>
      </c>
      <c r="C102" s="123" t="s">
        <v>540</v>
      </c>
      <c r="D102" s="136" t="s">
        <v>661</v>
      </c>
      <c r="E102" s="137"/>
      <c r="F102" s="120">
        <f aca="true" t="shared" si="39" ref="F102:N102">F103</f>
        <v>500</v>
      </c>
      <c r="G102" s="120">
        <f t="shared" si="39"/>
        <v>0</v>
      </c>
      <c r="H102" s="120">
        <f t="shared" si="39"/>
        <v>500</v>
      </c>
      <c r="I102" s="120">
        <f t="shared" si="39"/>
        <v>20</v>
      </c>
      <c r="J102" s="120">
        <f t="shared" si="39"/>
        <v>0</v>
      </c>
      <c r="K102" s="120">
        <f t="shared" si="39"/>
        <v>20</v>
      </c>
      <c r="L102" s="120">
        <f t="shared" si="39"/>
        <v>20</v>
      </c>
      <c r="M102" s="120">
        <f t="shared" si="39"/>
        <v>0</v>
      </c>
      <c r="N102" s="120">
        <f t="shared" si="39"/>
        <v>20</v>
      </c>
    </row>
    <row r="103" spans="1:14" ht="94.5">
      <c r="A103" s="141" t="s">
        <v>658</v>
      </c>
      <c r="B103" s="135" t="s">
        <v>419</v>
      </c>
      <c r="C103" s="123" t="s">
        <v>540</v>
      </c>
      <c r="D103" s="123" t="s">
        <v>659</v>
      </c>
      <c r="E103" s="137">
        <v>200</v>
      </c>
      <c r="F103" s="120">
        <f>SUM(G103:H103)</f>
        <v>500</v>
      </c>
      <c r="G103" s="120"/>
      <c r="H103" s="120">
        <v>500</v>
      </c>
      <c r="I103" s="120">
        <f>SUM(J103:K103)</f>
        <v>20</v>
      </c>
      <c r="J103" s="120"/>
      <c r="K103" s="120">
        <v>20</v>
      </c>
      <c r="L103" s="120">
        <f>SUM(M103:N103)</f>
        <v>20</v>
      </c>
      <c r="M103" s="120"/>
      <c r="N103" s="120">
        <v>20</v>
      </c>
    </row>
    <row r="104" spans="1:14" ht="31.5">
      <c r="A104" s="141" t="s">
        <v>728</v>
      </c>
      <c r="B104" s="135" t="s">
        <v>419</v>
      </c>
      <c r="C104" s="123" t="s">
        <v>540</v>
      </c>
      <c r="D104" s="136" t="s">
        <v>725</v>
      </c>
      <c r="E104" s="137"/>
      <c r="F104" s="120">
        <f>F105</f>
        <v>10</v>
      </c>
      <c r="G104" s="120">
        <f aca="true" t="shared" si="40" ref="G104:N105">G105</f>
        <v>0</v>
      </c>
      <c r="H104" s="120">
        <f t="shared" si="40"/>
        <v>10</v>
      </c>
      <c r="I104" s="120">
        <f t="shared" si="40"/>
        <v>0</v>
      </c>
      <c r="J104" s="120">
        <f t="shared" si="40"/>
        <v>0</v>
      </c>
      <c r="K104" s="120">
        <f t="shared" si="40"/>
        <v>0</v>
      </c>
      <c r="L104" s="120">
        <f t="shared" si="40"/>
        <v>0</v>
      </c>
      <c r="M104" s="120">
        <f t="shared" si="40"/>
        <v>0</v>
      </c>
      <c r="N104" s="120">
        <f t="shared" si="40"/>
        <v>0</v>
      </c>
    </row>
    <row r="105" spans="1:14" ht="63">
      <c r="A105" s="141" t="s">
        <v>729</v>
      </c>
      <c r="B105" s="135" t="s">
        <v>419</v>
      </c>
      <c r="C105" s="123" t="s">
        <v>540</v>
      </c>
      <c r="D105" s="136" t="s">
        <v>727</v>
      </c>
      <c r="E105" s="137"/>
      <c r="F105" s="120">
        <f>F106</f>
        <v>10</v>
      </c>
      <c r="G105" s="120">
        <f t="shared" si="40"/>
        <v>0</v>
      </c>
      <c r="H105" s="120">
        <f t="shared" si="40"/>
        <v>10</v>
      </c>
      <c r="I105" s="120">
        <f t="shared" si="40"/>
        <v>0</v>
      </c>
      <c r="J105" s="120">
        <f t="shared" si="40"/>
        <v>0</v>
      </c>
      <c r="K105" s="120">
        <f t="shared" si="40"/>
        <v>0</v>
      </c>
      <c r="L105" s="120">
        <f t="shared" si="40"/>
        <v>0</v>
      </c>
      <c r="M105" s="120">
        <f t="shared" si="40"/>
        <v>0</v>
      </c>
      <c r="N105" s="120">
        <f t="shared" si="40"/>
        <v>0</v>
      </c>
    </row>
    <row r="106" spans="1:14" ht="94.5">
      <c r="A106" s="141" t="s">
        <v>742</v>
      </c>
      <c r="B106" s="135" t="s">
        <v>419</v>
      </c>
      <c r="C106" s="123" t="s">
        <v>540</v>
      </c>
      <c r="D106" s="123" t="s">
        <v>726</v>
      </c>
      <c r="E106" s="137">
        <v>200</v>
      </c>
      <c r="F106" s="120">
        <f>SUM(G106:H106)</f>
        <v>10</v>
      </c>
      <c r="G106" s="120"/>
      <c r="H106" s="120">
        <v>10</v>
      </c>
      <c r="I106" s="120">
        <f>SUM(J106:K106)</f>
        <v>0</v>
      </c>
      <c r="J106" s="120"/>
      <c r="K106" s="120"/>
      <c r="L106" s="120">
        <f>SUM(M106:N106)</f>
        <v>0</v>
      </c>
      <c r="M106" s="120"/>
      <c r="N106" s="120"/>
    </row>
    <row r="107" spans="1:14" ht="15.75">
      <c r="A107" s="109" t="s">
        <v>4</v>
      </c>
      <c r="B107" s="111" t="s">
        <v>30</v>
      </c>
      <c r="C107" s="112"/>
      <c r="D107" s="112"/>
      <c r="E107" s="112"/>
      <c r="F107" s="113">
        <f>SUM(F108,F113,F121,F140,F128)</f>
        <v>186306.9</v>
      </c>
      <c r="G107" s="113">
        <f aca="true" t="shared" si="41" ref="G107:N107">SUM(G108,G113,G121,G140,G128)</f>
        <v>137352.4</v>
      </c>
      <c r="H107" s="113">
        <f t="shared" si="41"/>
        <v>48954.5</v>
      </c>
      <c r="I107" s="113">
        <f t="shared" si="41"/>
        <v>39826.6</v>
      </c>
      <c r="J107" s="113">
        <f t="shared" si="41"/>
        <v>3535.6</v>
      </c>
      <c r="K107" s="113">
        <f t="shared" si="41"/>
        <v>36291</v>
      </c>
      <c r="L107" s="113">
        <f t="shared" si="41"/>
        <v>35870</v>
      </c>
      <c r="M107" s="113">
        <f t="shared" si="41"/>
        <v>3552</v>
      </c>
      <c r="N107" s="113">
        <f t="shared" si="41"/>
        <v>32318</v>
      </c>
    </row>
    <row r="108" spans="1:14" s="129" customFormat="1" ht="15.75">
      <c r="A108" s="109" t="s">
        <v>5</v>
      </c>
      <c r="B108" s="111" t="s">
        <v>30</v>
      </c>
      <c r="C108" s="111" t="s">
        <v>29</v>
      </c>
      <c r="D108" s="115"/>
      <c r="E108" s="115"/>
      <c r="F108" s="113">
        <f>F109</f>
        <v>501</v>
      </c>
      <c r="G108" s="113">
        <f>G112</f>
        <v>501</v>
      </c>
      <c r="H108" s="113">
        <f>H112</f>
        <v>0</v>
      </c>
      <c r="I108" s="113">
        <f>I109</f>
        <v>506</v>
      </c>
      <c r="J108" s="113">
        <f>J112</f>
        <v>506</v>
      </c>
      <c r="K108" s="113">
        <f>K112</f>
        <v>0</v>
      </c>
      <c r="L108" s="113">
        <f>L109</f>
        <v>526</v>
      </c>
      <c r="M108" s="113">
        <f>M112</f>
        <v>526</v>
      </c>
      <c r="N108" s="113">
        <f>N112</f>
        <v>0</v>
      </c>
    </row>
    <row r="109" spans="1:14" s="129" customFormat="1" ht="110.25">
      <c r="A109" s="121" t="s">
        <v>442</v>
      </c>
      <c r="B109" s="118" t="s">
        <v>30</v>
      </c>
      <c r="C109" s="118" t="s">
        <v>29</v>
      </c>
      <c r="D109" s="124" t="s">
        <v>90</v>
      </c>
      <c r="E109" s="115"/>
      <c r="F109" s="120">
        <f>F110</f>
        <v>501</v>
      </c>
      <c r="G109" s="120">
        <f aca="true" t="shared" si="42" ref="G109:N111">G110</f>
        <v>501</v>
      </c>
      <c r="H109" s="120">
        <f t="shared" si="42"/>
        <v>0</v>
      </c>
      <c r="I109" s="120">
        <f>I110</f>
        <v>506</v>
      </c>
      <c r="J109" s="120">
        <f t="shared" si="42"/>
        <v>506</v>
      </c>
      <c r="K109" s="120">
        <f t="shared" si="42"/>
        <v>0</v>
      </c>
      <c r="L109" s="120">
        <f>L110</f>
        <v>526</v>
      </c>
      <c r="M109" s="120">
        <f t="shared" si="42"/>
        <v>526</v>
      </c>
      <c r="N109" s="120">
        <f t="shared" si="42"/>
        <v>0</v>
      </c>
    </row>
    <row r="110" spans="1:14" s="129" customFormat="1" ht="141.75">
      <c r="A110" s="121" t="s">
        <v>443</v>
      </c>
      <c r="B110" s="118" t="s">
        <v>30</v>
      </c>
      <c r="C110" s="118" t="s">
        <v>29</v>
      </c>
      <c r="D110" s="124" t="s">
        <v>933</v>
      </c>
      <c r="E110" s="115"/>
      <c r="F110" s="120">
        <f>F111</f>
        <v>501</v>
      </c>
      <c r="G110" s="120">
        <f t="shared" si="42"/>
        <v>501</v>
      </c>
      <c r="H110" s="120">
        <f t="shared" si="42"/>
        <v>0</v>
      </c>
      <c r="I110" s="120">
        <f>I111</f>
        <v>506</v>
      </c>
      <c r="J110" s="120">
        <f t="shared" si="42"/>
        <v>506</v>
      </c>
      <c r="K110" s="120">
        <f t="shared" si="42"/>
        <v>0</v>
      </c>
      <c r="L110" s="120">
        <f>L111</f>
        <v>526</v>
      </c>
      <c r="M110" s="120">
        <f t="shared" si="42"/>
        <v>526</v>
      </c>
      <c r="N110" s="120">
        <f t="shared" si="42"/>
        <v>0</v>
      </c>
    </row>
    <row r="111" spans="1:14" s="129" customFormat="1" ht="47.25">
      <c r="A111" s="121" t="s">
        <v>399</v>
      </c>
      <c r="B111" s="118" t="s">
        <v>30</v>
      </c>
      <c r="C111" s="118" t="s">
        <v>29</v>
      </c>
      <c r="D111" s="124" t="s">
        <v>934</v>
      </c>
      <c r="E111" s="115"/>
      <c r="F111" s="120">
        <f>F112</f>
        <v>501</v>
      </c>
      <c r="G111" s="120">
        <f t="shared" si="42"/>
        <v>501</v>
      </c>
      <c r="H111" s="120">
        <f t="shared" si="42"/>
        <v>0</v>
      </c>
      <c r="I111" s="120">
        <f>I112</f>
        <v>506</v>
      </c>
      <c r="J111" s="120">
        <f t="shared" si="42"/>
        <v>506</v>
      </c>
      <c r="K111" s="120">
        <f t="shared" si="42"/>
        <v>0</v>
      </c>
      <c r="L111" s="120">
        <f>L112</f>
        <v>526</v>
      </c>
      <c r="M111" s="120">
        <f t="shared" si="42"/>
        <v>526</v>
      </c>
      <c r="N111" s="120">
        <f t="shared" si="42"/>
        <v>0</v>
      </c>
    </row>
    <row r="112" spans="1:14" ht="157.5">
      <c r="A112" s="128" t="s">
        <v>400</v>
      </c>
      <c r="B112" s="118" t="s">
        <v>30</v>
      </c>
      <c r="C112" s="118" t="s">
        <v>29</v>
      </c>
      <c r="D112" s="126" t="s">
        <v>580</v>
      </c>
      <c r="E112" s="112" t="s">
        <v>622</v>
      </c>
      <c r="F112" s="120">
        <f>SUM(G112:H112)</f>
        <v>501</v>
      </c>
      <c r="G112" s="120">
        <v>501</v>
      </c>
      <c r="H112" s="120">
        <v>0</v>
      </c>
      <c r="I112" s="120">
        <f>SUM(J112:K112)</f>
        <v>506</v>
      </c>
      <c r="J112" s="120">
        <v>506</v>
      </c>
      <c r="K112" s="120">
        <v>0</v>
      </c>
      <c r="L112" s="120">
        <f>SUM(M112:N112)</f>
        <v>526</v>
      </c>
      <c r="M112" s="120">
        <v>526</v>
      </c>
      <c r="N112" s="120">
        <v>0</v>
      </c>
    </row>
    <row r="113" spans="1:14" ht="31.5">
      <c r="A113" s="109" t="s">
        <v>278</v>
      </c>
      <c r="B113" s="111" t="s">
        <v>30</v>
      </c>
      <c r="C113" s="111" t="s">
        <v>40</v>
      </c>
      <c r="D113" s="112"/>
      <c r="E113" s="112"/>
      <c r="F113" s="113">
        <f aca="true" t="shared" si="43" ref="F113:N114">SUM(F114,)</f>
        <v>645.7</v>
      </c>
      <c r="G113" s="113">
        <f t="shared" si="43"/>
        <v>645.7</v>
      </c>
      <c r="H113" s="113">
        <f t="shared" si="43"/>
        <v>0</v>
      </c>
      <c r="I113" s="113">
        <f t="shared" si="43"/>
        <v>529.6</v>
      </c>
      <c r="J113" s="113">
        <f t="shared" si="43"/>
        <v>529.6</v>
      </c>
      <c r="K113" s="113">
        <f t="shared" si="43"/>
        <v>0</v>
      </c>
      <c r="L113" s="113">
        <f t="shared" si="43"/>
        <v>526</v>
      </c>
      <c r="M113" s="113">
        <f t="shared" si="43"/>
        <v>526</v>
      </c>
      <c r="N113" s="113">
        <f t="shared" si="43"/>
        <v>0</v>
      </c>
    </row>
    <row r="114" spans="1:14" ht="78.75">
      <c r="A114" s="121" t="s">
        <v>363</v>
      </c>
      <c r="B114" s="118" t="s">
        <v>30</v>
      </c>
      <c r="C114" s="118" t="s">
        <v>40</v>
      </c>
      <c r="D114" s="124" t="s">
        <v>401</v>
      </c>
      <c r="E114" s="112"/>
      <c r="F114" s="120">
        <f t="shared" si="43"/>
        <v>645.7</v>
      </c>
      <c r="G114" s="120">
        <f t="shared" si="43"/>
        <v>645.7</v>
      </c>
      <c r="H114" s="120">
        <f t="shared" si="43"/>
        <v>0</v>
      </c>
      <c r="I114" s="120">
        <f t="shared" si="43"/>
        <v>529.6</v>
      </c>
      <c r="J114" s="120">
        <f t="shared" si="43"/>
        <v>529.6</v>
      </c>
      <c r="K114" s="120">
        <f t="shared" si="43"/>
        <v>0</v>
      </c>
      <c r="L114" s="120">
        <f t="shared" si="43"/>
        <v>526</v>
      </c>
      <c r="M114" s="120">
        <f t="shared" si="43"/>
        <v>526</v>
      </c>
      <c r="N114" s="120">
        <f t="shared" si="43"/>
        <v>0</v>
      </c>
    </row>
    <row r="115" spans="1:14" ht="141.75">
      <c r="A115" s="121" t="s">
        <v>364</v>
      </c>
      <c r="B115" s="118" t="s">
        <v>30</v>
      </c>
      <c r="C115" s="118" t="s">
        <v>40</v>
      </c>
      <c r="D115" s="124" t="s">
        <v>979</v>
      </c>
      <c r="E115" s="112"/>
      <c r="F115" s="120">
        <f>SUM(F116,F119)</f>
        <v>645.7</v>
      </c>
      <c r="G115" s="120">
        <f>SUM(G116,G119)</f>
        <v>645.7</v>
      </c>
      <c r="H115" s="120">
        <f aca="true" t="shared" si="44" ref="H115:N115">SUM(H116,H119)</f>
        <v>0</v>
      </c>
      <c r="I115" s="120">
        <f t="shared" si="44"/>
        <v>529.6</v>
      </c>
      <c r="J115" s="120">
        <f>SUM(J116,J119)</f>
        <v>529.6</v>
      </c>
      <c r="K115" s="120">
        <f t="shared" si="44"/>
        <v>0</v>
      </c>
      <c r="L115" s="120">
        <f t="shared" si="44"/>
        <v>526</v>
      </c>
      <c r="M115" s="120">
        <f t="shared" si="44"/>
        <v>526</v>
      </c>
      <c r="N115" s="120">
        <f t="shared" si="44"/>
        <v>0</v>
      </c>
    </row>
    <row r="116" spans="1:14" ht="63">
      <c r="A116" s="121" t="s">
        <v>929</v>
      </c>
      <c r="B116" s="118" t="s">
        <v>30</v>
      </c>
      <c r="C116" s="118" t="s">
        <v>40</v>
      </c>
      <c r="D116" s="124" t="s">
        <v>402</v>
      </c>
      <c r="E116" s="112"/>
      <c r="F116" s="120">
        <f>SUM(F117:F118)</f>
        <v>144.7</v>
      </c>
      <c r="G116" s="120">
        <f>SUM(G117:G118)</f>
        <v>144.7</v>
      </c>
      <c r="H116" s="120">
        <f aca="true" t="shared" si="45" ref="H116:N116">SUM(H117:H118)</f>
        <v>0</v>
      </c>
      <c r="I116" s="120">
        <f t="shared" si="45"/>
        <v>23.6</v>
      </c>
      <c r="J116" s="120">
        <f t="shared" si="45"/>
        <v>23.6</v>
      </c>
      <c r="K116" s="120">
        <f t="shared" si="45"/>
        <v>0</v>
      </c>
      <c r="L116" s="120">
        <f t="shared" si="45"/>
        <v>0</v>
      </c>
      <c r="M116" s="120">
        <f t="shared" si="45"/>
        <v>0</v>
      </c>
      <c r="N116" s="120">
        <f t="shared" si="45"/>
        <v>0</v>
      </c>
    </row>
    <row r="117" spans="1:14" ht="236.25">
      <c r="A117" s="121" t="s">
        <v>1022</v>
      </c>
      <c r="B117" s="118" t="s">
        <v>30</v>
      </c>
      <c r="C117" s="118" t="s">
        <v>40</v>
      </c>
      <c r="D117" s="124" t="s">
        <v>347</v>
      </c>
      <c r="E117" s="112" t="s">
        <v>280</v>
      </c>
      <c r="F117" s="120">
        <f>SUM(G117:H117)</f>
        <v>144.7</v>
      </c>
      <c r="G117" s="120">
        <v>144.7</v>
      </c>
      <c r="H117" s="120"/>
      <c r="I117" s="120">
        <f>SUM(J117:K117)</f>
        <v>23.6</v>
      </c>
      <c r="J117" s="120">
        <v>23.6</v>
      </c>
      <c r="K117" s="120"/>
      <c r="L117" s="120">
        <f>SUM(M117:N117)</f>
        <v>0</v>
      </c>
      <c r="M117" s="120"/>
      <c r="N117" s="120"/>
    </row>
    <row r="118" spans="1:14" ht="236.25">
      <c r="A118" s="128" t="s">
        <v>898</v>
      </c>
      <c r="B118" s="118" t="s">
        <v>30</v>
      </c>
      <c r="C118" s="118" t="s">
        <v>40</v>
      </c>
      <c r="D118" s="126" t="s">
        <v>921</v>
      </c>
      <c r="E118" s="112" t="s">
        <v>280</v>
      </c>
      <c r="F118" s="120">
        <f>SUM(G118:H118)</f>
        <v>0</v>
      </c>
      <c r="G118" s="120"/>
      <c r="H118" s="120">
        <v>0</v>
      </c>
      <c r="I118" s="120">
        <f>SUM(J118:K118)</f>
        <v>0</v>
      </c>
      <c r="J118" s="120"/>
      <c r="K118" s="120">
        <v>0</v>
      </c>
      <c r="L118" s="120">
        <f>SUM(M118:N118)</f>
        <v>0</v>
      </c>
      <c r="M118" s="120"/>
      <c r="N118" s="120">
        <v>0</v>
      </c>
    </row>
    <row r="119" spans="1:14" ht="78.75">
      <c r="A119" s="128" t="s">
        <v>930</v>
      </c>
      <c r="B119" s="118" t="s">
        <v>30</v>
      </c>
      <c r="C119" s="118" t="s">
        <v>40</v>
      </c>
      <c r="D119" s="124" t="s">
        <v>980</v>
      </c>
      <c r="E119" s="112"/>
      <c r="F119" s="120">
        <f aca="true" t="shared" si="46" ref="F119:N119">F120</f>
        <v>501</v>
      </c>
      <c r="G119" s="120">
        <f t="shared" si="46"/>
        <v>501</v>
      </c>
      <c r="H119" s="120">
        <f t="shared" si="46"/>
        <v>0</v>
      </c>
      <c r="I119" s="120">
        <f t="shared" si="46"/>
        <v>506</v>
      </c>
      <c r="J119" s="120">
        <f t="shared" si="46"/>
        <v>506</v>
      </c>
      <c r="K119" s="120">
        <f t="shared" si="46"/>
        <v>0</v>
      </c>
      <c r="L119" s="120">
        <f t="shared" si="46"/>
        <v>526</v>
      </c>
      <c r="M119" s="120">
        <f t="shared" si="46"/>
        <v>526</v>
      </c>
      <c r="N119" s="120">
        <f t="shared" si="46"/>
        <v>0</v>
      </c>
    </row>
    <row r="120" spans="1:14" ht="189">
      <c r="A120" s="125" t="s">
        <v>981</v>
      </c>
      <c r="B120" s="118" t="s">
        <v>30</v>
      </c>
      <c r="C120" s="118" t="s">
        <v>40</v>
      </c>
      <c r="D120" s="126" t="s">
        <v>573</v>
      </c>
      <c r="E120" s="112" t="s">
        <v>622</v>
      </c>
      <c r="F120" s="120">
        <f>SUM(G120:H120)</f>
        <v>501</v>
      </c>
      <c r="G120" s="127">
        <v>501</v>
      </c>
      <c r="H120" s="127"/>
      <c r="I120" s="120">
        <f>SUM(J120:K120)</f>
        <v>506</v>
      </c>
      <c r="J120" s="127">
        <v>506</v>
      </c>
      <c r="K120" s="127"/>
      <c r="L120" s="120">
        <f>SUM(M120:N120)</f>
        <v>526</v>
      </c>
      <c r="M120" s="127">
        <v>526</v>
      </c>
      <c r="N120" s="127"/>
    </row>
    <row r="121" spans="1:14" ht="15.75">
      <c r="A121" s="109" t="s">
        <v>279</v>
      </c>
      <c r="B121" s="111" t="s">
        <v>30</v>
      </c>
      <c r="C121" s="111" t="s">
        <v>421</v>
      </c>
      <c r="D121" s="112"/>
      <c r="E121" s="112"/>
      <c r="F121" s="113">
        <f aca="true" t="shared" si="47" ref="F121:N122">F122</f>
        <v>3993</v>
      </c>
      <c r="G121" s="113">
        <f t="shared" si="47"/>
        <v>0</v>
      </c>
      <c r="H121" s="113">
        <f t="shared" si="47"/>
        <v>3993</v>
      </c>
      <c r="I121" s="113">
        <f t="shared" si="47"/>
        <v>3993</v>
      </c>
      <c r="J121" s="113">
        <f t="shared" si="47"/>
        <v>0</v>
      </c>
      <c r="K121" s="113">
        <f t="shared" si="47"/>
        <v>3993</v>
      </c>
      <c r="L121" s="113">
        <f t="shared" si="47"/>
        <v>3993</v>
      </c>
      <c r="M121" s="113">
        <f t="shared" si="47"/>
        <v>0</v>
      </c>
      <c r="N121" s="113">
        <f t="shared" si="47"/>
        <v>3993</v>
      </c>
    </row>
    <row r="122" spans="1:14" ht="94.5">
      <c r="A122" s="121" t="s">
        <v>366</v>
      </c>
      <c r="B122" s="118" t="s">
        <v>30</v>
      </c>
      <c r="C122" s="118" t="s">
        <v>421</v>
      </c>
      <c r="D122" s="124" t="s">
        <v>403</v>
      </c>
      <c r="E122" s="112"/>
      <c r="F122" s="120">
        <f t="shared" si="47"/>
        <v>3993</v>
      </c>
      <c r="G122" s="120">
        <f t="shared" si="47"/>
        <v>0</v>
      </c>
      <c r="H122" s="120">
        <f t="shared" si="47"/>
        <v>3993</v>
      </c>
      <c r="I122" s="120">
        <f t="shared" si="47"/>
        <v>3993</v>
      </c>
      <c r="J122" s="120">
        <f t="shared" si="47"/>
        <v>0</v>
      </c>
      <c r="K122" s="120">
        <f t="shared" si="47"/>
        <v>3993</v>
      </c>
      <c r="L122" s="120">
        <f t="shared" si="47"/>
        <v>3993</v>
      </c>
      <c r="M122" s="120">
        <f t="shared" si="47"/>
        <v>0</v>
      </c>
      <c r="N122" s="120">
        <f t="shared" si="47"/>
        <v>3993</v>
      </c>
    </row>
    <row r="123" spans="1:14" ht="141.75">
      <c r="A123" s="121" t="s">
        <v>365</v>
      </c>
      <c r="B123" s="118" t="s">
        <v>30</v>
      </c>
      <c r="C123" s="118" t="s">
        <v>421</v>
      </c>
      <c r="D123" s="124" t="s">
        <v>404</v>
      </c>
      <c r="E123" s="112"/>
      <c r="F123" s="120">
        <f aca="true" t="shared" si="48" ref="F123:N123">SUM(F124,)</f>
        <v>3993</v>
      </c>
      <c r="G123" s="120">
        <f t="shared" si="48"/>
        <v>0</v>
      </c>
      <c r="H123" s="120">
        <f t="shared" si="48"/>
        <v>3993</v>
      </c>
      <c r="I123" s="120">
        <f t="shared" si="48"/>
        <v>3993</v>
      </c>
      <c r="J123" s="120">
        <f t="shared" si="48"/>
        <v>0</v>
      </c>
      <c r="K123" s="120">
        <f t="shared" si="48"/>
        <v>3993</v>
      </c>
      <c r="L123" s="120">
        <f t="shared" si="48"/>
        <v>3993</v>
      </c>
      <c r="M123" s="120">
        <f t="shared" si="48"/>
        <v>0</v>
      </c>
      <c r="N123" s="120">
        <f t="shared" si="48"/>
        <v>3993</v>
      </c>
    </row>
    <row r="124" spans="1:14" ht="47.25">
      <c r="A124" s="121" t="s">
        <v>407</v>
      </c>
      <c r="B124" s="118" t="s">
        <v>30</v>
      </c>
      <c r="C124" s="118" t="s">
        <v>421</v>
      </c>
      <c r="D124" s="124" t="s">
        <v>405</v>
      </c>
      <c r="E124" s="112"/>
      <c r="F124" s="120">
        <f aca="true" t="shared" si="49" ref="F124:N124">SUM(F125:F127)</f>
        <v>3993</v>
      </c>
      <c r="G124" s="120">
        <f t="shared" si="49"/>
        <v>0</v>
      </c>
      <c r="H124" s="120">
        <f t="shared" si="49"/>
        <v>3993</v>
      </c>
      <c r="I124" s="120">
        <f t="shared" si="49"/>
        <v>3993</v>
      </c>
      <c r="J124" s="120">
        <f t="shared" si="49"/>
        <v>0</v>
      </c>
      <c r="K124" s="120">
        <f t="shared" si="49"/>
        <v>3993</v>
      </c>
      <c r="L124" s="120">
        <f t="shared" si="49"/>
        <v>3993</v>
      </c>
      <c r="M124" s="120">
        <f t="shared" si="49"/>
        <v>0</v>
      </c>
      <c r="N124" s="120">
        <f t="shared" si="49"/>
        <v>3993</v>
      </c>
    </row>
    <row r="125" spans="1:14" ht="78.75">
      <c r="A125" s="128" t="s">
        <v>1024</v>
      </c>
      <c r="B125" s="118" t="s">
        <v>30</v>
      </c>
      <c r="C125" s="118" t="s">
        <v>421</v>
      </c>
      <c r="D125" s="126" t="s">
        <v>581</v>
      </c>
      <c r="E125" s="112" t="s">
        <v>0</v>
      </c>
      <c r="F125" s="120">
        <f>SUM(G125:H125)</f>
        <v>3135</v>
      </c>
      <c r="G125" s="120">
        <v>0</v>
      </c>
      <c r="H125" s="120">
        <v>3135</v>
      </c>
      <c r="I125" s="120">
        <f>SUM(J125:K125)</f>
        <v>3135</v>
      </c>
      <c r="J125" s="120">
        <v>0</v>
      </c>
      <c r="K125" s="120">
        <v>3135</v>
      </c>
      <c r="L125" s="120">
        <f>SUM(M125:N125)</f>
        <v>3135</v>
      </c>
      <c r="M125" s="120">
        <v>0</v>
      </c>
      <c r="N125" s="120">
        <v>3135</v>
      </c>
    </row>
    <row r="126" spans="1:14" ht="110.25">
      <c r="A126" s="128" t="s">
        <v>1025</v>
      </c>
      <c r="B126" s="118" t="s">
        <v>30</v>
      </c>
      <c r="C126" s="118" t="s">
        <v>421</v>
      </c>
      <c r="D126" s="126" t="s">
        <v>381</v>
      </c>
      <c r="E126" s="112" t="s">
        <v>0</v>
      </c>
      <c r="F126" s="120">
        <f>SUM(G126:H126)</f>
        <v>858</v>
      </c>
      <c r="G126" s="120"/>
      <c r="H126" s="120">
        <v>858</v>
      </c>
      <c r="I126" s="120">
        <f>SUM(J126:K126)</f>
        <v>858</v>
      </c>
      <c r="J126" s="120"/>
      <c r="K126" s="120">
        <v>858</v>
      </c>
      <c r="L126" s="120">
        <f>SUM(M126:N126)</f>
        <v>858</v>
      </c>
      <c r="M126" s="120"/>
      <c r="N126" s="120">
        <v>858</v>
      </c>
    </row>
    <row r="127" spans="1:14" ht="110.25">
      <c r="A127" s="128" t="s">
        <v>1026</v>
      </c>
      <c r="B127" s="118" t="s">
        <v>30</v>
      </c>
      <c r="C127" s="118" t="s">
        <v>421</v>
      </c>
      <c r="D127" s="126" t="s">
        <v>582</v>
      </c>
      <c r="E127" s="112" t="s">
        <v>0</v>
      </c>
      <c r="F127" s="120">
        <f>SUM(G127:H127)</f>
        <v>0</v>
      </c>
      <c r="G127" s="120"/>
      <c r="H127" s="120"/>
      <c r="I127" s="120">
        <f>SUM(J127:K127)</f>
        <v>0</v>
      </c>
      <c r="J127" s="120"/>
      <c r="K127" s="120"/>
      <c r="L127" s="120">
        <f>SUM(M127:N127)</f>
        <v>0</v>
      </c>
      <c r="M127" s="120"/>
      <c r="N127" s="120"/>
    </row>
    <row r="128" spans="1:14" s="129" customFormat="1" ht="31.5">
      <c r="A128" s="109" t="s">
        <v>313</v>
      </c>
      <c r="B128" s="111" t="s">
        <v>30</v>
      </c>
      <c r="C128" s="111" t="s">
        <v>420</v>
      </c>
      <c r="D128" s="142"/>
      <c r="E128" s="115"/>
      <c r="F128" s="113">
        <f aca="true" t="shared" si="50" ref="F128:N129">F129</f>
        <v>150699</v>
      </c>
      <c r="G128" s="113">
        <f t="shared" si="50"/>
        <v>133525</v>
      </c>
      <c r="H128" s="113">
        <f t="shared" si="50"/>
        <v>17174</v>
      </c>
      <c r="I128" s="113">
        <f t="shared" si="50"/>
        <v>8095</v>
      </c>
      <c r="J128" s="113">
        <f t="shared" si="50"/>
        <v>0</v>
      </c>
      <c r="K128" s="113">
        <f t="shared" si="50"/>
        <v>8095</v>
      </c>
      <c r="L128" s="113">
        <f t="shared" si="50"/>
        <v>8322</v>
      </c>
      <c r="M128" s="113">
        <f t="shared" si="50"/>
        <v>0</v>
      </c>
      <c r="N128" s="113">
        <f t="shared" si="50"/>
        <v>8322</v>
      </c>
    </row>
    <row r="129" spans="1:14" s="129" customFormat="1" ht="94.5">
      <c r="A129" s="121" t="s">
        <v>366</v>
      </c>
      <c r="B129" s="118" t="s">
        <v>30</v>
      </c>
      <c r="C129" s="118" t="s">
        <v>420</v>
      </c>
      <c r="D129" s="124" t="s">
        <v>403</v>
      </c>
      <c r="E129" s="115"/>
      <c r="F129" s="120">
        <f>F130</f>
        <v>150699</v>
      </c>
      <c r="G129" s="120">
        <f t="shared" si="50"/>
        <v>133525</v>
      </c>
      <c r="H129" s="120">
        <f t="shared" si="50"/>
        <v>17174</v>
      </c>
      <c r="I129" s="120">
        <f>I130</f>
        <v>8095</v>
      </c>
      <c r="J129" s="120">
        <f t="shared" si="50"/>
        <v>0</v>
      </c>
      <c r="K129" s="120">
        <f t="shared" si="50"/>
        <v>8095</v>
      </c>
      <c r="L129" s="120">
        <f>L130</f>
        <v>8322</v>
      </c>
      <c r="M129" s="120">
        <f t="shared" si="50"/>
        <v>0</v>
      </c>
      <c r="N129" s="120">
        <f t="shared" si="50"/>
        <v>8322</v>
      </c>
    </row>
    <row r="130" spans="1:14" s="129" customFormat="1" ht="126">
      <c r="A130" s="121" t="s">
        <v>367</v>
      </c>
      <c r="B130" s="118" t="s">
        <v>30</v>
      </c>
      <c r="C130" s="118" t="s">
        <v>420</v>
      </c>
      <c r="D130" s="124" t="s">
        <v>408</v>
      </c>
      <c r="E130" s="115"/>
      <c r="F130" s="120">
        <f>SUM(F131,F133,F137)</f>
        <v>150699</v>
      </c>
      <c r="G130" s="120">
        <f>SUM(G131,G133,G137)</f>
        <v>133525</v>
      </c>
      <c r="H130" s="120">
        <f>SUM(H131,H133,H137)</f>
        <v>17174</v>
      </c>
      <c r="I130" s="120">
        <f aca="true" t="shared" si="51" ref="I130:N130">SUM(I131,I135,I137)</f>
        <v>8095</v>
      </c>
      <c r="J130" s="120">
        <f t="shared" si="51"/>
        <v>0</v>
      </c>
      <c r="K130" s="120">
        <f t="shared" si="51"/>
        <v>8095</v>
      </c>
      <c r="L130" s="120">
        <f t="shared" si="51"/>
        <v>8322</v>
      </c>
      <c r="M130" s="120">
        <f t="shared" si="51"/>
        <v>0</v>
      </c>
      <c r="N130" s="120">
        <f t="shared" si="51"/>
        <v>8322</v>
      </c>
    </row>
    <row r="131" spans="1:14" s="129" customFormat="1" ht="63">
      <c r="A131" s="121" t="s">
        <v>410</v>
      </c>
      <c r="B131" s="118" t="s">
        <v>30</v>
      </c>
      <c r="C131" s="118" t="s">
        <v>420</v>
      </c>
      <c r="D131" s="124" t="s">
        <v>409</v>
      </c>
      <c r="E131" s="115"/>
      <c r="F131" s="120">
        <f>SUM(F132:F132)</f>
        <v>7674</v>
      </c>
      <c r="G131" s="120">
        <f aca="true" t="shared" si="52" ref="G131:N131">SUM(G132:G132)</f>
        <v>0</v>
      </c>
      <c r="H131" s="120">
        <f t="shared" si="52"/>
        <v>7674</v>
      </c>
      <c r="I131" s="120">
        <f t="shared" si="52"/>
        <v>8095</v>
      </c>
      <c r="J131" s="120">
        <f t="shared" si="52"/>
        <v>0</v>
      </c>
      <c r="K131" s="120">
        <f t="shared" si="52"/>
        <v>8095</v>
      </c>
      <c r="L131" s="120">
        <f t="shared" si="52"/>
        <v>8322</v>
      </c>
      <c r="M131" s="120">
        <f t="shared" si="52"/>
        <v>0</v>
      </c>
      <c r="N131" s="120">
        <f t="shared" si="52"/>
        <v>8322</v>
      </c>
    </row>
    <row r="132" spans="1:14" s="129" customFormat="1" ht="110.25">
      <c r="A132" s="128" t="s">
        <v>109</v>
      </c>
      <c r="B132" s="118" t="s">
        <v>30</v>
      </c>
      <c r="C132" s="118" t="s">
        <v>420</v>
      </c>
      <c r="D132" s="126" t="s">
        <v>583</v>
      </c>
      <c r="E132" s="112" t="s">
        <v>314</v>
      </c>
      <c r="F132" s="120">
        <f>SUM(G132:H132)</f>
        <v>7674</v>
      </c>
      <c r="G132" s="120"/>
      <c r="H132" s="120">
        <v>7674</v>
      </c>
      <c r="I132" s="120">
        <f>SUM(J132:K132)</f>
        <v>8095</v>
      </c>
      <c r="J132" s="120"/>
      <c r="K132" s="120">
        <v>8095</v>
      </c>
      <c r="L132" s="120">
        <f>SUM(M132:N132)</f>
        <v>8322</v>
      </c>
      <c r="M132" s="120"/>
      <c r="N132" s="120">
        <v>8322</v>
      </c>
    </row>
    <row r="133" spans="1:14" s="129" customFormat="1" ht="63">
      <c r="A133" s="128" t="s">
        <v>740</v>
      </c>
      <c r="B133" s="118" t="s">
        <v>30</v>
      </c>
      <c r="C133" s="118" t="s">
        <v>420</v>
      </c>
      <c r="D133" s="124" t="s">
        <v>739</v>
      </c>
      <c r="E133" s="112"/>
      <c r="F133" s="120">
        <f>SUM(F134:F136)</f>
        <v>73025</v>
      </c>
      <c r="G133" s="120">
        <f aca="true" t="shared" si="53" ref="G133:N133">SUM(G134:G136)</f>
        <v>70525</v>
      </c>
      <c r="H133" s="120">
        <f t="shared" si="53"/>
        <v>2500</v>
      </c>
      <c r="I133" s="120">
        <f t="shared" si="53"/>
        <v>0</v>
      </c>
      <c r="J133" s="120">
        <f t="shared" si="53"/>
        <v>0</v>
      </c>
      <c r="K133" s="120">
        <f t="shared" si="53"/>
        <v>0</v>
      </c>
      <c r="L133" s="120">
        <f t="shared" si="53"/>
        <v>0</v>
      </c>
      <c r="M133" s="120">
        <f t="shared" si="53"/>
        <v>0</v>
      </c>
      <c r="N133" s="120">
        <f t="shared" si="53"/>
        <v>0</v>
      </c>
    </row>
    <row r="134" spans="1:14" ht="63">
      <c r="A134" s="143" t="s">
        <v>746</v>
      </c>
      <c r="B134" s="118" t="s">
        <v>30</v>
      </c>
      <c r="C134" s="118" t="s">
        <v>420</v>
      </c>
      <c r="D134" s="126" t="s">
        <v>745</v>
      </c>
      <c r="E134" s="112" t="s">
        <v>314</v>
      </c>
      <c r="F134" s="120">
        <f>SUM(G134:H134)</f>
        <v>23025</v>
      </c>
      <c r="G134" s="120">
        <v>23025</v>
      </c>
      <c r="H134" s="120"/>
      <c r="I134" s="120">
        <f>SUM(J134:K134)</f>
        <v>0</v>
      </c>
      <c r="J134" s="120"/>
      <c r="K134" s="120"/>
      <c r="L134" s="120">
        <f>SUM(M134:N134)</f>
        <v>0</v>
      </c>
      <c r="M134" s="120"/>
      <c r="N134" s="120"/>
    </row>
    <row r="135" spans="1:14" ht="94.5">
      <c r="A135" s="143" t="s">
        <v>747</v>
      </c>
      <c r="B135" s="118" t="s">
        <v>30</v>
      </c>
      <c r="C135" s="118" t="s">
        <v>420</v>
      </c>
      <c r="D135" s="126" t="s">
        <v>745</v>
      </c>
      <c r="E135" s="112" t="s">
        <v>0</v>
      </c>
      <c r="F135" s="120">
        <f>SUM(G135:H135)</f>
        <v>47500</v>
      </c>
      <c r="G135" s="120">
        <v>47500</v>
      </c>
      <c r="H135" s="120"/>
      <c r="I135" s="120">
        <f>SUM(J135:K135)</f>
        <v>0</v>
      </c>
      <c r="J135" s="120"/>
      <c r="K135" s="120"/>
      <c r="L135" s="120">
        <f>SUM(M135:N135)</f>
        <v>0</v>
      </c>
      <c r="M135" s="120"/>
      <c r="N135" s="120"/>
    </row>
    <row r="136" spans="1:14" ht="94.5">
      <c r="A136" s="128" t="s">
        <v>743</v>
      </c>
      <c r="B136" s="118" t="s">
        <v>30</v>
      </c>
      <c r="C136" s="118" t="s">
        <v>420</v>
      </c>
      <c r="D136" s="126" t="s">
        <v>738</v>
      </c>
      <c r="E136" s="112" t="s">
        <v>0</v>
      </c>
      <c r="F136" s="120">
        <f>SUM(G136:H136)</f>
        <v>2500</v>
      </c>
      <c r="G136" s="120"/>
      <c r="H136" s="120">
        <v>2500</v>
      </c>
      <c r="I136" s="120">
        <f>SUM(J136:K136)</f>
        <v>0</v>
      </c>
      <c r="J136" s="120"/>
      <c r="K136" s="120"/>
      <c r="L136" s="120">
        <f>SUM(M136:N136)</f>
        <v>0</v>
      </c>
      <c r="M136" s="120"/>
      <c r="N136" s="120"/>
    </row>
    <row r="137" spans="1:14" ht="47.25">
      <c r="A137" s="128" t="s">
        <v>698</v>
      </c>
      <c r="B137" s="118" t="s">
        <v>30</v>
      </c>
      <c r="C137" s="118" t="s">
        <v>420</v>
      </c>
      <c r="D137" s="124" t="s">
        <v>699</v>
      </c>
      <c r="E137" s="112"/>
      <c r="F137" s="120">
        <f>SUM(F138:F139)</f>
        <v>70000</v>
      </c>
      <c r="G137" s="120">
        <f aca="true" t="shared" si="54" ref="G137:N137">SUM(G138:G139)</f>
        <v>63000</v>
      </c>
      <c r="H137" s="120">
        <f t="shared" si="54"/>
        <v>7000</v>
      </c>
      <c r="I137" s="120">
        <f t="shared" si="54"/>
        <v>0</v>
      </c>
      <c r="J137" s="120">
        <f t="shared" si="54"/>
        <v>0</v>
      </c>
      <c r="K137" s="120">
        <f t="shared" si="54"/>
        <v>0</v>
      </c>
      <c r="L137" s="120">
        <f t="shared" si="54"/>
        <v>0</v>
      </c>
      <c r="M137" s="120">
        <f t="shared" si="54"/>
        <v>0</v>
      </c>
      <c r="N137" s="120">
        <f t="shared" si="54"/>
        <v>0</v>
      </c>
    </row>
    <row r="138" spans="1:14" ht="173.25">
      <c r="A138" s="128" t="s">
        <v>713</v>
      </c>
      <c r="B138" s="118" t="s">
        <v>30</v>
      </c>
      <c r="C138" s="118" t="s">
        <v>420</v>
      </c>
      <c r="D138" s="126" t="s">
        <v>700</v>
      </c>
      <c r="E138" s="112" t="s">
        <v>318</v>
      </c>
      <c r="F138" s="120">
        <f>SUM(G138:H138)</f>
        <v>63000</v>
      </c>
      <c r="G138" s="120">
        <v>63000</v>
      </c>
      <c r="H138" s="120"/>
      <c r="I138" s="120">
        <f>SUM(J138:K138)</f>
        <v>0</v>
      </c>
      <c r="J138" s="120"/>
      <c r="K138" s="120"/>
      <c r="L138" s="120">
        <f>SUM(M138:N138)</f>
        <v>0</v>
      </c>
      <c r="M138" s="120"/>
      <c r="N138" s="120"/>
    </row>
    <row r="139" spans="1:14" ht="78.75">
      <c r="A139" s="144" t="s">
        <v>720</v>
      </c>
      <c r="B139" s="118" t="s">
        <v>30</v>
      </c>
      <c r="C139" s="118" t="s">
        <v>420</v>
      </c>
      <c r="D139" s="126" t="s">
        <v>721</v>
      </c>
      <c r="E139" s="112" t="s">
        <v>318</v>
      </c>
      <c r="F139" s="120">
        <f>SUM(G139:H139)</f>
        <v>7000</v>
      </c>
      <c r="G139" s="120"/>
      <c r="H139" s="120">
        <v>7000</v>
      </c>
      <c r="I139" s="120">
        <f>SUM(J139:K139)</f>
        <v>0</v>
      </c>
      <c r="J139" s="120"/>
      <c r="K139" s="120"/>
      <c r="L139" s="120">
        <f>SUM(M139:N139)</f>
        <v>0</v>
      </c>
      <c r="M139" s="120"/>
      <c r="N139" s="120"/>
    </row>
    <row r="140" spans="1:14" ht="31.5">
      <c r="A140" s="109" t="s">
        <v>315</v>
      </c>
      <c r="B140" s="111" t="s">
        <v>30</v>
      </c>
      <c r="C140" s="115">
        <v>12</v>
      </c>
      <c r="D140" s="112"/>
      <c r="E140" s="112"/>
      <c r="F140" s="113">
        <f aca="true" t="shared" si="55" ref="F140:N140">SUM(F141,F150,F156)</f>
        <v>30468.2</v>
      </c>
      <c r="G140" s="113">
        <f t="shared" si="55"/>
        <v>2680.7</v>
      </c>
      <c r="H140" s="113">
        <f t="shared" si="55"/>
        <v>27787.5</v>
      </c>
      <c r="I140" s="113">
        <f t="shared" si="55"/>
        <v>26703</v>
      </c>
      <c r="J140" s="113">
        <f t="shared" si="55"/>
        <v>2500</v>
      </c>
      <c r="K140" s="113">
        <f t="shared" si="55"/>
        <v>24203</v>
      </c>
      <c r="L140" s="113">
        <f t="shared" si="55"/>
        <v>22503</v>
      </c>
      <c r="M140" s="113">
        <f t="shared" si="55"/>
        <v>2500</v>
      </c>
      <c r="N140" s="113">
        <f t="shared" si="55"/>
        <v>20003</v>
      </c>
    </row>
    <row r="141" spans="1:14" ht="110.25">
      <c r="A141" s="116" t="s">
        <v>361</v>
      </c>
      <c r="B141" s="118" t="s">
        <v>30</v>
      </c>
      <c r="C141" s="112">
        <v>12</v>
      </c>
      <c r="D141" s="124" t="s">
        <v>90</v>
      </c>
      <c r="E141" s="112"/>
      <c r="F141" s="120">
        <f>SUM(F142)</f>
        <v>2357.2</v>
      </c>
      <c r="G141" s="120">
        <f aca="true" t="shared" si="56" ref="G141:N141">G142</f>
        <v>1893.2</v>
      </c>
      <c r="H141" s="120">
        <f t="shared" si="56"/>
        <v>464</v>
      </c>
      <c r="I141" s="120">
        <f t="shared" si="56"/>
        <v>2848</v>
      </c>
      <c r="J141" s="120">
        <f t="shared" si="56"/>
        <v>2500</v>
      </c>
      <c r="K141" s="120">
        <f t="shared" si="56"/>
        <v>348</v>
      </c>
      <c r="L141" s="120">
        <f t="shared" si="56"/>
        <v>2500</v>
      </c>
      <c r="M141" s="120">
        <f t="shared" si="56"/>
        <v>2500</v>
      </c>
      <c r="N141" s="120">
        <f t="shared" si="56"/>
        <v>0</v>
      </c>
    </row>
    <row r="142" spans="1:14" ht="141.75">
      <c r="A142" s="116" t="s">
        <v>354</v>
      </c>
      <c r="B142" s="118" t="s">
        <v>30</v>
      </c>
      <c r="C142" s="112">
        <v>12</v>
      </c>
      <c r="D142" s="124" t="s">
        <v>1020</v>
      </c>
      <c r="E142" s="112"/>
      <c r="F142" s="120">
        <f>SUM(F143,F145,F148)</f>
        <v>2357.2</v>
      </c>
      <c r="G142" s="120">
        <f aca="true" t="shared" si="57" ref="G142:N142">SUM(G143,G145,G148)</f>
        <v>1893.2</v>
      </c>
      <c r="H142" s="120">
        <f t="shared" si="57"/>
        <v>464</v>
      </c>
      <c r="I142" s="120">
        <f t="shared" si="57"/>
        <v>2848</v>
      </c>
      <c r="J142" s="120">
        <f t="shared" si="57"/>
        <v>2500</v>
      </c>
      <c r="K142" s="120">
        <f t="shared" si="57"/>
        <v>348</v>
      </c>
      <c r="L142" s="120">
        <f t="shared" si="57"/>
        <v>2500</v>
      </c>
      <c r="M142" s="120">
        <f t="shared" si="57"/>
        <v>2500</v>
      </c>
      <c r="N142" s="120">
        <f t="shared" si="57"/>
        <v>0</v>
      </c>
    </row>
    <row r="143" spans="1:14" ht="94.5">
      <c r="A143" s="116" t="s">
        <v>1021</v>
      </c>
      <c r="B143" s="118" t="s">
        <v>30</v>
      </c>
      <c r="C143" s="112">
        <v>12</v>
      </c>
      <c r="D143" s="124" t="s">
        <v>53</v>
      </c>
      <c r="E143" s="112"/>
      <c r="F143" s="120">
        <f>F144</f>
        <v>100</v>
      </c>
      <c r="G143" s="120">
        <f aca="true" t="shared" si="58" ref="G143:N143">G144</f>
        <v>0</v>
      </c>
      <c r="H143" s="120">
        <f t="shared" si="58"/>
        <v>100</v>
      </c>
      <c r="I143" s="120">
        <f t="shared" si="58"/>
        <v>0</v>
      </c>
      <c r="J143" s="120">
        <f t="shared" si="58"/>
        <v>0</v>
      </c>
      <c r="K143" s="120">
        <f t="shared" si="58"/>
        <v>0</v>
      </c>
      <c r="L143" s="120">
        <f t="shared" si="58"/>
        <v>0</v>
      </c>
      <c r="M143" s="120">
        <f t="shared" si="58"/>
        <v>0</v>
      </c>
      <c r="N143" s="120">
        <f t="shared" si="58"/>
        <v>0</v>
      </c>
    </row>
    <row r="144" spans="1:14" ht="126">
      <c r="A144" s="116" t="s">
        <v>1017</v>
      </c>
      <c r="B144" s="118" t="s">
        <v>30</v>
      </c>
      <c r="C144" s="112">
        <v>12</v>
      </c>
      <c r="D144" s="126" t="s">
        <v>571</v>
      </c>
      <c r="E144" s="112" t="s">
        <v>0</v>
      </c>
      <c r="F144" s="120">
        <f>SUM(G144:H144)</f>
        <v>100</v>
      </c>
      <c r="G144" s="127"/>
      <c r="H144" s="127">
        <v>100</v>
      </c>
      <c r="I144" s="120">
        <f>SUM(J144:K144)</f>
        <v>0</v>
      </c>
      <c r="J144" s="127"/>
      <c r="K144" s="127">
        <v>0</v>
      </c>
      <c r="L144" s="120">
        <f>SUM(M144:N144)</f>
        <v>0</v>
      </c>
      <c r="M144" s="127"/>
      <c r="N144" s="127">
        <v>0</v>
      </c>
    </row>
    <row r="145" spans="1:14" ht="47.25">
      <c r="A145" s="116" t="s">
        <v>680</v>
      </c>
      <c r="B145" s="118" t="s">
        <v>30</v>
      </c>
      <c r="C145" s="112">
        <v>12</v>
      </c>
      <c r="D145" s="124" t="s">
        <v>676</v>
      </c>
      <c r="E145" s="112"/>
      <c r="F145" s="120">
        <f>SUM(F146:F147)</f>
        <v>2104.2</v>
      </c>
      <c r="G145" s="120">
        <f aca="true" t="shared" si="59" ref="G145:N145">SUM(G146:G147)</f>
        <v>1893.2</v>
      </c>
      <c r="H145" s="120">
        <f t="shared" si="59"/>
        <v>211</v>
      </c>
      <c r="I145" s="120">
        <f t="shared" si="59"/>
        <v>2848</v>
      </c>
      <c r="J145" s="120">
        <f t="shared" si="59"/>
        <v>2500</v>
      </c>
      <c r="K145" s="120">
        <f t="shared" si="59"/>
        <v>348</v>
      </c>
      <c r="L145" s="120">
        <f t="shared" si="59"/>
        <v>2500</v>
      </c>
      <c r="M145" s="120">
        <f t="shared" si="59"/>
        <v>2500</v>
      </c>
      <c r="N145" s="120">
        <f t="shared" si="59"/>
        <v>0</v>
      </c>
    </row>
    <row r="146" spans="1:14" ht="78.75">
      <c r="A146" s="125" t="s">
        <v>662</v>
      </c>
      <c r="B146" s="118" t="s">
        <v>30</v>
      </c>
      <c r="C146" s="112">
        <v>12</v>
      </c>
      <c r="D146" s="112" t="s">
        <v>677</v>
      </c>
      <c r="E146" s="112" t="s">
        <v>0</v>
      </c>
      <c r="F146" s="120">
        <f>SUM(G146:H146)</f>
        <v>2104.2</v>
      </c>
      <c r="G146" s="120">
        <v>1893.2</v>
      </c>
      <c r="H146" s="120">
        <v>211</v>
      </c>
      <c r="I146" s="120">
        <f>SUM(J146:K146)</f>
        <v>2848</v>
      </c>
      <c r="J146" s="120">
        <v>2500</v>
      </c>
      <c r="K146" s="120">
        <v>348</v>
      </c>
      <c r="L146" s="120">
        <f>SUM(M146:N146)</f>
        <v>2500</v>
      </c>
      <c r="M146" s="120">
        <v>2500</v>
      </c>
      <c r="N146" s="120">
        <v>0</v>
      </c>
    </row>
    <row r="147" spans="1:14" ht="78.75">
      <c r="A147" s="125" t="s">
        <v>935</v>
      </c>
      <c r="B147" s="118" t="s">
        <v>30</v>
      </c>
      <c r="C147" s="112">
        <v>12</v>
      </c>
      <c r="D147" s="112" t="s">
        <v>678</v>
      </c>
      <c r="E147" s="112" t="s">
        <v>0</v>
      </c>
      <c r="F147" s="120">
        <f>SUM(G147:H147)</f>
        <v>0</v>
      </c>
      <c r="G147" s="120">
        <v>0</v>
      </c>
      <c r="H147" s="120"/>
      <c r="I147" s="120">
        <f>SUM(J147:K147)</f>
        <v>0</v>
      </c>
      <c r="J147" s="120">
        <v>0</v>
      </c>
      <c r="K147" s="120"/>
      <c r="L147" s="120">
        <f>SUM(M147:N147)</f>
        <v>0</v>
      </c>
      <c r="M147" s="120">
        <v>0</v>
      </c>
      <c r="N147" s="120"/>
    </row>
    <row r="148" spans="1:14" ht="63">
      <c r="A148" s="116" t="s">
        <v>681</v>
      </c>
      <c r="B148" s="118" t="s">
        <v>30</v>
      </c>
      <c r="C148" s="112">
        <v>12</v>
      </c>
      <c r="D148" s="124" t="s">
        <v>679</v>
      </c>
      <c r="E148" s="112"/>
      <c r="F148" s="120">
        <f>F149</f>
        <v>153</v>
      </c>
      <c r="G148" s="120">
        <f aca="true" t="shared" si="60" ref="G148:N148">G149</f>
        <v>0</v>
      </c>
      <c r="H148" s="120">
        <f t="shared" si="60"/>
        <v>153</v>
      </c>
      <c r="I148" s="120">
        <f t="shared" si="60"/>
        <v>0</v>
      </c>
      <c r="J148" s="120">
        <f t="shared" si="60"/>
        <v>0</v>
      </c>
      <c r="K148" s="120">
        <f t="shared" si="60"/>
        <v>0</v>
      </c>
      <c r="L148" s="120">
        <f t="shared" si="60"/>
        <v>0</v>
      </c>
      <c r="M148" s="120">
        <f t="shared" si="60"/>
        <v>0</v>
      </c>
      <c r="N148" s="120">
        <f t="shared" si="60"/>
        <v>0</v>
      </c>
    </row>
    <row r="149" spans="1:14" ht="94.5">
      <c r="A149" s="116" t="s">
        <v>683</v>
      </c>
      <c r="B149" s="118" t="s">
        <v>30</v>
      </c>
      <c r="C149" s="112">
        <v>12</v>
      </c>
      <c r="D149" s="112" t="s">
        <v>682</v>
      </c>
      <c r="E149" s="112" t="s">
        <v>0</v>
      </c>
      <c r="F149" s="120">
        <f>SUM(G149:H149)</f>
        <v>153</v>
      </c>
      <c r="G149" s="120"/>
      <c r="H149" s="120">
        <v>153</v>
      </c>
      <c r="I149" s="120">
        <f>SUM(J149:K149)</f>
        <v>0</v>
      </c>
      <c r="J149" s="120"/>
      <c r="K149" s="120"/>
      <c r="L149" s="120">
        <f>SUM(M149:N149)</f>
        <v>0</v>
      </c>
      <c r="M149" s="120"/>
      <c r="N149" s="120"/>
    </row>
    <row r="150" spans="1:14" ht="78.75">
      <c r="A150" s="121" t="s">
        <v>368</v>
      </c>
      <c r="B150" s="118" t="s">
        <v>30</v>
      </c>
      <c r="C150" s="112" t="s">
        <v>316</v>
      </c>
      <c r="D150" s="124" t="s">
        <v>640</v>
      </c>
      <c r="E150" s="170"/>
      <c r="F150" s="120">
        <f>F151</f>
        <v>5197</v>
      </c>
      <c r="G150" s="120">
        <f aca="true" t="shared" si="61" ref="G150:N150">G151</f>
        <v>0</v>
      </c>
      <c r="H150" s="120">
        <f t="shared" si="61"/>
        <v>5197</v>
      </c>
      <c r="I150" s="120">
        <f t="shared" si="61"/>
        <v>4619</v>
      </c>
      <c r="J150" s="120">
        <f t="shared" si="61"/>
        <v>0</v>
      </c>
      <c r="K150" s="120">
        <f t="shared" si="61"/>
        <v>4619</v>
      </c>
      <c r="L150" s="120">
        <f t="shared" si="61"/>
        <v>0</v>
      </c>
      <c r="M150" s="120">
        <f t="shared" si="61"/>
        <v>0</v>
      </c>
      <c r="N150" s="120">
        <f t="shared" si="61"/>
        <v>0</v>
      </c>
    </row>
    <row r="151" spans="1:14" ht="110.25">
      <c r="A151" s="121" t="s">
        <v>355</v>
      </c>
      <c r="B151" s="118" t="s">
        <v>30</v>
      </c>
      <c r="C151" s="112" t="s">
        <v>316</v>
      </c>
      <c r="D151" s="124" t="s">
        <v>685</v>
      </c>
      <c r="E151" s="170"/>
      <c r="F151" s="120">
        <f>SUM(F152,F154)</f>
        <v>5197</v>
      </c>
      <c r="G151" s="120">
        <f aca="true" t="shared" si="62" ref="G151:N151">SUM(G152,G154)</f>
        <v>0</v>
      </c>
      <c r="H151" s="120">
        <f t="shared" si="62"/>
        <v>5197</v>
      </c>
      <c r="I151" s="120">
        <f t="shared" si="62"/>
        <v>4619</v>
      </c>
      <c r="J151" s="120">
        <f t="shared" si="62"/>
        <v>0</v>
      </c>
      <c r="K151" s="120">
        <f t="shared" si="62"/>
        <v>4619</v>
      </c>
      <c r="L151" s="120">
        <f t="shared" si="62"/>
        <v>0</v>
      </c>
      <c r="M151" s="120">
        <f t="shared" si="62"/>
        <v>0</v>
      </c>
      <c r="N151" s="120">
        <f t="shared" si="62"/>
        <v>0</v>
      </c>
    </row>
    <row r="152" spans="1:14" ht="110.25">
      <c r="A152" s="116" t="s">
        <v>390</v>
      </c>
      <c r="B152" s="118" t="s">
        <v>30</v>
      </c>
      <c r="C152" s="112" t="s">
        <v>316</v>
      </c>
      <c r="D152" s="124" t="s">
        <v>684</v>
      </c>
      <c r="E152" s="170"/>
      <c r="F152" s="120">
        <f>F153</f>
        <v>182</v>
      </c>
      <c r="G152" s="120">
        <f aca="true" t="shared" si="63" ref="G152:N152">G153</f>
        <v>0</v>
      </c>
      <c r="H152" s="120">
        <f t="shared" si="63"/>
        <v>182</v>
      </c>
      <c r="I152" s="120">
        <f t="shared" si="63"/>
        <v>0</v>
      </c>
      <c r="J152" s="120">
        <f t="shared" si="63"/>
        <v>0</v>
      </c>
      <c r="K152" s="120">
        <f t="shared" si="63"/>
        <v>0</v>
      </c>
      <c r="L152" s="120">
        <f t="shared" si="63"/>
        <v>0</v>
      </c>
      <c r="M152" s="120">
        <f t="shared" si="63"/>
        <v>0</v>
      </c>
      <c r="N152" s="120">
        <f t="shared" si="63"/>
        <v>0</v>
      </c>
    </row>
    <row r="153" spans="1:14" ht="94.5">
      <c r="A153" s="116" t="s">
        <v>675</v>
      </c>
      <c r="B153" s="118" t="s">
        <v>30</v>
      </c>
      <c r="C153" s="112" t="s">
        <v>316</v>
      </c>
      <c r="D153" s="126" t="s">
        <v>574</v>
      </c>
      <c r="E153" s="170">
        <v>200</v>
      </c>
      <c r="F153" s="120">
        <f>SUM(G153:H153)</f>
        <v>182</v>
      </c>
      <c r="G153" s="120"/>
      <c r="H153" s="120">
        <v>182</v>
      </c>
      <c r="I153" s="120">
        <f>SUM(J153:K153)</f>
        <v>0</v>
      </c>
      <c r="J153" s="120"/>
      <c r="K153" s="120">
        <v>0</v>
      </c>
      <c r="L153" s="120">
        <f>SUM(M153:N153)</f>
        <v>0</v>
      </c>
      <c r="M153" s="120"/>
      <c r="N153" s="120">
        <v>0</v>
      </c>
    </row>
    <row r="154" spans="1:14" ht="78.75">
      <c r="A154" s="121" t="s">
        <v>644</v>
      </c>
      <c r="B154" s="118" t="s">
        <v>30</v>
      </c>
      <c r="C154" s="112" t="s">
        <v>316</v>
      </c>
      <c r="D154" s="124" t="s">
        <v>642</v>
      </c>
      <c r="E154" s="170"/>
      <c r="F154" s="120">
        <f aca="true" t="shared" si="64" ref="F154:N154">SUM(F155:F155)</f>
        <v>5015</v>
      </c>
      <c r="G154" s="120">
        <f t="shared" si="64"/>
        <v>0</v>
      </c>
      <c r="H154" s="120">
        <f t="shared" si="64"/>
        <v>5015</v>
      </c>
      <c r="I154" s="120">
        <f t="shared" si="64"/>
        <v>4619</v>
      </c>
      <c r="J154" s="120">
        <f t="shared" si="64"/>
        <v>0</v>
      </c>
      <c r="K154" s="120">
        <f t="shared" si="64"/>
        <v>4619</v>
      </c>
      <c r="L154" s="120">
        <f t="shared" si="64"/>
        <v>0</v>
      </c>
      <c r="M154" s="120">
        <f t="shared" si="64"/>
        <v>0</v>
      </c>
      <c r="N154" s="120">
        <f t="shared" si="64"/>
        <v>0</v>
      </c>
    </row>
    <row r="155" spans="1:14" ht="94.5">
      <c r="A155" s="121" t="s">
        <v>645</v>
      </c>
      <c r="B155" s="118" t="s">
        <v>30</v>
      </c>
      <c r="C155" s="112" t="s">
        <v>316</v>
      </c>
      <c r="D155" s="126" t="s">
        <v>643</v>
      </c>
      <c r="E155" s="170">
        <v>200</v>
      </c>
      <c r="F155" s="120">
        <f>SUM(G155:H155)</f>
        <v>5015</v>
      </c>
      <c r="G155" s="120"/>
      <c r="H155" s="120">
        <v>5015</v>
      </c>
      <c r="I155" s="120">
        <f>SUM(J155:K155)</f>
        <v>4619</v>
      </c>
      <c r="J155" s="120"/>
      <c r="K155" s="120">
        <v>4619</v>
      </c>
      <c r="L155" s="120">
        <f>SUM(M155:N155)</f>
        <v>0</v>
      </c>
      <c r="M155" s="120"/>
      <c r="N155" s="120">
        <v>0</v>
      </c>
    </row>
    <row r="156" spans="1:14" ht="15.75">
      <c r="A156" s="116" t="s">
        <v>732</v>
      </c>
      <c r="B156" s="118" t="s">
        <v>30</v>
      </c>
      <c r="C156" s="112" t="s">
        <v>316</v>
      </c>
      <c r="D156" s="119" t="s">
        <v>1006</v>
      </c>
      <c r="E156" s="112"/>
      <c r="F156" s="120">
        <f aca="true" t="shared" si="65" ref="F156:N156">F157</f>
        <v>22914</v>
      </c>
      <c r="G156" s="120">
        <f t="shared" si="65"/>
        <v>787.5</v>
      </c>
      <c r="H156" s="120">
        <f t="shared" si="65"/>
        <v>22126.5</v>
      </c>
      <c r="I156" s="120">
        <f t="shared" si="65"/>
        <v>19236</v>
      </c>
      <c r="J156" s="120">
        <f t="shared" si="65"/>
        <v>0</v>
      </c>
      <c r="K156" s="120">
        <f t="shared" si="65"/>
        <v>19236</v>
      </c>
      <c r="L156" s="120">
        <f t="shared" si="65"/>
        <v>20003</v>
      </c>
      <c r="M156" s="120">
        <f t="shared" si="65"/>
        <v>0</v>
      </c>
      <c r="N156" s="120">
        <f t="shared" si="65"/>
        <v>20003</v>
      </c>
    </row>
    <row r="157" spans="1:14" ht="31.5">
      <c r="A157" s="116" t="s">
        <v>1009</v>
      </c>
      <c r="B157" s="118" t="s">
        <v>30</v>
      </c>
      <c r="C157" s="112" t="s">
        <v>316</v>
      </c>
      <c r="D157" s="119" t="s">
        <v>1007</v>
      </c>
      <c r="E157" s="112"/>
      <c r="F157" s="120">
        <f>SUM(F158:F162)</f>
        <v>22914</v>
      </c>
      <c r="G157" s="120">
        <f aca="true" t="shared" si="66" ref="G157:N157">SUM(G158:G162)</f>
        <v>787.5</v>
      </c>
      <c r="H157" s="120">
        <f>SUM(H158:H162)</f>
        <v>22126.5</v>
      </c>
      <c r="I157" s="120">
        <f t="shared" si="66"/>
        <v>19236</v>
      </c>
      <c r="J157" s="120">
        <f t="shared" si="66"/>
        <v>0</v>
      </c>
      <c r="K157" s="120">
        <f t="shared" si="66"/>
        <v>19236</v>
      </c>
      <c r="L157" s="120">
        <f t="shared" si="66"/>
        <v>20003</v>
      </c>
      <c r="M157" s="120">
        <f t="shared" si="66"/>
        <v>0</v>
      </c>
      <c r="N157" s="120">
        <f t="shared" si="66"/>
        <v>20003</v>
      </c>
    </row>
    <row r="158" spans="1:14" ht="189">
      <c r="A158" s="125" t="s">
        <v>110</v>
      </c>
      <c r="B158" s="118" t="s">
        <v>30</v>
      </c>
      <c r="C158" s="112" t="s">
        <v>316</v>
      </c>
      <c r="D158" s="112" t="s">
        <v>382</v>
      </c>
      <c r="E158" s="112" t="s">
        <v>622</v>
      </c>
      <c r="F158" s="120">
        <f>SUM(G158:H158)</f>
        <v>20131</v>
      </c>
      <c r="G158" s="120"/>
      <c r="H158" s="120">
        <v>20131</v>
      </c>
      <c r="I158" s="120">
        <f>SUM(J158:K158)</f>
        <v>18874</v>
      </c>
      <c r="J158" s="120"/>
      <c r="K158" s="120">
        <v>18874</v>
      </c>
      <c r="L158" s="120">
        <f>SUM(M158:N158)</f>
        <v>19630</v>
      </c>
      <c r="M158" s="120"/>
      <c r="N158" s="120">
        <v>19630</v>
      </c>
    </row>
    <row r="159" spans="1:14" ht="110.25">
      <c r="A159" s="125" t="s">
        <v>1013</v>
      </c>
      <c r="B159" s="118" t="s">
        <v>30</v>
      </c>
      <c r="C159" s="112" t="s">
        <v>316</v>
      </c>
      <c r="D159" s="112" t="s">
        <v>382</v>
      </c>
      <c r="E159" s="112" t="s">
        <v>0</v>
      </c>
      <c r="F159" s="120">
        <f>SUM(G159:H159)</f>
        <v>1948</v>
      </c>
      <c r="G159" s="120"/>
      <c r="H159" s="120">
        <v>1948</v>
      </c>
      <c r="I159" s="120">
        <f>SUM(J159:K159)</f>
        <v>362</v>
      </c>
      <c r="J159" s="120"/>
      <c r="K159" s="120">
        <v>362</v>
      </c>
      <c r="L159" s="120">
        <f>SUM(M159:N159)</f>
        <v>373</v>
      </c>
      <c r="M159" s="120"/>
      <c r="N159" s="120">
        <v>373</v>
      </c>
    </row>
    <row r="160" spans="1:14" ht="47.25">
      <c r="A160" s="125" t="s">
        <v>754</v>
      </c>
      <c r="B160" s="118" t="s">
        <v>30</v>
      </c>
      <c r="C160" s="112" t="s">
        <v>316</v>
      </c>
      <c r="D160" s="112" t="s">
        <v>382</v>
      </c>
      <c r="E160" s="112" t="s">
        <v>280</v>
      </c>
      <c r="F160" s="120">
        <f>SUM(G160:H160)</f>
        <v>6</v>
      </c>
      <c r="G160" s="120"/>
      <c r="H160" s="120">
        <v>6</v>
      </c>
      <c r="I160" s="120">
        <f>SUM(J160:K160)</f>
        <v>0</v>
      </c>
      <c r="J160" s="120"/>
      <c r="K160" s="120"/>
      <c r="L160" s="120">
        <f>SUM(M160:N160)</f>
        <v>0</v>
      </c>
      <c r="M160" s="120"/>
      <c r="N160" s="120"/>
    </row>
    <row r="161" spans="1:14" ht="126">
      <c r="A161" s="125" t="s">
        <v>712</v>
      </c>
      <c r="B161" s="118" t="s">
        <v>30</v>
      </c>
      <c r="C161" s="112" t="s">
        <v>316</v>
      </c>
      <c r="D161" s="112" t="s">
        <v>701</v>
      </c>
      <c r="E161" s="112" t="s">
        <v>0</v>
      </c>
      <c r="F161" s="120">
        <f>SUM(G161:H161)</f>
        <v>787.5</v>
      </c>
      <c r="G161" s="120">
        <v>787.5</v>
      </c>
      <c r="H161" s="120"/>
      <c r="I161" s="120">
        <f>SUM(J161:K161)</f>
        <v>0</v>
      </c>
      <c r="J161" s="120"/>
      <c r="K161" s="120"/>
      <c r="L161" s="120">
        <f>SUM(M161:N161)</f>
        <v>0</v>
      </c>
      <c r="M161" s="120"/>
      <c r="N161" s="120"/>
    </row>
    <row r="162" spans="1:14" ht="126">
      <c r="A162" s="125" t="s">
        <v>702</v>
      </c>
      <c r="B162" s="118" t="s">
        <v>30</v>
      </c>
      <c r="C162" s="112" t="s">
        <v>316</v>
      </c>
      <c r="D162" s="112" t="s">
        <v>703</v>
      </c>
      <c r="E162" s="112" t="s">
        <v>0</v>
      </c>
      <c r="F162" s="120">
        <f>SUM(G162:H162)</f>
        <v>41.5</v>
      </c>
      <c r="G162" s="120"/>
      <c r="H162" s="120">
        <v>41.5</v>
      </c>
      <c r="I162" s="120">
        <f>SUM(J162:K162)</f>
        <v>0</v>
      </c>
      <c r="J162" s="120"/>
      <c r="K162" s="120"/>
      <c r="L162" s="120">
        <f>SUM(M162:N162)</f>
        <v>0</v>
      </c>
      <c r="M162" s="120"/>
      <c r="N162" s="120"/>
    </row>
    <row r="163" spans="1:14" ht="31.5">
      <c r="A163" s="109" t="s">
        <v>317</v>
      </c>
      <c r="B163" s="111" t="s">
        <v>40</v>
      </c>
      <c r="C163" s="112"/>
      <c r="D163" s="112"/>
      <c r="E163" s="112"/>
      <c r="F163" s="113">
        <f>SUM(F164,F169)</f>
        <v>16505.399999999998</v>
      </c>
      <c r="G163" s="113">
        <f aca="true" t="shared" si="67" ref="G163:N163">SUM(G164,G169)</f>
        <v>9094.4</v>
      </c>
      <c r="H163" s="113">
        <f t="shared" si="67"/>
        <v>7411</v>
      </c>
      <c r="I163" s="113">
        <f t="shared" si="67"/>
        <v>10624</v>
      </c>
      <c r="J163" s="113">
        <f t="shared" si="67"/>
        <v>5315</v>
      </c>
      <c r="K163" s="113">
        <f t="shared" si="67"/>
        <v>5309</v>
      </c>
      <c r="L163" s="113">
        <f t="shared" si="67"/>
        <v>11046</v>
      </c>
      <c r="M163" s="113">
        <f t="shared" si="67"/>
        <v>5526</v>
      </c>
      <c r="N163" s="113">
        <f t="shared" si="67"/>
        <v>5520</v>
      </c>
    </row>
    <row r="164" spans="1:14" ht="15.75">
      <c r="A164" s="109" t="s">
        <v>383</v>
      </c>
      <c r="B164" s="111" t="s">
        <v>40</v>
      </c>
      <c r="C164" s="111" t="s">
        <v>29</v>
      </c>
      <c r="D164" s="131"/>
      <c r="E164" s="115"/>
      <c r="F164" s="113">
        <f>F165</f>
        <v>21</v>
      </c>
      <c r="G164" s="113">
        <f aca="true" t="shared" si="68" ref="G164:N167">G165</f>
        <v>0</v>
      </c>
      <c r="H164" s="113">
        <f t="shared" si="68"/>
        <v>21</v>
      </c>
      <c r="I164" s="113">
        <f>I165</f>
        <v>0</v>
      </c>
      <c r="J164" s="113">
        <f t="shared" si="68"/>
        <v>0</v>
      </c>
      <c r="K164" s="113">
        <f t="shared" si="68"/>
        <v>0</v>
      </c>
      <c r="L164" s="113">
        <f>L165</f>
        <v>0</v>
      </c>
      <c r="M164" s="113">
        <f t="shared" si="68"/>
        <v>0</v>
      </c>
      <c r="N164" s="113">
        <f t="shared" si="68"/>
        <v>0</v>
      </c>
    </row>
    <row r="165" spans="1:14" ht="110.25">
      <c r="A165" s="109" t="s">
        <v>370</v>
      </c>
      <c r="B165" s="118" t="s">
        <v>40</v>
      </c>
      <c r="C165" s="118" t="s">
        <v>29</v>
      </c>
      <c r="D165" s="119" t="s">
        <v>188</v>
      </c>
      <c r="E165" s="112"/>
      <c r="F165" s="120">
        <f>F166</f>
        <v>21</v>
      </c>
      <c r="G165" s="120">
        <f t="shared" si="68"/>
        <v>0</v>
      </c>
      <c r="H165" s="120">
        <f t="shared" si="68"/>
        <v>21</v>
      </c>
      <c r="I165" s="120">
        <f>I166</f>
        <v>0</v>
      </c>
      <c r="J165" s="120">
        <f t="shared" si="68"/>
        <v>0</v>
      </c>
      <c r="K165" s="120">
        <f t="shared" si="68"/>
        <v>0</v>
      </c>
      <c r="L165" s="120">
        <f>L166</f>
        <v>0</v>
      </c>
      <c r="M165" s="120">
        <f t="shared" si="68"/>
        <v>0</v>
      </c>
      <c r="N165" s="120">
        <f t="shared" si="68"/>
        <v>0</v>
      </c>
    </row>
    <row r="166" spans="1:14" ht="141.75">
      <c r="A166" s="116" t="s">
        <v>369</v>
      </c>
      <c r="B166" s="118" t="s">
        <v>40</v>
      </c>
      <c r="C166" s="118" t="s">
        <v>29</v>
      </c>
      <c r="D166" s="145" t="s">
        <v>189</v>
      </c>
      <c r="E166" s="112"/>
      <c r="F166" s="120">
        <f>F167</f>
        <v>21</v>
      </c>
      <c r="G166" s="120">
        <f t="shared" si="68"/>
        <v>0</v>
      </c>
      <c r="H166" s="120">
        <f t="shared" si="68"/>
        <v>21</v>
      </c>
      <c r="I166" s="120">
        <f>I167</f>
        <v>0</v>
      </c>
      <c r="J166" s="120">
        <f t="shared" si="68"/>
        <v>0</v>
      </c>
      <c r="K166" s="120">
        <f t="shared" si="68"/>
        <v>0</v>
      </c>
      <c r="L166" s="120">
        <f>L167</f>
        <v>0</v>
      </c>
      <c r="M166" s="120">
        <f t="shared" si="68"/>
        <v>0</v>
      </c>
      <c r="N166" s="120">
        <f t="shared" si="68"/>
        <v>0</v>
      </c>
    </row>
    <row r="167" spans="1:14" ht="47.25">
      <c r="A167" s="116" t="s">
        <v>384</v>
      </c>
      <c r="B167" s="118" t="s">
        <v>40</v>
      </c>
      <c r="C167" s="118" t="s">
        <v>29</v>
      </c>
      <c r="D167" s="145" t="s">
        <v>190</v>
      </c>
      <c r="E167" s="112"/>
      <c r="F167" s="120">
        <f>F168</f>
        <v>21</v>
      </c>
      <c r="G167" s="120">
        <f t="shared" si="68"/>
        <v>0</v>
      </c>
      <c r="H167" s="120">
        <f t="shared" si="68"/>
        <v>21</v>
      </c>
      <c r="I167" s="120">
        <f>I168</f>
        <v>0</v>
      </c>
      <c r="J167" s="120">
        <f t="shared" si="68"/>
        <v>0</v>
      </c>
      <c r="K167" s="120">
        <f t="shared" si="68"/>
        <v>0</v>
      </c>
      <c r="L167" s="120">
        <f>L168</f>
        <v>0</v>
      </c>
      <c r="M167" s="120">
        <f t="shared" si="68"/>
        <v>0</v>
      </c>
      <c r="N167" s="120">
        <f t="shared" si="68"/>
        <v>0</v>
      </c>
    </row>
    <row r="168" spans="1:14" ht="78.75">
      <c r="A168" s="116" t="s">
        <v>187</v>
      </c>
      <c r="B168" s="118" t="s">
        <v>40</v>
      </c>
      <c r="C168" s="118" t="s">
        <v>29</v>
      </c>
      <c r="D168" s="118" t="s">
        <v>191</v>
      </c>
      <c r="E168" s="112" t="s">
        <v>0</v>
      </c>
      <c r="F168" s="120">
        <f>SUM(G168:H168)</f>
        <v>21</v>
      </c>
      <c r="G168" s="120"/>
      <c r="H168" s="120">
        <v>21</v>
      </c>
      <c r="I168" s="120">
        <f>SUM(J168:K168)</f>
        <v>0</v>
      </c>
      <c r="J168" s="120"/>
      <c r="K168" s="120"/>
      <c r="L168" s="120">
        <f>SUM(M168:N168)</f>
        <v>0</v>
      </c>
      <c r="M168" s="120"/>
      <c r="N168" s="120"/>
    </row>
    <row r="169" spans="1:14" ht="15.75">
      <c r="A169" s="109" t="s">
        <v>289</v>
      </c>
      <c r="B169" s="111" t="s">
        <v>40</v>
      </c>
      <c r="C169" s="111" t="s">
        <v>419</v>
      </c>
      <c r="D169" s="112"/>
      <c r="E169" s="112"/>
      <c r="F169" s="113">
        <f aca="true" t="shared" si="69" ref="F169:L169">SUM(F170,F177,F182)</f>
        <v>16484.399999999998</v>
      </c>
      <c r="G169" s="113">
        <f t="shared" si="69"/>
        <v>9094.4</v>
      </c>
      <c r="H169" s="113">
        <f t="shared" si="69"/>
        <v>7390</v>
      </c>
      <c r="I169" s="113">
        <f t="shared" si="69"/>
        <v>10624</v>
      </c>
      <c r="J169" s="113">
        <f t="shared" si="69"/>
        <v>5315</v>
      </c>
      <c r="K169" s="113">
        <f t="shared" si="69"/>
        <v>5309</v>
      </c>
      <c r="L169" s="113">
        <f t="shared" si="69"/>
        <v>11046</v>
      </c>
      <c r="M169" s="113">
        <f>SUM(M170,M177)</f>
        <v>5526</v>
      </c>
      <c r="N169" s="113">
        <f>SUM(N170,N177)</f>
        <v>5520</v>
      </c>
    </row>
    <row r="170" spans="1:14" ht="110.25">
      <c r="A170" s="121" t="s">
        <v>370</v>
      </c>
      <c r="B170" s="118" t="s">
        <v>40</v>
      </c>
      <c r="C170" s="118" t="s">
        <v>419</v>
      </c>
      <c r="D170" s="184" t="s">
        <v>94</v>
      </c>
      <c r="E170" s="112"/>
      <c r="F170" s="120">
        <f aca="true" t="shared" si="70" ref="F170:N170">F171</f>
        <v>10216</v>
      </c>
      <c r="G170" s="120">
        <f t="shared" si="70"/>
        <v>5111</v>
      </c>
      <c r="H170" s="120">
        <f t="shared" si="70"/>
        <v>5105</v>
      </c>
      <c r="I170" s="120">
        <f t="shared" si="70"/>
        <v>10624</v>
      </c>
      <c r="J170" s="120">
        <f t="shared" si="70"/>
        <v>5315</v>
      </c>
      <c r="K170" s="120">
        <f t="shared" si="70"/>
        <v>5309</v>
      </c>
      <c r="L170" s="120">
        <f t="shared" si="70"/>
        <v>11046</v>
      </c>
      <c r="M170" s="120">
        <f t="shared" si="70"/>
        <v>5526</v>
      </c>
      <c r="N170" s="120">
        <f t="shared" si="70"/>
        <v>5520</v>
      </c>
    </row>
    <row r="171" spans="1:14" ht="189">
      <c r="A171" s="128" t="s">
        <v>371</v>
      </c>
      <c r="B171" s="118" t="s">
        <v>40</v>
      </c>
      <c r="C171" s="118" t="s">
        <v>419</v>
      </c>
      <c r="D171" s="146" t="s">
        <v>101</v>
      </c>
      <c r="E171" s="112"/>
      <c r="F171" s="120">
        <f>SUM(F172,F175)</f>
        <v>10216</v>
      </c>
      <c r="G171" s="120">
        <f aca="true" t="shared" si="71" ref="G171:N171">SUM(G172,G175)</f>
        <v>5111</v>
      </c>
      <c r="H171" s="120">
        <f t="shared" si="71"/>
        <v>5105</v>
      </c>
      <c r="I171" s="120">
        <f t="shared" si="71"/>
        <v>10624</v>
      </c>
      <c r="J171" s="120">
        <f t="shared" si="71"/>
        <v>5315</v>
      </c>
      <c r="K171" s="120">
        <f t="shared" si="71"/>
        <v>5309</v>
      </c>
      <c r="L171" s="120">
        <f t="shared" si="71"/>
        <v>11046</v>
      </c>
      <c r="M171" s="120">
        <f t="shared" si="71"/>
        <v>5526</v>
      </c>
      <c r="N171" s="120">
        <f t="shared" si="71"/>
        <v>5520</v>
      </c>
    </row>
    <row r="172" spans="1:14" ht="47.25">
      <c r="A172" s="128" t="s">
        <v>307</v>
      </c>
      <c r="B172" s="118" t="s">
        <v>40</v>
      </c>
      <c r="C172" s="118" t="s">
        <v>419</v>
      </c>
      <c r="D172" s="146" t="s">
        <v>308</v>
      </c>
      <c r="E172" s="112"/>
      <c r="F172" s="120">
        <f aca="true" t="shared" si="72" ref="F172:N172">SUM(F173:F174)</f>
        <v>10210</v>
      </c>
      <c r="G172" s="120">
        <f t="shared" si="72"/>
        <v>5105</v>
      </c>
      <c r="H172" s="120">
        <f t="shared" si="72"/>
        <v>5105</v>
      </c>
      <c r="I172" s="120">
        <f t="shared" si="72"/>
        <v>10618</v>
      </c>
      <c r="J172" s="120">
        <f t="shared" si="72"/>
        <v>5309</v>
      </c>
      <c r="K172" s="120">
        <f t="shared" si="72"/>
        <v>5309</v>
      </c>
      <c r="L172" s="120">
        <f t="shared" si="72"/>
        <v>11040</v>
      </c>
      <c r="M172" s="120">
        <f t="shared" si="72"/>
        <v>5520</v>
      </c>
      <c r="N172" s="120">
        <f t="shared" si="72"/>
        <v>5520</v>
      </c>
    </row>
    <row r="173" spans="1:14" ht="78.75">
      <c r="A173" s="128" t="s">
        <v>309</v>
      </c>
      <c r="B173" s="118" t="s">
        <v>40</v>
      </c>
      <c r="C173" s="118" t="s">
        <v>419</v>
      </c>
      <c r="D173" s="147" t="s">
        <v>180</v>
      </c>
      <c r="E173" s="112" t="s">
        <v>0</v>
      </c>
      <c r="F173" s="120">
        <f>SUM(G173:H173)</f>
        <v>5105</v>
      </c>
      <c r="G173" s="120">
        <v>0</v>
      </c>
      <c r="H173" s="120">
        <v>5105</v>
      </c>
      <c r="I173" s="120">
        <f>SUM(J173:K173)</f>
        <v>5309</v>
      </c>
      <c r="J173" s="120">
        <v>0</v>
      </c>
      <c r="K173" s="120">
        <v>5309</v>
      </c>
      <c r="L173" s="120">
        <f>SUM(M173:N173)</f>
        <v>5520</v>
      </c>
      <c r="M173" s="120">
        <v>0</v>
      </c>
      <c r="N173" s="120">
        <v>5520</v>
      </c>
    </row>
    <row r="174" spans="1:14" ht="94.5">
      <c r="A174" s="128" t="s">
        <v>167</v>
      </c>
      <c r="B174" s="118" t="s">
        <v>40</v>
      </c>
      <c r="C174" s="118" t="s">
        <v>419</v>
      </c>
      <c r="D174" s="147" t="s">
        <v>584</v>
      </c>
      <c r="E174" s="112" t="s">
        <v>0</v>
      </c>
      <c r="F174" s="120">
        <f>SUM(G174:H174)</f>
        <v>5105</v>
      </c>
      <c r="G174" s="120">
        <v>5105</v>
      </c>
      <c r="H174" s="120">
        <v>0</v>
      </c>
      <c r="I174" s="120">
        <f>SUM(J174:K174)</f>
        <v>5309</v>
      </c>
      <c r="J174" s="120">
        <v>5309</v>
      </c>
      <c r="K174" s="120">
        <v>0</v>
      </c>
      <c r="L174" s="120">
        <f>SUM(M174:N174)</f>
        <v>5520</v>
      </c>
      <c r="M174" s="120">
        <v>5520</v>
      </c>
      <c r="N174" s="120">
        <v>0</v>
      </c>
    </row>
    <row r="175" spans="1:14" ht="78.75">
      <c r="A175" s="128" t="s">
        <v>417</v>
      </c>
      <c r="B175" s="118" t="s">
        <v>40</v>
      </c>
      <c r="C175" s="118" t="s">
        <v>419</v>
      </c>
      <c r="D175" s="175" t="s">
        <v>416</v>
      </c>
      <c r="E175" s="112"/>
      <c r="F175" s="120">
        <f aca="true" t="shared" si="73" ref="F175:N175">F176</f>
        <v>6</v>
      </c>
      <c r="G175" s="120">
        <f t="shared" si="73"/>
        <v>6</v>
      </c>
      <c r="H175" s="120">
        <f t="shared" si="73"/>
        <v>0</v>
      </c>
      <c r="I175" s="120">
        <f t="shared" si="73"/>
        <v>6</v>
      </c>
      <c r="J175" s="120">
        <f t="shared" si="73"/>
        <v>6</v>
      </c>
      <c r="K175" s="120">
        <f t="shared" si="73"/>
        <v>0</v>
      </c>
      <c r="L175" s="120">
        <f t="shared" si="73"/>
        <v>6</v>
      </c>
      <c r="M175" s="120">
        <f t="shared" si="73"/>
        <v>6</v>
      </c>
      <c r="N175" s="120">
        <f t="shared" si="73"/>
        <v>0</v>
      </c>
    </row>
    <row r="176" spans="1:14" ht="110.25">
      <c r="A176" s="116" t="s">
        <v>418</v>
      </c>
      <c r="B176" s="118" t="s">
        <v>40</v>
      </c>
      <c r="C176" s="118" t="s">
        <v>419</v>
      </c>
      <c r="D176" s="149" t="s">
        <v>533</v>
      </c>
      <c r="E176" s="112" t="s">
        <v>0</v>
      </c>
      <c r="F176" s="120">
        <f>SUM(G176:H176)</f>
        <v>6</v>
      </c>
      <c r="G176" s="127">
        <v>6</v>
      </c>
      <c r="H176" s="127"/>
      <c r="I176" s="120">
        <f>SUM(J176:K176)</f>
        <v>6</v>
      </c>
      <c r="J176" s="127">
        <v>6</v>
      </c>
      <c r="K176" s="127"/>
      <c r="L176" s="120">
        <f>SUM(M176:N176)</f>
        <v>6</v>
      </c>
      <c r="M176" s="127">
        <v>6</v>
      </c>
      <c r="N176" s="127"/>
    </row>
    <row r="177" spans="1:14" ht="78.75">
      <c r="A177" s="121" t="s">
        <v>372</v>
      </c>
      <c r="B177" s="118" t="s">
        <v>40</v>
      </c>
      <c r="C177" s="118" t="s">
        <v>419</v>
      </c>
      <c r="D177" s="146">
        <v>12</v>
      </c>
      <c r="E177" s="112"/>
      <c r="F177" s="120">
        <f>F178</f>
        <v>4959.3</v>
      </c>
      <c r="G177" s="120">
        <f aca="true" t="shared" si="74" ref="G177:N178">G178</f>
        <v>2674.3</v>
      </c>
      <c r="H177" s="120">
        <f t="shared" si="74"/>
        <v>2285</v>
      </c>
      <c r="I177" s="120">
        <f t="shared" si="74"/>
        <v>0</v>
      </c>
      <c r="J177" s="120">
        <f t="shared" si="74"/>
        <v>0</v>
      </c>
      <c r="K177" s="120">
        <f t="shared" si="74"/>
        <v>0</v>
      </c>
      <c r="L177" s="120">
        <f t="shared" si="74"/>
        <v>0</v>
      </c>
      <c r="M177" s="120">
        <f t="shared" si="74"/>
        <v>0</v>
      </c>
      <c r="N177" s="120">
        <f t="shared" si="74"/>
        <v>0</v>
      </c>
    </row>
    <row r="178" spans="1:14" ht="78.75">
      <c r="A178" s="121" t="s">
        <v>937</v>
      </c>
      <c r="B178" s="118" t="s">
        <v>40</v>
      </c>
      <c r="C178" s="118" t="s">
        <v>419</v>
      </c>
      <c r="D178" s="146" t="s">
        <v>936</v>
      </c>
      <c r="E178" s="112"/>
      <c r="F178" s="120">
        <f>F179</f>
        <v>4959.3</v>
      </c>
      <c r="G178" s="120">
        <f t="shared" si="74"/>
        <v>2674.3</v>
      </c>
      <c r="H178" s="120">
        <f t="shared" si="74"/>
        <v>2285</v>
      </c>
      <c r="I178" s="120">
        <f t="shared" si="74"/>
        <v>0</v>
      </c>
      <c r="J178" s="120">
        <f t="shared" si="74"/>
        <v>0</v>
      </c>
      <c r="K178" s="120">
        <f t="shared" si="74"/>
        <v>0</v>
      </c>
      <c r="L178" s="120">
        <f t="shared" si="74"/>
        <v>0</v>
      </c>
      <c r="M178" s="120">
        <f t="shared" si="74"/>
        <v>0</v>
      </c>
      <c r="N178" s="120">
        <f t="shared" si="74"/>
        <v>0</v>
      </c>
    </row>
    <row r="179" spans="1:14" ht="63">
      <c r="A179" s="121" t="s">
        <v>647</v>
      </c>
      <c r="B179" s="118" t="s">
        <v>40</v>
      </c>
      <c r="C179" s="118" t="s">
        <v>419</v>
      </c>
      <c r="D179" s="146" t="s">
        <v>636</v>
      </c>
      <c r="E179" s="112"/>
      <c r="F179" s="120">
        <f>SUM(F180:F181)</f>
        <v>4959.3</v>
      </c>
      <c r="G179" s="120">
        <f aca="true" t="shared" si="75" ref="G179:N179">SUM(G180:G181)</f>
        <v>2674.3</v>
      </c>
      <c r="H179" s="120">
        <f t="shared" si="75"/>
        <v>2285</v>
      </c>
      <c r="I179" s="120">
        <f t="shared" si="75"/>
        <v>0</v>
      </c>
      <c r="J179" s="120">
        <f t="shared" si="75"/>
        <v>0</v>
      </c>
      <c r="K179" s="120">
        <f t="shared" si="75"/>
        <v>0</v>
      </c>
      <c r="L179" s="120">
        <f t="shared" si="75"/>
        <v>0</v>
      </c>
      <c r="M179" s="120">
        <f t="shared" si="75"/>
        <v>0</v>
      </c>
      <c r="N179" s="120">
        <f t="shared" si="75"/>
        <v>0</v>
      </c>
    </row>
    <row r="180" spans="1:14" ht="126">
      <c r="A180" s="148" t="s">
        <v>637</v>
      </c>
      <c r="B180" s="118" t="s">
        <v>40</v>
      </c>
      <c r="C180" s="118" t="s">
        <v>419</v>
      </c>
      <c r="D180" s="149" t="s">
        <v>689</v>
      </c>
      <c r="E180" s="112" t="s">
        <v>0</v>
      </c>
      <c r="F180" s="120">
        <f>SUM(G180:H180)</f>
        <v>4959.3</v>
      </c>
      <c r="G180" s="120">
        <v>2674.3</v>
      </c>
      <c r="H180" s="120">
        <v>2285</v>
      </c>
      <c r="I180" s="120">
        <f>SUM(J180:K180)</f>
        <v>0</v>
      </c>
      <c r="J180" s="120"/>
      <c r="K180" s="120"/>
      <c r="L180" s="120">
        <f>SUM(M180:N180)</f>
        <v>0</v>
      </c>
      <c r="M180" s="120"/>
      <c r="N180" s="120"/>
    </row>
    <row r="181" spans="1:14" ht="47.25">
      <c r="A181" s="121" t="s">
        <v>939</v>
      </c>
      <c r="B181" s="118" t="s">
        <v>40</v>
      </c>
      <c r="C181" s="118" t="s">
        <v>419</v>
      </c>
      <c r="D181" s="149" t="s">
        <v>938</v>
      </c>
      <c r="E181" s="112" t="s">
        <v>0</v>
      </c>
      <c r="F181" s="120">
        <f>SUM(G181:H181)</f>
        <v>0</v>
      </c>
      <c r="G181" s="127"/>
      <c r="H181" s="127"/>
      <c r="I181" s="120">
        <f>SUM(J181:K181)</f>
        <v>0</v>
      </c>
      <c r="J181" s="127"/>
      <c r="K181" s="127"/>
      <c r="L181" s="120">
        <f>SUM(M181:N181)</f>
        <v>0</v>
      </c>
      <c r="M181" s="127"/>
      <c r="N181" s="127"/>
    </row>
    <row r="182" spans="1:14" ht="31.5">
      <c r="A182" s="116" t="s">
        <v>1008</v>
      </c>
      <c r="B182" s="118" t="s">
        <v>40</v>
      </c>
      <c r="C182" s="118" t="s">
        <v>419</v>
      </c>
      <c r="D182" s="119" t="s">
        <v>1006</v>
      </c>
      <c r="E182" s="112"/>
      <c r="F182" s="120">
        <f>F183</f>
        <v>1309.1</v>
      </c>
      <c r="G182" s="120">
        <f aca="true" t="shared" si="76" ref="G182:N183">G183</f>
        <v>1309.1</v>
      </c>
      <c r="H182" s="120">
        <f t="shared" si="76"/>
        <v>0</v>
      </c>
      <c r="I182" s="120">
        <f t="shared" si="76"/>
        <v>0</v>
      </c>
      <c r="J182" s="120">
        <f t="shared" si="76"/>
        <v>0</v>
      </c>
      <c r="K182" s="120">
        <f t="shared" si="76"/>
        <v>0</v>
      </c>
      <c r="L182" s="120">
        <f t="shared" si="76"/>
        <v>0</v>
      </c>
      <c r="M182" s="120">
        <f t="shared" si="76"/>
        <v>0</v>
      </c>
      <c r="N182" s="120">
        <f t="shared" si="76"/>
        <v>0</v>
      </c>
    </row>
    <row r="183" spans="1:14" ht="31.5">
      <c r="A183" s="116" t="s">
        <v>1009</v>
      </c>
      <c r="B183" s="118" t="s">
        <v>40</v>
      </c>
      <c r="C183" s="118" t="s">
        <v>419</v>
      </c>
      <c r="D183" s="119" t="s">
        <v>1007</v>
      </c>
      <c r="E183" s="112"/>
      <c r="F183" s="120">
        <f>F184</f>
        <v>1309.1</v>
      </c>
      <c r="G183" s="120">
        <f t="shared" si="76"/>
        <v>1309.1</v>
      </c>
      <c r="H183" s="120">
        <f t="shared" si="76"/>
        <v>0</v>
      </c>
      <c r="I183" s="120">
        <f t="shared" si="76"/>
        <v>0</v>
      </c>
      <c r="J183" s="120">
        <f t="shared" si="76"/>
        <v>0</v>
      </c>
      <c r="K183" s="120">
        <f t="shared" si="76"/>
        <v>0</v>
      </c>
      <c r="L183" s="120">
        <f t="shared" si="76"/>
        <v>0</v>
      </c>
      <c r="M183" s="120">
        <f t="shared" si="76"/>
        <v>0</v>
      </c>
      <c r="N183" s="120">
        <f t="shared" si="76"/>
        <v>0</v>
      </c>
    </row>
    <row r="184" spans="1:14" ht="78.75">
      <c r="A184" s="121" t="s">
        <v>697</v>
      </c>
      <c r="B184" s="118" t="s">
        <v>40</v>
      </c>
      <c r="C184" s="118" t="s">
        <v>419</v>
      </c>
      <c r="D184" s="149" t="s">
        <v>714</v>
      </c>
      <c r="E184" s="112" t="s">
        <v>314</v>
      </c>
      <c r="F184" s="120">
        <f>SUM(G184:H184)</f>
        <v>1309.1</v>
      </c>
      <c r="G184" s="120">
        <v>1309.1</v>
      </c>
      <c r="H184" s="120"/>
      <c r="I184" s="120">
        <f>SUM(J184:K184)</f>
        <v>0</v>
      </c>
      <c r="J184" s="120"/>
      <c r="K184" s="120"/>
      <c r="L184" s="120">
        <f>SUM(M184:N184)</f>
        <v>0</v>
      </c>
      <c r="M184" s="120"/>
      <c r="N184" s="120"/>
    </row>
    <row r="185" spans="1:14" ht="15.75">
      <c r="A185" s="130" t="s">
        <v>1011</v>
      </c>
      <c r="B185" s="111" t="s">
        <v>422</v>
      </c>
      <c r="C185" s="111"/>
      <c r="D185" s="151"/>
      <c r="E185" s="115"/>
      <c r="F185" s="113">
        <f>SUM(F186)</f>
        <v>551</v>
      </c>
      <c r="G185" s="113">
        <f aca="true" t="shared" si="77" ref="G185:N185">SUM(G186)</f>
        <v>551</v>
      </c>
      <c r="H185" s="113">
        <f t="shared" si="77"/>
        <v>0</v>
      </c>
      <c r="I185" s="113">
        <f t="shared" si="77"/>
        <v>556</v>
      </c>
      <c r="J185" s="113">
        <f t="shared" si="77"/>
        <v>556</v>
      </c>
      <c r="K185" s="113">
        <f t="shared" si="77"/>
        <v>0</v>
      </c>
      <c r="L185" s="113">
        <f t="shared" si="77"/>
        <v>576</v>
      </c>
      <c r="M185" s="113">
        <f t="shared" si="77"/>
        <v>576</v>
      </c>
      <c r="N185" s="113">
        <f t="shared" si="77"/>
        <v>0</v>
      </c>
    </row>
    <row r="186" spans="1:14" ht="31.5">
      <c r="A186" s="130" t="s">
        <v>1012</v>
      </c>
      <c r="B186" s="111" t="s">
        <v>422</v>
      </c>
      <c r="C186" s="111" t="s">
        <v>40</v>
      </c>
      <c r="D186" s="151"/>
      <c r="E186" s="115"/>
      <c r="F186" s="113">
        <f>SUM(F187,)</f>
        <v>551</v>
      </c>
      <c r="G186" s="113">
        <f aca="true" t="shared" si="78" ref="G186:N186">SUM(G187,)</f>
        <v>551</v>
      </c>
      <c r="H186" s="113">
        <f t="shared" si="78"/>
        <v>0</v>
      </c>
      <c r="I186" s="113">
        <f t="shared" si="78"/>
        <v>556</v>
      </c>
      <c r="J186" s="113">
        <f t="shared" si="78"/>
        <v>556</v>
      </c>
      <c r="K186" s="113">
        <f t="shared" si="78"/>
        <v>0</v>
      </c>
      <c r="L186" s="113">
        <f t="shared" si="78"/>
        <v>576</v>
      </c>
      <c r="M186" s="113">
        <f t="shared" si="78"/>
        <v>576</v>
      </c>
      <c r="N186" s="113">
        <f t="shared" si="78"/>
        <v>0</v>
      </c>
    </row>
    <row r="187" spans="1:14" ht="78.75">
      <c r="A187" s="121" t="s">
        <v>352</v>
      </c>
      <c r="B187" s="118" t="s">
        <v>422</v>
      </c>
      <c r="C187" s="118" t="s">
        <v>40</v>
      </c>
      <c r="D187" s="124" t="s">
        <v>28</v>
      </c>
      <c r="E187" s="112"/>
      <c r="F187" s="120">
        <f>F188</f>
        <v>551</v>
      </c>
      <c r="G187" s="120">
        <f aca="true" t="shared" si="79" ref="G187:N187">G188</f>
        <v>551</v>
      </c>
      <c r="H187" s="120">
        <f t="shared" si="79"/>
        <v>0</v>
      </c>
      <c r="I187" s="120">
        <f>I188</f>
        <v>556</v>
      </c>
      <c r="J187" s="120">
        <f t="shared" si="79"/>
        <v>556</v>
      </c>
      <c r="K187" s="120">
        <f t="shared" si="79"/>
        <v>0</v>
      </c>
      <c r="L187" s="120">
        <f>L188</f>
        <v>576</v>
      </c>
      <c r="M187" s="120">
        <f t="shared" si="79"/>
        <v>576</v>
      </c>
      <c r="N187" s="120">
        <f t="shared" si="79"/>
        <v>0</v>
      </c>
    </row>
    <row r="188" spans="1:14" ht="141.75">
      <c r="A188" s="128" t="s">
        <v>373</v>
      </c>
      <c r="B188" s="118" t="s">
        <v>422</v>
      </c>
      <c r="C188" s="118" t="s">
        <v>40</v>
      </c>
      <c r="D188" s="124" t="s">
        <v>483</v>
      </c>
      <c r="E188" s="112"/>
      <c r="F188" s="120">
        <f>F189</f>
        <v>551</v>
      </c>
      <c r="G188" s="120">
        <f>G189</f>
        <v>551</v>
      </c>
      <c r="H188" s="120">
        <f>H189</f>
        <v>0</v>
      </c>
      <c r="I188" s="120">
        <f>I189</f>
        <v>556</v>
      </c>
      <c r="J188" s="120">
        <f>J189</f>
        <v>556</v>
      </c>
      <c r="K188" s="120">
        <f>K189</f>
        <v>0</v>
      </c>
      <c r="L188" s="120">
        <f>L189</f>
        <v>576</v>
      </c>
      <c r="M188" s="120">
        <f>M189</f>
        <v>576</v>
      </c>
      <c r="N188" s="120">
        <f>N189</f>
        <v>0</v>
      </c>
    </row>
    <row r="189" spans="1:14" ht="78.75">
      <c r="A189" s="128" t="s">
        <v>26</v>
      </c>
      <c r="B189" s="118" t="s">
        <v>422</v>
      </c>
      <c r="C189" s="118" t="s">
        <v>40</v>
      </c>
      <c r="D189" s="124" t="s">
        <v>27</v>
      </c>
      <c r="E189" s="112"/>
      <c r="F189" s="120">
        <f aca="true" t="shared" si="80" ref="F189:N189">SUM(F190:F191)</f>
        <v>551</v>
      </c>
      <c r="G189" s="120">
        <f t="shared" si="80"/>
        <v>551</v>
      </c>
      <c r="H189" s="120">
        <f t="shared" si="80"/>
        <v>0</v>
      </c>
      <c r="I189" s="120">
        <f t="shared" si="80"/>
        <v>556</v>
      </c>
      <c r="J189" s="120">
        <f t="shared" si="80"/>
        <v>556</v>
      </c>
      <c r="K189" s="120">
        <f t="shared" si="80"/>
        <v>0</v>
      </c>
      <c r="L189" s="120">
        <f t="shared" si="80"/>
        <v>576</v>
      </c>
      <c r="M189" s="120">
        <f t="shared" si="80"/>
        <v>576</v>
      </c>
      <c r="N189" s="120">
        <f t="shared" si="80"/>
        <v>0</v>
      </c>
    </row>
    <row r="190" spans="1:14" ht="189">
      <c r="A190" s="125" t="s">
        <v>84</v>
      </c>
      <c r="B190" s="118" t="s">
        <v>422</v>
      </c>
      <c r="C190" s="118" t="s">
        <v>40</v>
      </c>
      <c r="D190" s="126" t="s">
        <v>570</v>
      </c>
      <c r="E190" s="112" t="s">
        <v>622</v>
      </c>
      <c r="F190" s="120">
        <f>SUM(G190:H190)</f>
        <v>539</v>
      </c>
      <c r="G190" s="127">
        <v>539</v>
      </c>
      <c r="H190" s="127"/>
      <c r="I190" s="120">
        <f>SUM(J190:K190)</f>
        <v>544</v>
      </c>
      <c r="J190" s="127">
        <v>544</v>
      </c>
      <c r="K190" s="127"/>
      <c r="L190" s="120">
        <f>SUM(M190:N190)</f>
        <v>564</v>
      </c>
      <c r="M190" s="127">
        <v>564</v>
      </c>
      <c r="N190" s="127"/>
    </row>
    <row r="191" spans="1:14" ht="110.25">
      <c r="A191" s="116" t="s">
        <v>85</v>
      </c>
      <c r="B191" s="118" t="s">
        <v>422</v>
      </c>
      <c r="C191" s="118" t="s">
        <v>40</v>
      </c>
      <c r="D191" s="126" t="s">
        <v>570</v>
      </c>
      <c r="E191" s="112" t="s">
        <v>0</v>
      </c>
      <c r="F191" s="120">
        <f>SUM(G191:H191)</f>
        <v>12</v>
      </c>
      <c r="G191" s="127">
        <v>12</v>
      </c>
      <c r="H191" s="127"/>
      <c r="I191" s="120">
        <f>SUM(J191:K191)</f>
        <v>12</v>
      </c>
      <c r="J191" s="127">
        <v>12</v>
      </c>
      <c r="K191" s="127"/>
      <c r="L191" s="120">
        <f>SUM(M191:N191)</f>
        <v>12</v>
      </c>
      <c r="M191" s="127">
        <v>12</v>
      </c>
      <c r="N191" s="127"/>
    </row>
    <row r="192" spans="1:14" ht="15.75">
      <c r="A192" s="109" t="s">
        <v>290</v>
      </c>
      <c r="B192" s="111" t="s">
        <v>94</v>
      </c>
      <c r="C192" s="112"/>
      <c r="D192" s="112"/>
      <c r="E192" s="112"/>
      <c r="F192" s="113">
        <f>SUM(F193,F202,F212,F221,F242)</f>
        <v>446461.3</v>
      </c>
      <c r="G192" s="113">
        <f aca="true" t="shared" si="81" ref="G192:N192">SUM(G193,G202,G212,G221,G242)</f>
        <v>290800.8</v>
      </c>
      <c r="H192" s="113">
        <f t="shared" si="81"/>
        <v>155660.5</v>
      </c>
      <c r="I192" s="113">
        <f t="shared" si="81"/>
        <v>537471.5</v>
      </c>
      <c r="J192" s="113">
        <f t="shared" si="81"/>
        <v>399777</v>
      </c>
      <c r="K192" s="113">
        <f t="shared" si="81"/>
        <v>137694.5</v>
      </c>
      <c r="L192" s="113">
        <f t="shared" si="81"/>
        <v>390984.9</v>
      </c>
      <c r="M192" s="113">
        <f t="shared" si="81"/>
        <v>275135</v>
      </c>
      <c r="N192" s="113">
        <f t="shared" si="81"/>
        <v>115849.9</v>
      </c>
    </row>
    <row r="193" spans="1:14" ht="15.75">
      <c r="A193" s="109" t="s">
        <v>543</v>
      </c>
      <c r="B193" s="111" t="s">
        <v>94</v>
      </c>
      <c r="C193" s="111" t="s">
        <v>29</v>
      </c>
      <c r="D193" s="112"/>
      <c r="E193" s="112"/>
      <c r="F193" s="113">
        <f>SUM(F194,)</f>
        <v>94558.4</v>
      </c>
      <c r="G193" s="113">
        <f aca="true" t="shared" si="82" ref="G193:N193">SUM(G194,)</f>
        <v>51745</v>
      </c>
      <c r="H193" s="113">
        <f t="shared" si="82"/>
        <v>42813.4</v>
      </c>
      <c r="I193" s="113">
        <f t="shared" si="82"/>
        <v>156150</v>
      </c>
      <c r="J193" s="113">
        <f t="shared" si="82"/>
        <v>114226</v>
      </c>
      <c r="K193" s="113">
        <f t="shared" si="82"/>
        <v>41924</v>
      </c>
      <c r="L193" s="113">
        <f t="shared" si="82"/>
        <v>95770</v>
      </c>
      <c r="M193" s="113">
        <f t="shared" si="82"/>
        <v>80026</v>
      </c>
      <c r="N193" s="113">
        <f t="shared" si="82"/>
        <v>15744</v>
      </c>
    </row>
    <row r="194" spans="1:14" ht="63">
      <c r="A194" s="121" t="s">
        <v>374</v>
      </c>
      <c r="B194" s="118" t="s">
        <v>94</v>
      </c>
      <c r="C194" s="118" t="s">
        <v>29</v>
      </c>
      <c r="D194" s="119" t="s">
        <v>224</v>
      </c>
      <c r="E194" s="112"/>
      <c r="F194" s="120">
        <f aca="true" t="shared" si="83" ref="F194:N194">F195</f>
        <v>94558.4</v>
      </c>
      <c r="G194" s="120">
        <f t="shared" si="83"/>
        <v>51745</v>
      </c>
      <c r="H194" s="120">
        <f t="shared" si="83"/>
        <v>42813.4</v>
      </c>
      <c r="I194" s="120">
        <f t="shared" si="83"/>
        <v>156150</v>
      </c>
      <c r="J194" s="120">
        <f t="shared" si="83"/>
        <v>114226</v>
      </c>
      <c r="K194" s="120">
        <f t="shared" si="83"/>
        <v>41924</v>
      </c>
      <c r="L194" s="120">
        <f t="shared" si="83"/>
        <v>95770</v>
      </c>
      <c r="M194" s="120">
        <f t="shared" si="83"/>
        <v>80026</v>
      </c>
      <c r="N194" s="120">
        <f t="shared" si="83"/>
        <v>15744</v>
      </c>
    </row>
    <row r="195" spans="1:14" ht="94.5">
      <c r="A195" s="121" t="s">
        <v>444</v>
      </c>
      <c r="B195" s="118" t="s">
        <v>94</v>
      </c>
      <c r="C195" s="118" t="s">
        <v>29</v>
      </c>
      <c r="D195" s="119" t="s">
        <v>225</v>
      </c>
      <c r="E195" s="112"/>
      <c r="F195" s="120">
        <f aca="true" t="shared" si="84" ref="F195:N195">SUM(F196,F199)</f>
        <v>94558.4</v>
      </c>
      <c r="G195" s="120">
        <f t="shared" si="84"/>
        <v>51745</v>
      </c>
      <c r="H195" s="120">
        <f t="shared" si="84"/>
        <v>42813.4</v>
      </c>
      <c r="I195" s="120">
        <f t="shared" si="84"/>
        <v>156150</v>
      </c>
      <c r="J195" s="120">
        <f t="shared" si="84"/>
        <v>114226</v>
      </c>
      <c r="K195" s="120">
        <f t="shared" si="84"/>
        <v>41924</v>
      </c>
      <c r="L195" s="120">
        <f t="shared" si="84"/>
        <v>95770</v>
      </c>
      <c r="M195" s="120">
        <f t="shared" si="84"/>
        <v>80026</v>
      </c>
      <c r="N195" s="120">
        <f t="shared" si="84"/>
        <v>15744</v>
      </c>
    </row>
    <row r="196" spans="1:14" ht="63">
      <c r="A196" s="121" t="s">
        <v>257</v>
      </c>
      <c r="B196" s="118" t="s">
        <v>94</v>
      </c>
      <c r="C196" s="118" t="s">
        <v>29</v>
      </c>
      <c r="D196" s="119" t="s">
        <v>226</v>
      </c>
      <c r="E196" s="112"/>
      <c r="F196" s="120">
        <f aca="true" t="shared" si="85" ref="F196:N196">SUM(F197:F198)</f>
        <v>94558.4</v>
      </c>
      <c r="G196" s="120">
        <f t="shared" si="85"/>
        <v>51745</v>
      </c>
      <c r="H196" s="120">
        <f t="shared" si="85"/>
        <v>42813.4</v>
      </c>
      <c r="I196" s="120">
        <f t="shared" si="85"/>
        <v>93890</v>
      </c>
      <c r="J196" s="120">
        <f t="shared" si="85"/>
        <v>58192</v>
      </c>
      <c r="K196" s="120">
        <f t="shared" si="85"/>
        <v>35698</v>
      </c>
      <c r="L196" s="120">
        <f t="shared" si="85"/>
        <v>82015</v>
      </c>
      <c r="M196" s="120">
        <f t="shared" si="85"/>
        <v>67647</v>
      </c>
      <c r="N196" s="120">
        <f t="shared" si="85"/>
        <v>14368</v>
      </c>
    </row>
    <row r="197" spans="1:14" ht="157.5">
      <c r="A197" s="121" t="s">
        <v>111</v>
      </c>
      <c r="B197" s="118" t="s">
        <v>94</v>
      </c>
      <c r="C197" s="118" t="s">
        <v>29</v>
      </c>
      <c r="D197" s="112" t="s">
        <v>229</v>
      </c>
      <c r="E197" s="112" t="s">
        <v>291</v>
      </c>
      <c r="F197" s="120">
        <f>SUM(G197:H197)</f>
        <v>42813.4</v>
      </c>
      <c r="G197" s="120">
        <v>0</v>
      </c>
      <c r="H197" s="120">
        <v>42813.4</v>
      </c>
      <c r="I197" s="120">
        <f>SUM(J197:K197)</f>
        <v>35698</v>
      </c>
      <c r="J197" s="120">
        <v>0</v>
      </c>
      <c r="K197" s="120">
        <v>35698</v>
      </c>
      <c r="L197" s="120">
        <f>SUM(M197:N197)</f>
        <v>14368</v>
      </c>
      <c r="M197" s="120">
        <v>0</v>
      </c>
      <c r="N197" s="120">
        <v>14368</v>
      </c>
    </row>
    <row r="198" spans="1:14" ht="157.5">
      <c r="A198" s="128" t="s">
        <v>258</v>
      </c>
      <c r="B198" s="118" t="s">
        <v>94</v>
      </c>
      <c r="C198" s="118" t="s">
        <v>29</v>
      </c>
      <c r="D198" s="126" t="s">
        <v>230</v>
      </c>
      <c r="E198" s="112" t="s">
        <v>291</v>
      </c>
      <c r="F198" s="120">
        <f>SUM(G198:H198)</f>
        <v>51745</v>
      </c>
      <c r="G198" s="120">
        <v>51745</v>
      </c>
      <c r="H198" s="120"/>
      <c r="I198" s="120">
        <f>SUM(J198:K198)</f>
        <v>58192</v>
      </c>
      <c r="J198" s="120">
        <v>58192</v>
      </c>
      <c r="K198" s="120">
        <v>0</v>
      </c>
      <c r="L198" s="120">
        <f>SUM(M198:N198)</f>
        <v>67647</v>
      </c>
      <c r="M198" s="120">
        <v>67647</v>
      </c>
      <c r="N198" s="120">
        <v>0</v>
      </c>
    </row>
    <row r="199" spans="1:14" ht="47.25">
      <c r="A199" s="116" t="s">
        <v>330</v>
      </c>
      <c r="B199" s="118" t="s">
        <v>94</v>
      </c>
      <c r="C199" s="118" t="s">
        <v>29</v>
      </c>
      <c r="D199" s="119" t="s">
        <v>348</v>
      </c>
      <c r="E199" s="112"/>
      <c r="F199" s="155">
        <f>SUM(F200:F201)</f>
        <v>0</v>
      </c>
      <c r="G199" s="155">
        <f aca="true" t="shared" si="86" ref="G199:N199">SUM(G200:G201)</f>
        <v>0</v>
      </c>
      <c r="H199" s="155">
        <f t="shared" si="86"/>
        <v>0</v>
      </c>
      <c r="I199" s="155">
        <f t="shared" si="86"/>
        <v>62260</v>
      </c>
      <c r="J199" s="155">
        <f t="shared" si="86"/>
        <v>56034</v>
      </c>
      <c r="K199" s="155">
        <f t="shared" si="86"/>
        <v>6226</v>
      </c>
      <c r="L199" s="155">
        <f t="shared" si="86"/>
        <v>13755</v>
      </c>
      <c r="M199" s="155">
        <f t="shared" si="86"/>
        <v>12379</v>
      </c>
      <c r="N199" s="155">
        <f t="shared" si="86"/>
        <v>1376</v>
      </c>
    </row>
    <row r="200" spans="1:14" ht="78.75">
      <c r="A200" s="116" t="s">
        <v>25</v>
      </c>
      <c r="B200" s="118" t="s">
        <v>94</v>
      </c>
      <c r="C200" s="118" t="s">
        <v>29</v>
      </c>
      <c r="D200" s="126" t="s">
        <v>349</v>
      </c>
      <c r="E200" s="112" t="s">
        <v>0</v>
      </c>
      <c r="F200" s="155">
        <f>SUM(G200:H200)</f>
        <v>0</v>
      </c>
      <c r="G200" s="155"/>
      <c r="H200" s="155"/>
      <c r="I200" s="155">
        <f>SUM(J200:K200)</f>
        <v>6226</v>
      </c>
      <c r="J200" s="155">
        <v>0</v>
      </c>
      <c r="K200" s="155">
        <v>6226</v>
      </c>
      <c r="L200" s="155">
        <f>SUM(M200:N200)</f>
        <v>1376</v>
      </c>
      <c r="M200" s="155"/>
      <c r="N200" s="155">
        <v>1376</v>
      </c>
    </row>
    <row r="201" spans="1:14" ht="94.5">
      <c r="A201" s="116" t="s">
        <v>181</v>
      </c>
      <c r="B201" s="118" t="s">
        <v>94</v>
      </c>
      <c r="C201" s="118" t="s">
        <v>29</v>
      </c>
      <c r="D201" s="126" t="s">
        <v>350</v>
      </c>
      <c r="E201" s="112" t="s">
        <v>0</v>
      </c>
      <c r="F201" s="155">
        <f>SUM(G201:H201)</f>
        <v>0</v>
      </c>
      <c r="G201" s="155"/>
      <c r="H201" s="155"/>
      <c r="I201" s="155">
        <f>SUM(J201:K201)</f>
        <v>56034</v>
      </c>
      <c r="J201" s="155">
        <v>56034</v>
      </c>
      <c r="K201" s="155"/>
      <c r="L201" s="155">
        <f>SUM(M201:N201)</f>
        <v>12379</v>
      </c>
      <c r="M201" s="155">
        <v>12379</v>
      </c>
      <c r="N201" s="155"/>
    </row>
    <row r="202" spans="1:14" ht="15.75">
      <c r="A202" s="109" t="s">
        <v>544</v>
      </c>
      <c r="B202" s="111" t="s">
        <v>94</v>
      </c>
      <c r="C202" s="111" t="s">
        <v>41</v>
      </c>
      <c r="D202" s="112"/>
      <c r="E202" s="112"/>
      <c r="F202" s="113">
        <f aca="true" t="shared" si="87" ref="F202:N202">SUM(F203)</f>
        <v>290278.7</v>
      </c>
      <c r="G202" s="113">
        <f t="shared" si="87"/>
        <v>237496</v>
      </c>
      <c r="H202" s="113">
        <f t="shared" si="87"/>
        <v>52782.7</v>
      </c>
      <c r="I202" s="113">
        <f t="shared" si="87"/>
        <v>317744.5</v>
      </c>
      <c r="J202" s="113">
        <f t="shared" si="87"/>
        <v>285434</v>
      </c>
      <c r="K202" s="113">
        <f t="shared" si="87"/>
        <v>32310.5</v>
      </c>
      <c r="L202" s="113">
        <f t="shared" si="87"/>
        <v>228724.9</v>
      </c>
      <c r="M202" s="113">
        <f t="shared" si="87"/>
        <v>194988</v>
      </c>
      <c r="N202" s="113">
        <f t="shared" si="87"/>
        <v>33736.9</v>
      </c>
    </row>
    <row r="203" spans="1:14" ht="63">
      <c r="A203" s="121" t="s">
        <v>374</v>
      </c>
      <c r="B203" s="118" t="s">
        <v>94</v>
      </c>
      <c r="C203" s="118" t="s">
        <v>41</v>
      </c>
      <c r="D203" s="136" t="s">
        <v>224</v>
      </c>
      <c r="E203" s="112"/>
      <c r="F203" s="120">
        <f aca="true" t="shared" si="88" ref="F203:N203">SUM(F204,)</f>
        <v>290278.7</v>
      </c>
      <c r="G203" s="120">
        <f t="shared" si="88"/>
        <v>237496</v>
      </c>
      <c r="H203" s="120">
        <f t="shared" si="88"/>
        <v>52782.7</v>
      </c>
      <c r="I203" s="120">
        <f t="shared" si="88"/>
        <v>317744.5</v>
      </c>
      <c r="J203" s="120">
        <f t="shared" si="88"/>
        <v>285434</v>
      </c>
      <c r="K203" s="120">
        <f t="shared" si="88"/>
        <v>32310.5</v>
      </c>
      <c r="L203" s="120">
        <f t="shared" si="88"/>
        <v>228724.9</v>
      </c>
      <c r="M203" s="120">
        <f t="shared" si="88"/>
        <v>194988</v>
      </c>
      <c r="N203" s="120">
        <f t="shared" si="88"/>
        <v>33736.9</v>
      </c>
    </row>
    <row r="204" spans="1:14" ht="78.75">
      <c r="A204" s="121" t="s">
        <v>375</v>
      </c>
      <c r="B204" s="118" t="s">
        <v>94</v>
      </c>
      <c r="C204" s="118" t="s">
        <v>41</v>
      </c>
      <c r="D204" s="136" t="s">
        <v>259</v>
      </c>
      <c r="E204" s="112"/>
      <c r="F204" s="120">
        <f aca="true" t="shared" si="89" ref="F204:N204">SUM(F205,F209)</f>
        <v>290278.7</v>
      </c>
      <c r="G204" s="120">
        <f t="shared" si="89"/>
        <v>237496</v>
      </c>
      <c r="H204" s="120">
        <f t="shared" si="89"/>
        <v>52782.7</v>
      </c>
      <c r="I204" s="120">
        <f t="shared" si="89"/>
        <v>317744.5</v>
      </c>
      <c r="J204" s="120">
        <f t="shared" si="89"/>
        <v>285434</v>
      </c>
      <c r="K204" s="120">
        <f t="shared" si="89"/>
        <v>32310.5</v>
      </c>
      <c r="L204" s="120">
        <f t="shared" si="89"/>
        <v>228724.9</v>
      </c>
      <c r="M204" s="120">
        <f t="shared" si="89"/>
        <v>194988</v>
      </c>
      <c r="N204" s="120">
        <f t="shared" si="89"/>
        <v>33736.9</v>
      </c>
    </row>
    <row r="205" spans="1:14" ht="47.25">
      <c r="A205" s="121" t="s">
        <v>281</v>
      </c>
      <c r="B205" s="118" t="s">
        <v>94</v>
      </c>
      <c r="C205" s="118" t="s">
        <v>41</v>
      </c>
      <c r="D205" s="136" t="s">
        <v>260</v>
      </c>
      <c r="E205" s="112"/>
      <c r="F205" s="120">
        <f aca="true" t="shared" si="90" ref="F205:N205">SUM(F206:F208)</f>
        <v>176624.7</v>
      </c>
      <c r="G205" s="120">
        <f t="shared" si="90"/>
        <v>135208</v>
      </c>
      <c r="H205" s="120">
        <f t="shared" si="90"/>
        <v>41416.7</v>
      </c>
      <c r="I205" s="120">
        <f t="shared" si="90"/>
        <v>168697.6</v>
      </c>
      <c r="J205" s="120">
        <f t="shared" si="90"/>
        <v>147253</v>
      </c>
      <c r="K205" s="120">
        <f t="shared" si="90"/>
        <v>21444.6</v>
      </c>
      <c r="L205" s="120">
        <f t="shared" si="90"/>
        <v>176098</v>
      </c>
      <c r="M205" s="120">
        <f t="shared" si="90"/>
        <v>146793</v>
      </c>
      <c r="N205" s="120">
        <f t="shared" si="90"/>
        <v>29305</v>
      </c>
    </row>
    <row r="206" spans="1:14" ht="110.25">
      <c r="A206" s="121" t="s">
        <v>261</v>
      </c>
      <c r="B206" s="118" t="s">
        <v>94</v>
      </c>
      <c r="C206" s="118" t="s">
        <v>41</v>
      </c>
      <c r="D206" s="123" t="s">
        <v>231</v>
      </c>
      <c r="E206" s="112" t="s">
        <v>291</v>
      </c>
      <c r="F206" s="120">
        <f>SUM(G206:H206)</f>
        <v>41416.7</v>
      </c>
      <c r="G206" s="127">
        <v>0</v>
      </c>
      <c r="H206" s="127">
        <v>41416.7</v>
      </c>
      <c r="I206" s="120">
        <f>SUM(J206:K206)</f>
        <v>21444.6</v>
      </c>
      <c r="J206" s="127">
        <v>0</v>
      </c>
      <c r="K206" s="127">
        <v>21444.6</v>
      </c>
      <c r="L206" s="120">
        <f>SUM(M206:N206)</f>
        <v>29305</v>
      </c>
      <c r="M206" s="127">
        <v>0</v>
      </c>
      <c r="N206" s="127">
        <v>29305</v>
      </c>
    </row>
    <row r="207" spans="1:14" ht="94.5">
      <c r="A207" s="128" t="s">
        <v>532</v>
      </c>
      <c r="B207" s="118" t="s">
        <v>94</v>
      </c>
      <c r="C207" s="118" t="s">
        <v>41</v>
      </c>
      <c r="D207" s="126" t="s">
        <v>232</v>
      </c>
      <c r="E207" s="112" t="s">
        <v>291</v>
      </c>
      <c r="F207" s="120">
        <f>SUM(G207:H207)</f>
        <v>134152</v>
      </c>
      <c r="G207" s="120">
        <v>134152</v>
      </c>
      <c r="H207" s="120">
        <v>0</v>
      </c>
      <c r="I207" s="120">
        <f>SUM(J207:K207)</f>
        <v>146197</v>
      </c>
      <c r="J207" s="120">
        <v>146197</v>
      </c>
      <c r="K207" s="120">
        <v>0</v>
      </c>
      <c r="L207" s="120">
        <f>SUM(M207:N207)</f>
        <v>145737</v>
      </c>
      <c r="M207" s="120">
        <v>145737</v>
      </c>
      <c r="N207" s="120">
        <v>0</v>
      </c>
    </row>
    <row r="208" spans="1:14" ht="157.5">
      <c r="A208" s="128" t="s">
        <v>115</v>
      </c>
      <c r="B208" s="118" t="s">
        <v>94</v>
      </c>
      <c r="C208" s="118" t="s">
        <v>41</v>
      </c>
      <c r="D208" s="126" t="s">
        <v>233</v>
      </c>
      <c r="E208" s="112" t="s">
        <v>291</v>
      </c>
      <c r="F208" s="120">
        <f>SUM(G208:H208)</f>
        <v>1056</v>
      </c>
      <c r="G208" s="120">
        <v>1056</v>
      </c>
      <c r="H208" s="120">
        <v>0</v>
      </c>
      <c r="I208" s="120">
        <f>SUM(J208:K208)</f>
        <v>1056</v>
      </c>
      <c r="J208" s="120">
        <v>1056</v>
      </c>
      <c r="K208" s="120">
        <v>0</v>
      </c>
      <c r="L208" s="120">
        <f>SUM(M208:N208)</f>
        <v>1056</v>
      </c>
      <c r="M208" s="120">
        <v>1056</v>
      </c>
      <c r="N208" s="120">
        <v>0</v>
      </c>
    </row>
    <row r="209" spans="1:14" ht="47.25">
      <c r="A209" s="116" t="s">
        <v>124</v>
      </c>
      <c r="B209" s="118" t="s">
        <v>94</v>
      </c>
      <c r="C209" s="112" t="s">
        <v>41</v>
      </c>
      <c r="D209" s="119" t="s">
        <v>125</v>
      </c>
      <c r="E209" s="152"/>
      <c r="F209" s="120">
        <f aca="true" t="shared" si="91" ref="F209:N209">SUM(F210:F211)</f>
        <v>113654</v>
      </c>
      <c r="G209" s="120">
        <f t="shared" si="91"/>
        <v>102288</v>
      </c>
      <c r="H209" s="120">
        <f t="shared" si="91"/>
        <v>11366</v>
      </c>
      <c r="I209" s="120">
        <f t="shared" si="91"/>
        <v>149046.9</v>
      </c>
      <c r="J209" s="120">
        <f t="shared" si="91"/>
        <v>138181</v>
      </c>
      <c r="K209" s="120">
        <f t="shared" si="91"/>
        <v>10865.9</v>
      </c>
      <c r="L209" s="120">
        <f t="shared" si="91"/>
        <v>52626.9</v>
      </c>
      <c r="M209" s="120">
        <f t="shared" si="91"/>
        <v>48195</v>
      </c>
      <c r="N209" s="120">
        <f t="shared" si="91"/>
        <v>4431.9</v>
      </c>
    </row>
    <row r="210" spans="1:14" ht="78.75">
      <c r="A210" s="116" t="s">
        <v>25</v>
      </c>
      <c r="B210" s="118" t="s">
        <v>94</v>
      </c>
      <c r="C210" s="112" t="s">
        <v>41</v>
      </c>
      <c r="D210" s="112" t="s">
        <v>209</v>
      </c>
      <c r="E210" s="152" t="s">
        <v>0</v>
      </c>
      <c r="F210" s="155">
        <f>SUM(G210:H210)</f>
        <v>11366</v>
      </c>
      <c r="G210" s="155"/>
      <c r="H210" s="155">
        <v>11366</v>
      </c>
      <c r="I210" s="155">
        <f>SUM(J210:K210)</f>
        <v>10865.9</v>
      </c>
      <c r="J210" s="155"/>
      <c r="K210" s="155">
        <v>10865.9</v>
      </c>
      <c r="L210" s="155">
        <f>SUM(M210:N210)</f>
        <v>4431.9</v>
      </c>
      <c r="M210" s="155"/>
      <c r="N210" s="155">
        <v>4431.9</v>
      </c>
    </row>
    <row r="211" spans="1:14" ht="94.5">
      <c r="A211" s="116" t="s">
        <v>181</v>
      </c>
      <c r="B211" s="118" t="s">
        <v>94</v>
      </c>
      <c r="C211" s="112" t="s">
        <v>41</v>
      </c>
      <c r="D211" s="112" t="s">
        <v>172</v>
      </c>
      <c r="E211" s="152" t="s">
        <v>0</v>
      </c>
      <c r="F211" s="120">
        <f>SUM(G211:H211)</f>
        <v>102288</v>
      </c>
      <c r="G211" s="120">
        <v>102288</v>
      </c>
      <c r="H211" s="120"/>
      <c r="I211" s="120">
        <f>SUM(J211:K211)</f>
        <v>138181</v>
      </c>
      <c r="J211" s="120">
        <v>138181</v>
      </c>
      <c r="K211" s="120"/>
      <c r="L211" s="120">
        <f>SUM(M211:N211)</f>
        <v>48195</v>
      </c>
      <c r="M211" s="120">
        <v>48195</v>
      </c>
      <c r="N211" s="120"/>
    </row>
    <row r="212" spans="1:14" s="129" customFormat="1" ht="31.5">
      <c r="A212" s="130" t="s">
        <v>9</v>
      </c>
      <c r="B212" s="111" t="s">
        <v>94</v>
      </c>
      <c r="C212" s="111" t="s">
        <v>419</v>
      </c>
      <c r="D212" s="142"/>
      <c r="E212" s="115"/>
      <c r="F212" s="113">
        <f aca="true" t="shared" si="92" ref="F212:N213">F213</f>
        <v>37879.9</v>
      </c>
      <c r="G212" s="113">
        <f t="shared" si="92"/>
        <v>1446.8</v>
      </c>
      <c r="H212" s="113">
        <f t="shared" si="92"/>
        <v>36433.1</v>
      </c>
      <c r="I212" s="113">
        <f t="shared" si="92"/>
        <v>41258</v>
      </c>
      <c r="J212" s="113">
        <f t="shared" si="92"/>
        <v>0</v>
      </c>
      <c r="K212" s="113">
        <f t="shared" si="92"/>
        <v>41258</v>
      </c>
      <c r="L212" s="113">
        <f t="shared" si="92"/>
        <v>43257</v>
      </c>
      <c r="M212" s="113">
        <f t="shared" si="92"/>
        <v>0</v>
      </c>
      <c r="N212" s="113">
        <f t="shared" si="92"/>
        <v>43257</v>
      </c>
    </row>
    <row r="213" spans="1:14" ht="63">
      <c r="A213" s="121" t="s">
        <v>374</v>
      </c>
      <c r="B213" s="118" t="s">
        <v>94</v>
      </c>
      <c r="C213" s="118" t="s">
        <v>419</v>
      </c>
      <c r="D213" s="119" t="s">
        <v>224</v>
      </c>
      <c r="E213" s="112"/>
      <c r="F213" s="120">
        <f t="shared" si="92"/>
        <v>37879.9</v>
      </c>
      <c r="G213" s="120">
        <f t="shared" si="92"/>
        <v>1446.8</v>
      </c>
      <c r="H213" s="120">
        <f t="shared" si="92"/>
        <v>36433.1</v>
      </c>
      <c r="I213" s="120">
        <f t="shared" si="92"/>
        <v>41258</v>
      </c>
      <c r="J213" s="120">
        <f t="shared" si="92"/>
        <v>0</v>
      </c>
      <c r="K213" s="120">
        <f t="shared" si="92"/>
        <v>41258</v>
      </c>
      <c r="L213" s="120">
        <f t="shared" si="92"/>
        <v>43257</v>
      </c>
      <c r="M213" s="120">
        <f t="shared" si="92"/>
        <v>0</v>
      </c>
      <c r="N213" s="120">
        <f t="shared" si="92"/>
        <v>43257</v>
      </c>
    </row>
    <row r="214" spans="1:14" ht="94.5">
      <c r="A214" s="121" t="s">
        <v>445</v>
      </c>
      <c r="B214" s="118" t="s">
        <v>94</v>
      </c>
      <c r="C214" s="118" t="s">
        <v>419</v>
      </c>
      <c r="D214" s="119" t="s">
        <v>282</v>
      </c>
      <c r="E214" s="112"/>
      <c r="F214" s="120">
        <f>SUM(F215,F217,F219)</f>
        <v>37879.9</v>
      </c>
      <c r="G214" s="120">
        <f aca="true" t="shared" si="93" ref="G214:N214">SUM(G215,G217,G219)</f>
        <v>1446.8</v>
      </c>
      <c r="H214" s="120">
        <f t="shared" si="93"/>
        <v>36433.1</v>
      </c>
      <c r="I214" s="120">
        <f t="shared" si="93"/>
        <v>41258</v>
      </c>
      <c r="J214" s="120">
        <f t="shared" si="93"/>
        <v>0</v>
      </c>
      <c r="K214" s="120">
        <f t="shared" si="93"/>
        <v>41258</v>
      </c>
      <c r="L214" s="120">
        <f t="shared" si="93"/>
        <v>43257</v>
      </c>
      <c r="M214" s="120">
        <f t="shared" si="93"/>
        <v>0</v>
      </c>
      <c r="N214" s="120">
        <f t="shared" si="93"/>
        <v>43257</v>
      </c>
    </row>
    <row r="215" spans="1:14" ht="63">
      <c r="A215" s="121" t="s">
        <v>284</v>
      </c>
      <c r="B215" s="118" t="s">
        <v>94</v>
      </c>
      <c r="C215" s="118" t="s">
        <v>419</v>
      </c>
      <c r="D215" s="119" t="s">
        <v>283</v>
      </c>
      <c r="E215" s="112"/>
      <c r="F215" s="120">
        <f aca="true" t="shared" si="94" ref="F215:N215">F216</f>
        <v>36107</v>
      </c>
      <c r="G215" s="120">
        <f t="shared" si="94"/>
        <v>0</v>
      </c>
      <c r="H215" s="120">
        <f t="shared" si="94"/>
        <v>36107</v>
      </c>
      <c r="I215" s="120">
        <f t="shared" si="94"/>
        <v>41258</v>
      </c>
      <c r="J215" s="120">
        <f t="shared" si="94"/>
        <v>0</v>
      </c>
      <c r="K215" s="120">
        <f t="shared" si="94"/>
        <v>41258</v>
      </c>
      <c r="L215" s="120">
        <f t="shared" si="94"/>
        <v>43257</v>
      </c>
      <c r="M215" s="120">
        <f t="shared" si="94"/>
        <v>0</v>
      </c>
      <c r="N215" s="120">
        <f t="shared" si="94"/>
        <v>43257</v>
      </c>
    </row>
    <row r="216" spans="1:14" ht="126">
      <c r="A216" s="128" t="s">
        <v>116</v>
      </c>
      <c r="B216" s="118" t="s">
        <v>94</v>
      </c>
      <c r="C216" s="118" t="s">
        <v>419</v>
      </c>
      <c r="D216" s="112" t="s">
        <v>234</v>
      </c>
      <c r="E216" s="112" t="s">
        <v>291</v>
      </c>
      <c r="F216" s="120">
        <f>SUM(G216:H216)</f>
        <v>36107</v>
      </c>
      <c r="G216" s="120">
        <v>0</v>
      </c>
      <c r="H216" s="120">
        <v>36107</v>
      </c>
      <c r="I216" s="120">
        <f>SUM(J216:K216)</f>
        <v>41258</v>
      </c>
      <c r="J216" s="120">
        <v>0</v>
      </c>
      <c r="K216" s="120">
        <v>41258</v>
      </c>
      <c r="L216" s="120">
        <f>SUM(M216:N216)</f>
        <v>43257</v>
      </c>
      <c r="M216" s="120">
        <v>0</v>
      </c>
      <c r="N216" s="120">
        <v>43257</v>
      </c>
    </row>
    <row r="217" spans="1:14" ht="47.25">
      <c r="A217" s="128" t="s">
        <v>287</v>
      </c>
      <c r="B217" s="118" t="s">
        <v>94</v>
      </c>
      <c r="C217" s="118" t="s">
        <v>419</v>
      </c>
      <c r="D217" s="119" t="s">
        <v>285</v>
      </c>
      <c r="E217" s="112"/>
      <c r="F217" s="120">
        <f aca="true" t="shared" si="95" ref="F217:N217">F218</f>
        <v>250</v>
      </c>
      <c r="G217" s="120">
        <f t="shared" si="95"/>
        <v>0</v>
      </c>
      <c r="H217" s="120">
        <f t="shared" si="95"/>
        <v>250</v>
      </c>
      <c r="I217" s="120">
        <f t="shared" si="95"/>
        <v>0</v>
      </c>
      <c r="J217" s="120">
        <f t="shared" si="95"/>
        <v>0</v>
      </c>
      <c r="K217" s="120">
        <f t="shared" si="95"/>
        <v>0</v>
      </c>
      <c r="L217" s="120">
        <f t="shared" si="95"/>
        <v>0</v>
      </c>
      <c r="M217" s="120">
        <f t="shared" si="95"/>
        <v>0</v>
      </c>
      <c r="N217" s="120">
        <f t="shared" si="95"/>
        <v>0</v>
      </c>
    </row>
    <row r="218" spans="1:14" ht="78.75">
      <c r="A218" s="121" t="s">
        <v>286</v>
      </c>
      <c r="B218" s="118" t="s">
        <v>94</v>
      </c>
      <c r="C218" s="118" t="s">
        <v>419</v>
      </c>
      <c r="D218" s="112" t="s">
        <v>235</v>
      </c>
      <c r="E218" s="112" t="s">
        <v>291</v>
      </c>
      <c r="F218" s="120">
        <f>SUM(G218:H218)</f>
        <v>250</v>
      </c>
      <c r="G218" s="120"/>
      <c r="H218" s="120">
        <v>250</v>
      </c>
      <c r="I218" s="120">
        <f>SUM(J218:K218)</f>
        <v>0</v>
      </c>
      <c r="J218" s="120"/>
      <c r="K218" s="120"/>
      <c r="L218" s="120">
        <f>SUM(M218:N218)</f>
        <v>0</v>
      </c>
      <c r="M218" s="120"/>
      <c r="N218" s="120"/>
    </row>
    <row r="219" spans="1:14" ht="31.5">
      <c r="A219" s="128" t="s">
        <v>250</v>
      </c>
      <c r="B219" s="118" t="s">
        <v>94</v>
      </c>
      <c r="C219" s="118" t="s">
        <v>419</v>
      </c>
      <c r="D219" s="119" t="s">
        <v>635</v>
      </c>
      <c r="E219" s="112"/>
      <c r="F219" s="120">
        <f>F220</f>
        <v>1522.8999999999999</v>
      </c>
      <c r="G219" s="120">
        <f aca="true" t="shared" si="96" ref="G219:N219">G220</f>
        <v>1446.8</v>
      </c>
      <c r="H219" s="120">
        <f t="shared" si="96"/>
        <v>76.1</v>
      </c>
      <c r="I219" s="120">
        <f t="shared" si="96"/>
        <v>0</v>
      </c>
      <c r="J219" s="120">
        <f t="shared" si="96"/>
        <v>0</v>
      </c>
      <c r="K219" s="120">
        <f t="shared" si="96"/>
        <v>0</v>
      </c>
      <c r="L219" s="120">
        <f t="shared" si="96"/>
        <v>0</v>
      </c>
      <c r="M219" s="120">
        <f t="shared" si="96"/>
        <v>0</v>
      </c>
      <c r="N219" s="120">
        <f t="shared" si="96"/>
        <v>0</v>
      </c>
    </row>
    <row r="220" spans="1:14" ht="94.5">
      <c r="A220" s="128" t="s">
        <v>251</v>
      </c>
      <c r="B220" s="118" t="s">
        <v>94</v>
      </c>
      <c r="C220" s="118" t="s">
        <v>419</v>
      </c>
      <c r="D220" s="112" t="s">
        <v>252</v>
      </c>
      <c r="E220" s="112" t="s">
        <v>291</v>
      </c>
      <c r="F220" s="120">
        <f>SUM(G220:H220)</f>
        <v>1522.8999999999999</v>
      </c>
      <c r="G220" s="120">
        <v>1446.8</v>
      </c>
      <c r="H220" s="120">
        <v>76.1</v>
      </c>
      <c r="I220" s="120">
        <f>SUM(J220:K220)</f>
        <v>0</v>
      </c>
      <c r="J220" s="120">
        <v>0</v>
      </c>
      <c r="K220" s="120"/>
      <c r="L220" s="120">
        <f>SUM(M220:N220)</f>
        <v>0</v>
      </c>
      <c r="M220" s="120"/>
      <c r="N220" s="120"/>
    </row>
    <row r="221" spans="1:14" ht="15.75">
      <c r="A221" s="109" t="s">
        <v>615</v>
      </c>
      <c r="B221" s="111" t="s">
        <v>94</v>
      </c>
      <c r="C221" s="111" t="s">
        <v>94</v>
      </c>
      <c r="D221" s="112"/>
      <c r="E221" s="112"/>
      <c r="F221" s="113">
        <f aca="true" t="shared" si="97" ref="F221:N221">SUM(F222,F227)</f>
        <v>1991</v>
      </c>
      <c r="G221" s="113">
        <f t="shared" si="97"/>
        <v>113</v>
      </c>
      <c r="H221" s="113">
        <f t="shared" si="97"/>
        <v>1878</v>
      </c>
      <c r="I221" s="113">
        <f t="shared" si="97"/>
        <v>1891</v>
      </c>
      <c r="J221" s="113">
        <f t="shared" si="97"/>
        <v>117</v>
      </c>
      <c r="K221" s="113">
        <f t="shared" si="97"/>
        <v>1774</v>
      </c>
      <c r="L221" s="113">
        <f t="shared" si="97"/>
        <v>1967</v>
      </c>
      <c r="M221" s="113">
        <f t="shared" si="97"/>
        <v>121</v>
      </c>
      <c r="N221" s="113">
        <f t="shared" si="97"/>
        <v>1846</v>
      </c>
    </row>
    <row r="222" spans="1:14" ht="63">
      <c r="A222" s="121" t="s">
        <v>374</v>
      </c>
      <c r="B222" s="118" t="s">
        <v>94</v>
      </c>
      <c r="C222" s="118" t="s">
        <v>94</v>
      </c>
      <c r="D222" s="119" t="s">
        <v>224</v>
      </c>
      <c r="E222" s="112"/>
      <c r="F222" s="120">
        <f>SUM(F223,)</f>
        <v>113</v>
      </c>
      <c r="G222" s="120">
        <f aca="true" t="shared" si="98" ref="G222:N222">SUM(G223,)</f>
        <v>113</v>
      </c>
      <c r="H222" s="120">
        <f t="shared" si="98"/>
        <v>0</v>
      </c>
      <c r="I222" s="120">
        <f t="shared" si="98"/>
        <v>117</v>
      </c>
      <c r="J222" s="120">
        <f t="shared" si="98"/>
        <v>117</v>
      </c>
      <c r="K222" s="120">
        <f t="shared" si="98"/>
        <v>0</v>
      </c>
      <c r="L222" s="120">
        <f t="shared" si="98"/>
        <v>121</v>
      </c>
      <c r="M222" s="120">
        <f t="shared" si="98"/>
        <v>121</v>
      </c>
      <c r="N222" s="120">
        <f t="shared" si="98"/>
        <v>0</v>
      </c>
    </row>
    <row r="223" spans="1:14" ht="78.75">
      <c r="A223" s="121" t="s">
        <v>375</v>
      </c>
      <c r="B223" s="118" t="s">
        <v>94</v>
      </c>
      <c r="C223" s="118" t="s">
        <v>94</v>
      </c>
      <c r="D223" s="119" t="s">
        <v>259</v>
      </c>
      <c r="E223" s="112"/>
      <c r="F223" s="120">
        <f aca="true" t="shared" si="99" ref="F223:N223">F224</f>
        <v>113</v>
      </c>
      <c r="G223" s="120">
        <f t="shared" si="99"/>
        <v>113</v>
      </c>
      <c r="H223" s="120">
        <f t="shared" si="99"/>
        <v>0</v>
      </c>
      <c r="I223" s="120">
        <f t="shared" si="99"/>
        <v>117</v>
      </c>
      <c r="J223" s="120">
        <f t="shared" si="99"/>
        <v>117</v>
      </c>
      <c r="K223" s="120">
        <f t="shared" si="99"/>
        <v>0</v>
      </c>
      <c r="L223" s="120">
        <f t="shared" si="99"/>
        <v>121</v>
      </c>
      <c r="M223" s="120">
        <f t="shared" si="99"/>
        <v>121</v>
      </c>
      <c r="N223" s="120">
        <f t="shared" si="99"/>
        <v>0</v>
      </c>
    </row>
    <row r="224" spans="1:14" ht="47.25">
      <c r="A224" s="128" t="s">
        <v>604</v>
      </c>
      <c r="B224" s="118" t="s">
        <v>94</v>
      </c>
      <c r="C224" s="118" t="s">
        <v>94</v>
      </c>
      <c r="D224" s="119" t="s">
        <v>603</v>
      </c>
      <c r="E224" s="112"/>
      <c r="F224" s="120">
        <f aca="true" t="shared" si="100" ref="F224:N224">SUM(F225:F226)</f>
        <v>113</v>
      </c>
      <c r="G224" s="120">
        <f t="shared" si="100"/>
        <v>113</v>
      </c>
      <c r="H224" s="120">
        <f t="shared" si="100"/>
        <v>0</v>
      </c>
      <c r="I224" s="120">
        <f t="shared" si="100"/>
        <v>117</v>
      </c>
      <c r="J224" s="120">
        <f t="shared" si="100"/>
        <v>117</v>
      </c>
      <c r="K224" s="120">
        <f t="shared" si="100"/>
        <v>0</v>
      </c>
      <c r="L224" s="120">
        <f t="shared" si="100"/>
        <v>121</v>
      </c>
      <c r="M224" s="120">
        <f t="shared" si="100"/>
        <v>121</v>
      </c>
      <c r="N224" s="120">
        <f t="shared" si="100"/>
        <v>0</v>
      </c>
    </row>
    <row r="225" spans="1:14" ht="94.5">
      <c r="A225" s="121" t="s">
        <v>112</v>
      </c>
      <c r="B225" s="118" t="s">
        <v>94</v>
      </c>
      <c r="C225" s="118" t="s">
        <v>94</v>
      </c>
      <c r="D225" s="112" t="s">
        <v>236</v>
      </c>
      <c r="E225" s="112" t="s">
        <v>291</v>
      </c>
      <c r="F225" s="120">
        <f>SUM(G225:H225)</f>
        <v>0</v>
      </c>
      <c r="G225" s="120">
        <v>0</v>
      </c>
      <c r="H225" s="120"/>
      <c r="I225" s="120">
        <f>SUM(J225:K225)</f>
        <v>0</v>
      </c>
      <c r="J225" s="120">
        <v>0</v>
      </c>
      <c r="K225" s="120"/>
      <c r="L225" s="120">
        <f>SUM(M225:N225)</f>
        <v>0</v>
      </c>
      <c r="M225" s="120">
        <v>0</v>
      </c>
      <c r="N225" s="120"/>
    </row>
    <row r="226" spans="1:14" ht="94.5">
      <c r="A226" s="116" t="s">
        <v>42</v>
      </c>
      <c r="B226" s="118" t="s">
        <v>94</v>
      </c>
      <c r="C226" s="118" t="s">
        <v>94</v>
      </c>
      <c r="D226" s="126" t="s">
        <v>237</v>
      </c>
      <c r="E226" s="112" t="s">
        <v>291</v>
      </c>
      <c r="F226" s="120">
        <f>SUM(G226:H226)</f>
        <v>113</v>
      </c>
      <c r="G226" s="127">
        <v>113</v>
      </c>
      <c r="H226" s="127"/>
      <c r="I226" s="120">
        <f>SUM(J226:K226)</f>
        <v>117</v>
      </c>
      <c r="J226" s="127">
        <v>117</v>
      </c>
      <c r="K226" s="127"/>
      <c r="L226" s="120">
        <f>SUM(M226:N226)</f>
        <v>121</v>
      </c>
      <c r="M226" s="127">
        <v>121</v>
      </c>
      <c r="N226" s="127"/>
    </row>
    <row r="227" spans="1:14" ht="78.75">
      <c r="A227" s="121" t="s">
        <v>446</v>
      </c>
      <c r="B227" s="118" t="s">
        <v>94</v>
      </c>
      <c r="C227" s="118" t="s">
        <v>94</v>
      </c>
      <c r="D227" s="119" t="s">
        <v>310</v>
      </c>
      <c r="E227" s="152"/>
      <c r="F227" s="155">
        <f>SUM(F228,F235,F239)</f>
        <v>1878</v>
      </c>
      <c r="G227" s="155">
        <f aca="true" t="shared" si="101" ref="G227:N227">SUM(G228,G235,G239)</f>
        <v>0</v>
      </c>
      <c r="H227" s="155">
        <f t="shared" si="101"/>
        <v>1878</v>
      </c>
      <c r="I227" s="155">
        <f t="shared" si="101"/>
        <v>1774</v>
      </c>
      <c r="J227" s="155">
        <f t="shared" si="101"/>
        <v>0</v>
      </c>
      <c r="K227" s="155">
        <f t="shared" si="101"/>
        <v>1774</v>
      </c>
      <c r="L227" s="155">
        <f t="shared" si="101"/>
        <v>1846</v>
      </c>
      <c r="M227" s="155">
        <f t="shared" si="101"/>
        <v>0</v>
      </c>
      <c r="N227" s="155">
        <f t="shared" si="101"/>
        <v>1846</v>
      </c>
    </row>
    <row r="228" spans="1:14" ht="110.25">
      <c r="A228" s="121" t="s">
        <v>465</v>
      </c>
      <c r="B228" s="118" t="s">
        <v>94</v>
      </c>
      <c r="C228" s="118" t="s">
        <v>94</v>
      </c>
      <c r="D228" s="119" t="s">
        <v>57</v>
      </c>
      <c r="E228" s="112"/>
      <c r="F228" s="120">
        <f>SUM(F229,)</f>
        <v>1812</v>
      </c>
      <c r="G228" s="120">
        <f aca="true" t="shared" si="102" ref="G228:N228">SUM(G229,)</f>
        <v>0</v>
      </c>
      <c r="H228" s="120">
        <f t="shared" si="102"/>
        <v>1812</v>
      </c>
      <c r="I228" s="120">
        <f t="shared" si="102"/>
        <v>1774</v>
      </c>
      <c r="J228" s="120">
        <f t="shared" si="102"/>
        <v>0</v>
      </c>
      <c r="K228" s="120">
        <f t="shared" si="102"/>
        <v>1774</v>
      </c>
      <c r="L228" s="120">
        <f t="shared" si="102"/>
        <v>1846</v>
      </c>
      <c r="M228" s="120">
        <f t="shared" si="102"/>
        <v>0</v>
      </c>
      <c r="N228" s="120">
        <f t="shared" si="102"/>
        <v>1846</v>
      </c>
    </row>
    <row r="229" spans="1:14" ht="63">
      <c r="A229" s="121" t="s">
        <v>60</v>
      </c>
      <c r="B229" s="118" t="s">
        <v>94</v>
      </c>
      <c r="C229" s="118" t="s">
        <v>94</v>
      </c>
      <c r="D229" s="119" t="s">
        <v>58</v>
      </c>
      <c r="E229" s="112"/>
      <c r="F229" s="120">
        <f>SUM(F230:F234)</f>
        <v>1812</v>
      </c>
      <c r="G229" s="120">
        <f aca="true" t="shared" si="103" ref="G229:N229">SUM(G230:G234)</f>
        <v>0</v>
      </c>
      <c r="H229" s="120">
        <f>SUM(H230:H234)</f>
        <v>1812</v>
      </c>
      <c r="I229" s="120">
        <f t="shared" si="103"/>
        <v>1774</v>
      </c>
      <c r="J229" s="120">
        <f t="shared" si="103"/>
        <v>0</v>
      </c>
      <c r="K229" s="120">
        <f t="shared" si="103"/>
        <v>1774</v>
      </c>
      <c r="L229" s="120">
        <f t="shared" si="103"/>
        <v>1846</v>
      </c>
      <c r="M229" s="120">
        <f t="shared" si="103"/>
        <v>0</v>
      </c>
      <c r="N229" s="120">
        <f t="shared" si="103"/>
        <v>1846</v>
      </c>
    </row>
    <row r="230" spans="1:14" ht="189">
      <c r="A230" s="121" t="s">
        <v>110</v>
      </c>
      <c r="B230" s="118" t="s">
        <v>94</v>
      </c>
      <c r="C230" s="118" t="s">
        <v>94</v>
      </c>
      <c r="D230" s="112" t="s">
        <v>212</v>
      </c>
      <c r="E230" s="112" t="s">
        <v>622</v>
      </c>
      <c r="F230" s="120">
        <f>SUM(G230:H230)</f>
        <v>1715</v>
      </c>
      <c r="G230" s="120"/>
      <c r="H230" s="120">
        <v>1715</v>
      </c>
      <c r="I230" s="120">
        <f>SUM(J230:K230)</f>
        <v>1771</v>
      </c>
      <c r="J230" s="120"/>
      <c r="K230" s="120">
        <v>1771</v>
      </c>
      <c r="L230" s="120">
        <f>SUM(M230:N230)</f>
        <v>1842</v>
      </c>
      <c r="M230" s="120"/>
      <c r="N230" s="120">
        <v>1842</v>
      </c>
    </row>
    <row r="231" spans="1:14" ht="110.25">
      <c r="A231" s="121" t="s">
        <v>1013</v>
      </c>
      <c r="B231" s="118" t="s">
        <v>94</v>
      </c>
      <c r="C231" s="118" t="s">
        <v>94</v>
      </c>
      <c r="D231" s="112" t="s">
        <v>212</v>
      </c>
      <c r="E231" s="112" t="s">
        <v>0</v>
      </c>
      <c r="F231" s="120">
        <f>SUM(G231:H231)</f>
        <v>31</v>
      </c>
      <c r="G231" s="120"/>
      <c r="H231" s="120">
        <v>31</v>
      </c>
      <c r="I231" s="120">
        <f>SUM(J231:K231)</f>
        <v>3</v>
      </c>
      <c r="J231" s="120"/>
      <c r="K231" s="120">
        <v>3</v>
      </c>
      <c r="L231" s="120">
        <f>SUM(M231:N231)</f>
        <v>4</v>
      </c>
      <c r="M231" s="120"/>
      <c r="N231" s="120">
        <v>4</v>
      </c>
    </row>
    <row r="232" spans="1:14" ht="78.75">
      <c r="A232" s="121" t="s">
        <v>166</v>
      </c>
      <c r="B232" s="118" t="s">
        <v>94</v>
      </c>
      <c r="C232" s="118" t="s">
        <v>94</v>
      </c>
      <c r="D232" s="112" t="s">
        <v>212</v>
      </c>
      <c r="E232" s="112" t="s">
        <v>280</v>
      </c>
      <c r="F232" s="120">
        <f>SUM(G232:H232)</f>
        <v>2</v>
      </c>
      <c r="G232" s="120"/>
      <c r="H232" s="120">
        <v>2</v>
      </c>
      <c r="I232" s="120">
        <f>SUM(J232:K232)</f>
        <v>0</v>
      </c>
      <c r="J232" s="120"/>
      <c r="K232" s="120"/>
      <c r="L232" s="120">
        <f>SUM(M232:N232)</f>
        <v>0</v>
      </c>
      <c r="M232" s="120"/>
      <c r="N232" s="120"/>
    </row>
    <row r="233" spans="1:14" ht="141.75">
      <c r="A233" s="121" t="s">
        <v>464</v>
      </c>
      <c r="B233" s="118" t="s">
        <v>94</v>
      </c>
      <c r="C233" s="118" t="s">
        <v>94</v>
      </c>
      <c r="D233" s="112" t="s">
        <v>59</v>
      </c>
      <c r="E233" s="112" t="s">
        <v>622</v>
      </c>
      <c r="F233" s="120">
        <f>SUM(G233:H233)</f>
        <v>0</v>
      </c>
      <c r="G233" s="120"/>
      <c r="H233" s="120"/>
      <c r="I233" s="120">
        <f>SUM(J233:K233)</f>
        <v>0</v>
      </c>
      <c r="J233" s="120"/>
      <c r="K233" s="120"/>
      <c r="L233" s="120">
        <f>SUM(M233:N233)</f>
        <v>0</v>
      </c>
      <c r="M233" s="120"/>
      <c r="N233" s="120"/>
    </row>
    <row r="234" spans="1:14" ht="63">
      <c r="A234" s="121" t="s">
        <v>267</v>
      </c>
      <c r="B234" s="118" t="s">
        <v>94</v>
      </c>
      <c r="C234" s="118" t="s">
        <v>94</v>
      </c>
      <c r="D234" s="112" t="s">
        <v>59</v>
      </c>
      <c r="E234" s="112" t="s">
        <v>0</v>
      </c>
      <c r="F234" s="120">
        <f>SUM(G234:H234)</f>
        <v>64</v>
      </c>
      <c r="G234" s="120"/>
      <c r="H234" s="120">
        <v>64</v>
      </c>
      <c r="I234" s="120">
        <f>SUM(J234:K234)</f>
        <v>0</v>
      </c>
      <c r="J234" s="120"/>
      <c r="K234" s="120"/>
      <c r="L234" s="120">
        <f>SUM(M234:N234)</f>
        <v>0</v>
      </c>
      <c r="M234" s="120"/>
      <c r="N234" s="120"/>
    </row>
    <row r="235" spans="1:14" ht="110.25">
      <c r="A235" s="121" t="s">
        <v>648</v>
      </c>
      <c r="B235" s="118" t="s">
        <v>94</v>
      </c>
      <c r="C235" s="118" t="s">
        <v>94</v>
      </c>
      <c r="D235" s="119" t="s">
        <v>757</v>
      </c>
      <c r="E235" s="112"/>
      <c r="F235" s="120">
        <f>F236</f>
        <v>60</v>
      </c>
      <c r="G235" s="120">
        <f aca="true" t="shared" si="104" ref="G235:N235">G236</f>
        <v>0</v>
      </c>
      <c r="H235" s="120">
        <f t="shared" si="104"/>
        <v>60</v>
      </c>
      <c r="I235" s="120">
        <f t="shared" si="104"/>
        <v>0</v>
      </c>
      <c r="J235" s="120">
        <f t="shared" si="104"/>
        <v>0</v>
      </c>
      <c r="K235" s="120">
        <f t="shared" si="104"/>
        <v>0</v>
      </c>
      <c r="L235" s="120">
        <f t="shared" si="104"/>
        <v>0</v>
      </c>
      <c r="M235" s="120">
        <f t="shared" si="104"/>
        <v>0</v>
      </c>
      <c r="N235" s="120">
        <f t="shared" si="104"/>
        <v>0</v>
      </c>
    </row>
    <row r="236" spans="1:14" ht="47.25">
      <c r="A236" s="121" t="s">
        <v>650</v>
      </c>
      <c r="B236" s="118" t="s">
        <v>94</v>
      </c>
      <c r="C236" s="118" t="s">
        <v>94</v>
      </c>
      <c r="D236" s="119" t="s">
        <v>649</v>
      </c>
      <c r="E236" s="112"/>
      <c r="F236" s="120">
        <f>SUM(F237:F238)</f>
        <v>60</v>
      </c>
      <c r="G236" s="120">
        <f aca="true" t="shared" si="105" ref="G236:N236">SUM(G237:G238)</f>
        <v>0</v>
      </c>
      <c r="H236" s="120">
        <f t="shared" si="105"/>
        <v>60</v>
      </c>
      <c r="I236" s="120">
        <f t="shared" si="105"/>
        <v>0</v>
      </c>
      <c r="J236" s="120">
        <f t="shared" si="105"/>
        <v>0</v>
      </c>
      <c r="K236" s="120">
        <f t="shared" si="105"/>
        <v>0</v>
      </c>
      <c r="L236" s="120">
        <f t="shared" si="105"/>
        <v>0</v>
      </c>
      <c r="M236" s="120">
        <f t="shared" si="105"/>
        <v>0</v>
      </c>
      <c r="N236" s="120">
        <f t="shared" si="105"/>
        <v>0</v>
      </c>
    </row>
    <row r="237" spans="1:14" ht="189">
      <c r="A237" s="121" t="s">
        <v>110</v>
      </c>
      <c r="B237" s="118" t="s">
        <v>94</v>
      </c>
      <c r="C237" s="118" t="s">
        <v>94</v>
      </c>
      <c r="D237" s="112" t="s">
        <v>651</v>
      </c>
      <c r="E237" s="112" t="s">
        <v>622</v>
      </c>
      <c r="F237" s="120">
        <f>SUM(G237:H237)</f>
        <v>30</v>
      </c>
      <c r="G237" s="120"/>
      <c r="H237" s="120">
        <v>30</v>
      </c>
      <c r="I237" s="120">
        <f>SUM(J237:K237)</f>
        <v>0</v>
      </c>
      <c r="J237" s="120"/>
      <c r="K237" s="120"/>
      <c r="L237" s="120">
        <f>SUM(M237:N237)</f>
        <v>0</v>
      </c>
      <c r="M237" s="159"/>
      <c r="N237" s="120"/>
    </row>
    <row r="238" spans="1:14" ht="63">
      <c r="A238" s="140" t="s">
        <v>267</v>
      </c>
      <c r="B238" s="118" t="s">
        <v>94</v>
      </c>
      <c r="C238" s="118" t="s">
        <v>94</v>
      </c>
      <c r="D238" s="112" t="s">
        <v>651</v>
      </c>
      <c r="E238" s="112" t="s">
        <v>0</v>
      </c>
      <c r="F238" s="120">
        <f>SUM(G238:H238)</f>
        <v>30</v>
      </c>
      <c r="G238" s="127"/>
      <c r="H238" s="127">
        <v>30</v>
      </c>
      <c r="I238" s="120">
        <f>SUM(J238:K238)</f>
        <v>0</v>
      </c>
      <c r="J238" s="127"/>
      <c r="K238" s="127"/>
      <c r="L238" s="120">
        <f>SUM(M238:N238)</f>
        <v>0</v>
      </c>
      <c r="M238" s="158"/>
      <c r="N238" s="127"/>
    </row>
    <row r="239" spans="1:14" ht="126">
      <c r="A239" s="121" t="s">
        <v>654</v>
      </c>
      <c r="B239" s="118" t="s">
        <v>94</v>
      </c>
      <c r="C239" s="118" t="s">
        <v>94</v>
      </c>
      <c r="D239" s="119" t="s">
        <v>753</v>
      </c>
      <c r="E239" s="112"/>
      <c r="F239" s="120">
        <f>SUM(F240:F241)</f>
        <v>6</v>
      </c>
      <c r="G239" s="120">
        <f aca="true" t="shared" si="106" ref="G239:N239">SUM(G240:G241)</f>
        <v>0</v>
      </c>
      <c r="H239" s="120">
        <f t="shared" si="106"/>
        <v>6</v>
      </c>
      <c r="I239" s="120">
        <f t="shared" si="106"/>
        <v>0</v>
      </c>
      <c r="J239" s="120">
        <f t="shared" si="106"/>
        <v>0</v>
      </c>
      <c r="K239" s="120">
        <f t="shared" si="106"/>
        <v>0</v>
      </c>
      <c r="L239" s="120">
        <f t="shared" si="106"/>
        <v>0</v>
      </c>
      <c r="M239" s="159">
        <f t="shared" si="106"/>
        <v>0</v>
      </c>
      <c r="N239" s="120">
        <f t="shared" si="106"/>
        <v>0</v>
      </c>
    </row>
    <row r="240" spans="1:14" ht="47.25">
      <c r="A240" s="121" t="s">
        <v>655</v>
      </c>
      <c r="B240" s="118" t="s">
        <v>94</v>
      </c>
      <c r="C240" s="118" t="s">
        <v>94</v>
      </c>
      <c r="D240" s="119" t="s">
        <v>652</v>
      </c>
      <c r="E240" s="112"/>
      <c r="F240" s="120"/>
      <c r="G240" s="120"/>
      <c r="H240" s="120"/>
      <c r="I240" s="120"/>
      <c r="J240" s="120"/>
      <c r="K240" s="120"/>
      <c r="L240" s="120"/>
      <c r="M240" s="159"/>
      <c r="N240" s="120"/>
    </row>
    <row r="241" spans="1:14" ht="63">
      <c r="A241" s="140" t="s">
        <v>267</v>
      </c>
      <c r="B241" s="118" t="s">
        <v>94</v>
      </c>
      <c r="C241" s="118" t="s">
        <v>94</v>
      </c>
      <c r="D241" s="112" t="s">
        <v>653</v>
      </c>
      <c r="E241" s="112" t="s">
        <v>0</v>
      </c>
      <c r="F241" s="120">
        <f>SUM(G241:H241)</f>
        <v>6</v>
      </c>
      <c r="G241" s="127"/>
      <c r="H241" s="127">
        <v>6</v>
      </c>
      <c r="I241" s="120">
        <f>SUM(J241:K241)</f>
        <v>0</v>
      </c>
      <c r="J241" s="127"/>
      <c r="K241" s="127"/>
      <c r="L241" s="120">
        <f>SUM(M241:N241)</f>
        <v>0</v>
      </c>
      <c r="M241" s="158"/>
      <c r="N241" s="127"/>
    </row>
    <row r="242" spans="1:14" ht="31.5">
      <c r="A242" s="109" t="s">
        <v>545</v>
      </c>
      <c r="B242" s="111" t="s">
        <v>94</v>
      </c>
      <c r="C242" s="111" t="s">
        <v>420</v>
      </c>
      <c r="D242" s="112"/>
      <c r="E242" s="112"/>
      <c r="F242" s="113">
        <f>SUM(F243,F247)</f>
        <v>21753.3</v>
      </c>
      <c r="G242" s="113">
        <f>SUM(G243,G247)</f>
        <v>0</v>
      </c>
      <c r="H242" s="113">
        <f>SUM(H243,H247)</f>
        <v>21753.3</v>
      </c>
      <c r="I242" s="113">
        <f aca="true" t="shared" si="107" ref="I242:N242">SUM(I247)</f>
        <v>20428</v>
      </c>
      <c r="J242" s="113">
        <f t="shared" si="107"/>
        <v>0</v>
      </c>
      <c r="K242" s="113">
        <f t="shared" si="107"/>
        <v>20428</v>
      </c>
      <c r="L242" s="113">
        <f t="shared" si="107"/>
        <v>21266</v>
      </c>
      <c r="M242" s="113">
        <f t="shared" si="107"/>
        <v>0</v>
      </c>
      <c r="N242" s="113">
        <f t="shared" si="107"/>
        <v>21266</v>
      </c>
    </row>
    <row r="243" spans="1:14" ht="78.75" hidden="1">
      <c r="A243" s="116" t="s">
        <v>352</v>
      </c>
      <c r="B243" s="112" t="s">
        <v>94</v>
      </c>
      <c r="C243" s="112" t="s">
        <v>420</v>
      </c>
      <c r="D243" s="119" t="s">
        <v>941</v>
      </c>
      <c r="E243" s="112"/>
      <c r="F243" s="120">
        <f>F244</f>
        <v>0</v>
      </c>
      <c r="G243" s="120">
        <f aca="true" t="shared" si="108" ref="G243:H245">G244</f>
        <v>0</v>
      </c>
      <c r="H243" s="120">
        <f t="shared" si="108"/>
        <v>0</v>
      </c>
      <c r="I243" s="120"/>
      <c r="J243" s="120"/>
      <c r="K243" s="120"/>
      <c r="L243" s="120"/>
      <c r="M243" s="120"/>
      <c r="N243" s="120"/>
    </row>
    <row r="244" spans="1:14" ht="141.75" hidden="1">
      <c r="A244" s="116" t="s">
        <v>466</v>
      </c>
      <c r="B244" s="112" t="s">
        <v>94</v>
      </c>
      <c r="C244" s="112" t="s">
        <v>420</v>
      </c>
      <c r="D244" s="119" t="s">
        <v>500</v>
      </c>
      <c r="E244" s="112"/>
      <c r="F244" s="120">
        <f>F245</f>
        <v>0</v>
      </c>
      <c r="G244" s="120">
        <f t="shared" si="108"/>
        <v>0</v>
      </c>
      <c r="H244" s="120">
        <f t="shared" si="108"/>
        <v>0</v>
      </c>
      <c r="I244" s="120"/>
      <c r="J244" s="120"/>
      <c r="K244" s="120"/>
      <c r="L244" s="120"/>
      <c r="M244" s="120"/>
      <c r="N244" s="120"/>
    </row>
    <row r="245" spans="1:14" ht="63" hidden="1">
      <c r="A245" s="116" t="s">
        <v>249</v>
      </c>
      <c r="B245" s="112" t="s">
        <v>94</v>
      </c>
      <c r="C245" s="112" t="s">
        <v>420</v>
      </c>
      <c r="D245" s="119" t="s">
        <v>501</v>
      </c>
      <c r="E245" s="112"/>
      <c r="F245" s="120">
        <f>F246</f>
        <v>0</v>
      </c>
      <c r="G245" s="120">
        <f t="shared" si="108"/>
        <v>0</v>
      </c>
      <c r="H245" s="120">
        <f t="shared" si="108"/>
        <v>0</v>
      </c>
      <c r="I245" s="120"/>
      <c r="J245" s="120"/>
      <c r="K245" s="120"/>
      <c r="L245" s="120"/>
      <c r="M245" s="120"/>
      <c r="N245" s="120"/>
    </row>
    <row r="246" spans="1:14" ht="94.5" hidden="1">
      <c r="A246" s="116" t="s">
        <v>953</v>
      </c>
      <c r="B246" s="112" t="s">
        <v>94</v>
      </c>
      <c r="C246" s="112" t="s">
        <v>420</v>
      </c>
      <c r="D246" s="112" t="s">
        <v>499</v>
      </c>
      <c r="E246" s="112" t="s">
        <v>0</v>
      </c>
      <c r="F246" s="120">
        <f>SUM(G246:H246)</f>
        <v>0</v>
      </c>
      <c r="G246" s="120"/>
      <c r="H246" s="120"/>
      <c r="I246" s="120"/>
      <c r="J246" s="120"/>
      <c r="K246" s="120"/>
      <c r="L246" s="120"/>
      <c r="M246" s="120"/>
      <c r="N246" s="120"/>
    </row>
    <row r="247" spans="1:14" ht="63">
      <c r="A247" s="121" t="s">
        <v>374</v>
      </c>
      <c r="B247" s="118" t="s">
        <v>94</v>
      </c>
      <c r="C247" s="118" t="s">
        <v>420</v>
      </c>
      <c r="D247" s="119" t="s">
        <v>224</v>
      </c>
      <c r="E247" s="112"/>
      <c r="F247" s="120">
        <f>SUM(F248)</f>
        <v>21753.3</v>
      </c>
      <c r="G247" s="120">
        <f aca="true" t="shared" si="109" ref="G247:N247">SUM(G248)</f>
        <v>0</v>
      </c>
      <c r="H247" s="120">
        <f t="shared" si="109"/>
        <v>21753.3</v>
      </c>
      <c r="I247" s="120">
        <f t="shared" si="109"/>
        <v>20428</v>
      </c>
      <c r="J247" s="120">
        <f t="shared" si="109"/>
        <v>0</v>
      </c>
      <c r="K247" s="120">
        <f t="shared" si="109"/>
        <v>20428</v>
      </c>
      <c r="L247" s="120">
        <f t="shared" si="109"/>
        <v>21266</v>
      </c>
      <c r="M247" s="120">
        <f t="shared" si="109"/>
        <v>0</v>
      </c>
      <c r="N247" s="120">
        <f t="shared" si="109"/>
        <v>21266</v>
      </c>
    </row>
    <row r="248" spans="1:14" ht="94.5">
      <c r="A248" s="121" t="s">
        <v>431</v>
      </c>
      <c r="B248" s="118" t="s">
        <v>94</v>
      </c>
      <c r="C248" s="118" t="s">
        <v>420</v>
      </c>
      <c r="D248" s="119" t="s">
        <v>288</v>
      </c>
      <c r="E248" s="112"/>
      <c r="F248" s="120">
        <f>SUM(F249,F251,)</f>
        <v>21753.3</v>
      </c>
      <c r="G248" s="120">
        <f aca="true" t="shared" si="110" ref="G248:N248">SUM(G249,G251,)</f>
        <v>0</v>
      </c>
      <c r="H248" s="120">
        <f t="shared" si="110"/>
        <v>21753.3</v>
      </c>
      <c r="I248" s="120">
        <f t="shared" si="110"/>
        <v>20428</v>
      </c>
      <c r="J248" s="120">
        <f t="shared" si="110"/>
        <v>0</v>
      </c>
      <c r="K248" s="120">
        <f t="shared" si="110"/>
        <v>20428</v>
      </c>
      <c r="L248" s="120">
        <f t="shared" si="110"/>
        <v>21266</v>
      </c>
      <c r="M248" s="120">
        <f t="shared" si="110"/>
        <v>0</v>
      </c>
      <c r="N248" s="120">
        <f t="shared" si="110"/>
        <v>21266</v>
      </c>
    </row>
    <row r="249" spans="1:14" ht="47.25">
      <c r="A249" s="121" t="s">
        <v>268</v>
      </c>
      <c r="B249" s="118" t="s">
        <v>94</v>
      </c>
      <c r="C249" s="118" t="s">
        <v>420</v>
      </c>
      <c r="D249" s="119" t="s">
        <v>43</v>
      </c>
      <c r="E249" s="112"/>
      <c r="F249" s="120">
        <f aca="true" t="shared" si="111" ref="F249:N249">F250</f>
        <v>2054</v>
      </c>
      <c r="G249" s="120">
        <f t="shared" si="111"/>
        <v>0</v>
      </c>
      <c r="H249" s="120">
        <f t="shared" si="111"/>
        <v>2054</v>
      </c>
      <c r="I249" s="120">
        <f t="shared" si="111"/>
        <v>2121</v>
      </c>
      <c r="J249" s="120">
        <f t="shared" si="111"/>
        <v>0</v>
      </c>
      <c r="K249" s="120">
        <f t="shared" si="111"/>
        <v>2121</v>
      </c>
      <c r="L249" s="120">
        <f t="shared" si="111"/>
        <v>2206</v>
      </c>
      <c r="M249" s="120">
        <f t="shared" si="111"/>
        <v>0</v>
      </c>
      <c r="N249" s="120">
        <f t="shared" si="111"/>
        <v>2206</v>
      </c>
    </row>
    <row r="250" spans="1:14" ht="157.5">
      <c r="A250" s="116" t="s">
        <v>139</v>
      </c>
      <c r="B250" s="118" t="s">
        <v>94</v>
      </c>
      <c r="C250" s="118" t="s">
        <v>420</v>
      </c>
      <c r="D250" s="112" t="s">
        <v>238</v>
      </c>
      <c r="E250" s="112">
        <v>100</v>
      </c>
      <c r="F250" s="120">
        <f>SUM(G250:H250)</f>
        <v>2054</v>
      </c>
      <c r="G250" s="127"/>
      <c r="H250" s="127">
        <v>2054</v>
      </c>
      <c r="I250" s="120">
        <f>SUM(J250:K250)</f>
        <v>2121</v>
      </c>
      <c r="J250" s="127"/>
      <c r="K250" s="127">
        <v>2121</v>
      </c>
      <c r="L250" s="120">
        <f>SUM(M250:N250)</f>
        <v>2206</v>
      </c>
      <c r="M250" s="127"/>
      <c r="N250" s="127">
        <v>2206</v>
      </c>
    </row>
    <row r="251" spans="1:14" ht="110.25">
      <c r="A251" s="121" t="s">
        <v>266</v>
      </c>
      <c r="B251" s="118" t="s">
        <v>94</v>
      </c>
      <c r="C251" s="118" t="s">
        <v>420</v>
      </c>
      <c r="D251" s="119" t="s">
        <v>265</v>
      </c>
      <c r="E251" s="112"/>
      <c r="F251" s="120">
        <f aca="true" t="shared" si="112" ref="F251:N251">SUM(F252:F254)</f>
        <v>19699.3</v>
      </c>
      <c r="G251" s="120">
        <f t="shared" si="112"/>
        <v>0</v>
      </c>
      <c r="H251" s="120">
        <f t="shared" si="112"/>
        <v>19699.3</v>
      </c>
      <c r="I251" s="120">
        <f t="shared" si="112"/>
        <v>18307</v>
      </c>
      <c r="J251" s="120">
        <f t="shared" si="112"/>
        <v>0</v>
      </c>
      <c r="K251" s="120">
        <f t="shared" si="112"/>
        <v>18307</v>
      </c>
      <c r="L251" s="120">
        <f t="shared" si="112"/>
        <v>19060</v>
      </c>
      <c r="M251" s="120">
        <f t="shared" si="112"/>
        <v>0</v>
      </c>
      <c r="N251" s="120">
        <f t="shared" si="112"/>
        <v>19060</v>
      </c>
    </row>
    <row r="252" spans="1:14" ht="189">
      <c r="A252" s="125" t="s">
        <v>110</v>
      </c>
      <c r="B252" s="118" t="s">
        <v>94</v>
      </c>
      <c r="C252" s="118" t="s">
        <v>420</v>
      </c>
      <c r="D252" s="112" t="s">
        <v>240</v>
      </c>
      <c r="E252" s="112">
        <v>100</v>
      </c>
      <c r="F252" s="120">
        <f>SUM(G252:H252)</f>
        <v>16218</v>
      </c>
      <c r="G252" s="127"/>
      <c r="H252" s="127">
        <v>16218</v>
      </c>
      <c r="I252" s="120">
        <f>SUM(J252:K252)</f>
        <v>18049</v>
      </c>
      <c r="J252" s="127"/>
      <c r="K252" s="127">
        <v>18049</v>
      </c>
      <c r="L252" s="120">
        <f>SUM(M252:N252)</f>
        <v>18794</v>
      </c>
      <c r="M252" s="127"/>
      <c r="N252" s="127">
        <v>18794</v>
      </c>
    </row>
    <row r="253" spans="1:14" ht="110.25">
      <c r="A253" s="116" t="s">
        <v>1013</v>
      </c>
      <c r="B253" s="118" t="s">
        <v>94</v>
      </c>
      <c r="C253" s="118" t="s">
        <v>420</v>
      </c>
      <c r="D253" s="112" t="s">
        <v>240</v>
      </c>
      <c r="E253" s="112">
        <v>200</v>
      </c>
      <c r="F253" s="120">
        <f>SUM(G253:H253)</f>
        <v>3470.3</v>
      </c>
      <c r="G253" s="127"/>
      <c r="H253" s="127">
        <v>3470.3</v>
      </c>
      <c r="I253" s="120">
        <f>SUM(J253:K253)</f>
        <v>258</v>
      </c>
      <c r="J253" s="127"/>
      <c r="K253" s="127">
        <v>258</v>
      </c>
      <c r="L253" s="120">
        <f>SUM(M253:N253)</f>
        <v>266</v>
      </c>
      <c r="M253" s="127"/>
      <c r="N253" s="127">
        <v>266</v>
      </c>
    </row>
    <row r="254" spans="1:14" ht="78.75">
      <c r="A254" s="116" t="s">
        <v>1014</v>
      </c>
      <c r="B254" s="118" t="s">
        <v>94</v>
      </c>
      <c r="C254" s="118" t="s">
        <v>420</v>
      </c>
      <c r="D254" s="112" t="s">
        <v>240</v>
      </c>
      <c r="E254" s="112">
        <v>800</v>
      </c>
      <c r="F254" s="120">
        <f>SUM(G254:H254)</f>
        <v>11</v>
      </c>
      <c r="G254" s="127"/>
      <c r="H254" s="127">
        <v>11</v>
      </c>
      <c r="I254" s="120">
        <f>SUM(J254:K254)</f>
        <v>0</v>
      </c>
      <c r="J254" s="127"/>
      <c r="K254" s="127"/>
      <c r="L254" s="120">
        <f>SUM(M254:N254)</f>
        <v>0</v>
      </c>
      <c r="M254" s="127"/>
      <c r="N254" s="127"/>
    </row>
    <row r="255" spans="1:14" s="129" customFormat="1" ht="15.75">
      <c r="A255" s="160" t="s">
        <v>548</v>
      </c>
      <c r="B255" s="108" t="s">
        <v>421</v>
      </c>
      <c r="C255" s="115"/>
      <c r="D255" s="115"/>
      <c r="E255" s="115"/>
      <c r="F255" s="113">
        <f aca="true" t="shared" si="113" ref="F255:N255">SUM(F256,F282)</f>
        <v>85703.3</v>
      </c>
      <c r="G255" s="113">
        <f t="shared" si="113"/>
        <v>6649.3</v>
      </c>
      <c r="H255" s="113">
        <f t="shared" si="113"/>
        <v>79054</v>
      </c>
      <c r="I255" s="113">
        <f t="shared" si="113"/>
        <v>161902.3</v>
      </c>
      <c r="J255" s="113">
        <f t="shared" si="113"/>
        <v>73900.3</v>
      </c>
      <c r="K255" s="113">
        <f t="shared" si="113"/>
        <v>88002</v>
      </c>
      <c r="L255" s="113">
        <f t="shared" si="113"/>
        <v>86475</v>
      </c>
      <c r="M255" s="113">
        <f t="shared" si="113"/>
        <v>0</v>
      </c>
      <c r="N255" s="113">
        <f t="shared" si="113"/>
        <v>86475</v>
      </c>
    </row>
    <row r="256" spans="1:14" ht="15.75">
      <c r="A256" s="109" t="s">
        <v>549</v>
      </c>
      <c r="B256" s="111" t="s">
        <v>421</v>
      </c>
      <c r="C256" s="111" t="s">
        <v>29</v>
      </c>
      <c r="D256" s="112"/>
      <c r="E256" s="112"/>
      <c r="F256" s="113">
        <f>SUM(F257)</f>
        <v>70352.3</v>
      </c>
      <c r="G256" s="113">
        <f aca="true" t="shared" si="114" ref="G256:N256">SUM(G257)</f>
        <v>6649.3</v>
      </c>
      <c r="H256" s="113">
        <f t="shared" si="114"/>
        <v>63703</v>
      </c>
      <c r="I256" s="113">
        <f t="shared" si="114"/>
        <v>146375.5</v>
      </c>
      <c r="J256" s="113">
        <f t="shared" si="114"/>
        <v>73708.5</v>
      </c>
      <c r="K256" s="113">
        <f t="shared" si="114"/>
        <v>72667</v>
      </c>
      <c r="L256" s="113">
        <f t="shared" si="114"/>
        <v>70526</v>
      </c>
      <c r="M256" s="113">
        <f t="shared" si="114"/>
        <v>0</v>
      </c>
      <c r="N256" s="113">
        <f t="shared" si="114"/>
        <v>70526</v>
      </c>
    </row>
    <row r="257" spans="1:14" ht="63">
      <c r="A257" s="121" t="s">
        <v>378</v>
      </c>
      <c r="B257" s="118" t="s">
        <v>421</v>
      </c>
      <c r="C257" s="118" t="s">
        <v>29</v>
      </c>
      <c r="D257" s="119" t="s">
        <v>119</v>
      </c>
      <c r="E257" s="112"/>
      <c r="F257" s="120">
        <f>SUM(F258,F265,F272,)</f>
        <v>70352.3</v>
      </c>
      <c r="G257" s="120">
        <f aca="true" t="shared" si="115" ref="G257:N257">SUM(G258,G265,G272,)</f>
        <v>6649.3</v>
      </c>
      <c r="H257" s="120">
        <f t="shared" si="115"/>
        <v>63703</v>
      </c>
      <c r="I257" s="120">
        <f t="shared" si="115"/>
        <v>146375.5</v>
      </c>
      <c r="J257" s="120">
        <f t="shared" si="115"/>
        <v>73708.5</v>
      </c>
      <c r="K257" s="120">
        <f t="shared" si="115"/>
        <v>72667</v>
      </c>
      <c r="L257" s="120">
        <f t="shared" si="115"/>
        <v>70526</v>
      </c>
      <c r="M257" s="120">
        <f t="shared" si="115"/>
        <v>0</v>
      </c>
      <c r="N257" s="120">
        <f t="shared" si="115"/>
        <v>70526</v>
      </c>
    </row>
    <row r="258" spans="1:14" ht="94.5">
      <c r="A258" s="121" t="s">
        <v>433</v>
      </c>
      <c r="B258" s="118" t="s">
        <v>421</v>
      </c>
      <c r="C258" s="118" t="s">
        <v>29</v>
      </c>
      <c r="D258" s="119" t="s">
        <v>120</v>
      </c>
      <c r="E258" s="112"/>
      <c r="F258" s="120">
        <f>SUM(F259,F263,)</f>
        <v>13791</v>
      </c>
      <c r="G258" s="120">
        <f aca="true" t="shared" si="116" ref="G258:N258">SUM(G259,G263,)</f>
        <v>0</v>
      </c>
      <c r="H258" s="120">
        <f t="shared" si="116"/>
        <v>13791</v>
      </c>
      <c r="I258" s="120">
        <f t="shared" si="116"/>
        <v>14023</v>
      </c>
      <c r="J258" s="120">
        <f t="shared" si="116"/>
        <v>0</v>
      </c>
      <c r="K258" s="120">
        <f t="shared" si="116"/>
        <v>14023</v>
      </c>
      <c r="L258" s="120">
        <f t="shared" si="116"/>
        <v>14932</v>
      </c>
      <c r="M258" s="120">
        <f t="shared" si="116"/>
        <v>0</v>
      </c>
      <c r="N258" s="120">
        <f t="shared" si="116"/>
        <v>14932</v>
      </c>
    </row>
    <row r="259" spans="1:14" ht="78.75">
      <c r="A259" s="121" t="s">
        <v>102</v>
      </c>
      <c r="B259" s="118" t="s">
        <v>421</v>
      </c>
      <c r="C259" s="118" t="s">
        <v>29</v>
      </c>
      <c r="D259" s="119" t="s">
        <v>121</v>
      </c>
      <c r="E259" s="112"/>
      <c r="F259" s="120">
        <f aca="true" t="shared" si="117" ref="F259:N259">SUM(F260:F262)</f>
        <v>13791</v>
      </c>
      <c r="G259" s="120">
        <f t="shared" si="117"/>
        <v>0</v>
      </c>
      <c r="H259" s="120">
        <f t="shared" si="117"/>
        <v>13791</v>
      </c>
      <c r="I259" s="120">
        <f t="shared" si="117"/>
        <v>14023</v>
      </c>
      <c r="J259" s="120">
        <f t="shared" si="117"/>
        <v>0</v>
      </c>
      <c r="K259" s="120">
        <f t="shared" si="117"/>
        <v>14023</v>
      </c>
      <c r="L259" s="120">
        <f t="shared" si="117"/>
        <v>14932</v>
      </c>
      <c r="M259" s="120">
        <f t="shared" si="117"/>
        <v>0</v>
      </c>
      <c r="N259" s="120">
        <f t="shared" si="117"/>
        <v>14932</v>
      </c>
    </row>
    <row r="260" spans="1:14" ht="189">
      <c r="A260" s="125" t="s">
        <v>164</v>
      </c>
      <c r="B260" s="118" t="s">
        <v>421</v>
      </c>
      <c r="C260" s="118" t="s">
        <v>29</v>
      </c>
      <c r="D260" s="112" t="s">
        <v>243</v>
      </c>
      <c r="E260" s="112">
        <v>100</v>
      </c>
      <c r="F260" s="120">
        <f>SUM(G260:H260)</f>
        <v>12242</v>
      </c>
      <c r="G260" s="127"/>
      <c r="H260" s="127">
        <v>12242</v>
      </c>
      <c r="I260" s="120">
        <f>SUM(J260:K260)</f>
        <v>13046</v>
      </c>
      <c r="J260" s="127"/>
      <c r="K260" s="127">
        <v>13046</v>
      </c>
      <c r="L260" s="120">
        <f>SUM(M260:N260)</f>
        <v>13918</v>
      </c>
      <c r="M260" s="127"/>
      <c r="N260" s="127">
        <v>13918</v>
      </c>
    </row>
    <row r="261" spans="1:14" ht="110.25">
      <c r="A261" s="116" t="s">
        <v>165</v>
      </c>
      <c r="B261" s="118" t="s">
        <v>421</v>
      </c>
      <c r="C261" s="118" t="s">
        <v>29</v>
      </c>
      <c r="D261" s="112" t="s">
        <v>243</v>
      </c>
      <c r="E261" s="112">
        <v>200</v>
      </c>
      <c r="F261" s="120">
        <f>SUM(G261:H261)</f>
        <v>1226</v>
      </c>
      <c r="G261" s="127"/>
      <c r="H261" s="127">
        <v>1226</v>
      </c>
      <c r="I261" s="120">
        <f>SUM(J261:K261)</f>
        <v>977</v>
      </c>
      <c r="J261" s="127"/>
      <c r="K261" s="127">
        <v>977</v>
      </c>
      <c r="L261" s="120">
        <f>SUM(M261:N261)</f>
        <v>1014</v>
      </c>
      <c r="M261" s="127"/>
      <c r="N261" s="127">
        <v>1014</v>
      </c>
    </row>
    <row r="262" spans="1:14" ht="78.75">
      <c r="A262" s="116" t="s">
        <v>166</v>
      </c>
      <c r="B262" s="118" t="s">
        <v>421</v>
      </c>
      <c r="C262" s="118" t="s">
        <v>29</v>
      </c>
      <c r="D262" s="112" t="s">
        <v>243</v>
      </c>
      <c r="E262" s="112">
        <v>800</v>
      </c>
      <c r="F262" s="120">
        <f>SUM(G262:H262)</f>
        <v>323</v>
      </c>
      <c r="G262" s="127"/>
      <c r="H262" s="127">
        <v>323</v>
      </c>
      <c r="I262" s="120">
        <f>SUM(J262:K262)</f>
        <v>0</v>
      </c>
      <c r="J262" s="127"/>
      <c r="K262" s="127"/>
      <c r="L262" s="120">
        <f>SUM(M262:N262)</f>
        <v>0</v>
      </c>
      <c r="M262" s="127"/>
      <c r="N262" s="127"/>
    </row>
    <row r="263" spans="1:14" ht="47.25">
      <c r="A263" s="128" t="s">
        <v>271</v>
      </c>
      <c r="B263" s="118" t="s">
        <v>421</v>
      </c>
      <c r="C263" s="118" t="s">
        <v>29</v>
      </c>
      <c r="D263" s="119" t="s">
        <v>686</v>
      </c>
      <c r="E263" s="112"/>
      <c r="F263" s="120">
        <f aca="true" t="shared" si="118" ref="F263:N263">SUM(F264:F264)</f>
        <v>0</v>
      </c>
      <c r="G263" s="120">
        <f t="shared" si="118"/>
        <v>0</v>
      </c>
      <c r="H263" s="120">
        <f t="shared" si="118"/>
        <v>0</v>
      </c>
      <c r="I263" s="120">
        <f t="shared" si="118"/>
        <v>0</v>
      </c>
      <c r="J263" s="120">
        <f t="shared" si="118"/>
        <v>0</v>
      </c>
      <c r="K263" s="120">
        <f t="shared" si="118"/>
        <v>0</v>
      </c>
      <c r="L263" s="120">
        <f t="shared" si="118"/>
        <v>0</v>
      </c>
      <c r="M263" s="120">
        <f t="shared" si="118"/>
        <v>0</v>
      </c>
      <c r="N263" s="120">
        <f t="shared" si="118"/>
        <v>0</v>
      </c>
    </row>
    <row r="264" spans="1:14" ht="78.75">
      <c r="A264" s="128" t="s">
        <v>45</v>
      </c>
      <c r="B264" s="118" t="s">
        <v>421</v>
      </c>
      <c r="C264" s="118" t="s">
        <v>29</v>
      </c>
      <c r="D264" s="112" t="s">
        <v>44</v>
      </c>
      <c r="E264" s="112" t="s">
        <v>0</v>
      </c>
      <c r="F264" s="120">
        <f>SUM(G264:H264)</f>
        <v>0</v>
      </c>
      <c r="G264" s="120"/>
      <c r="H264" s="120"/>
      <c r="I264" s="120">
        <f>SUM(J264:K264)</f>
        <v>0</v>
      </c>
      <c r="J264" s="120"/>
      <c r="K264" s="120"/>
      <c r="L264" s="120">
        <f>SUM(M264:N264)</f>
        <v>0</v>
      </c>
      <c r="M264" s="120"/>
      <c r="N264" s="120"/>
    </row>
    <row r="265" spans="1:14" ht="94.5">
      <c r="A265" s="121" t="s">
        <v>434</v>
      </c>
      <c r="B265" s="118" t="s">
        <v>421</v>
      </c>
      <c r="C265" s="118" t="s">
        <v>29</v>
      </c>
      <c r="D265" s="119" t="s">
        <v>272</v>
      </c>
      <c r="E265" s="112"/>
      <c r="F265" s="120">
        <f aca="true" t="shared" si="119" ref="F265:N265">SUM(F266,F270)</f>
        <v>1788</v>
      </c>
      <c r="G265" s="120">
        <f t="shared" si="119"/>
        <v>0</v>
      </c>
      <c r="H265" s="120">
        <f t="shared" si="119"/>
        <v>1788</v>
      </c>
      <c r="I265" s="120">
        <f t="shared" si="119"/>
        <v>1865</v>
      </c>
      <c r="J265" s="120">
        <f t="shared" si="119"/>
        <v>0</v>
      </c>
      <c r="K265" s="120">
        <f t="shared" si="119"/>
        <v>1865</v>
      </c>
      <c r="L265" s="120">
        <f t="shared" si="119"/>
        <v>1991</v>
      </c>
      <c r="M265" s="120">
        <f t="shared" si="119"/>
        <v>0</v>
      </c>
      <c r="N265" s="120">
        <f t="shared" si="119"/>
        <v>1991</v>
      </c>
    </row>
    <row r="266" spans="1:14" ht="78.75">
      <c r="A266" s="121" t="s">
        <v>102</v>
      </c>
      <c r="B266" s="118" t="s">
        <v>421</v>
      </c>
      <c r="C266" s="118" t="s">
        <v>29</v>
      </c>
      <c r="D266" s="119" t="s">
        <v>273</v>
      </c>
      <c r="E266" s="112"/>
      <c r="F266" s="120">
        <f aca="true" t="shared" si="120" ref="F266:N266">SUM(F267:F269)</f>
        <v>1785</v>
      </c>
      <c r="G266" s="120">
        <f t="shared" si="120"/>
        <v>0</v>
      </c>
      <c r="H266" s="120">
        <f t="shared" si="120"/>
        <v>1785</v>
      </c>
      <c r="I266" s="120">
        <f t="shared" si="120"/>
        <v>1865</v>
      </c>
      <c r="J266" s="120">
        <f t="shared" si="120"/>
        <v>0</v>
      </c>
      <c r="K266" s="120">
        <f t="shared" si="120"/>
        <v>1865</v>
      </c>
      <c r="L266" s="120">
        <f t="shared" si="120"/>
        <v>1991</v>
      </c>
      <c r="M266" s="120">
        <f t="shared" si="120"/>
        <v>0</v>
      </c>
      <c r="N266" s="120">
        <f t="shared" si="120"/>
        <v>1991</v>
      </c>
    </row>
    <row r="267" spans="1:14" ht="189">
      <c r="A267" s="125" t="s">
        <v>398</v>
      </c>
      <c r="B267" s="118" t="s">
        <v>421</v>
      </c>
      <c r="C267" s="118" t="s">
        <v>29</v>
      </c>
      <c r="D267" s="112" t="s">
        <v>244</v>
      </c>
      <c r="E267" s="123" t="s">
        <v>622</v>
      </c>
      <c r="F267" s="120">
        <f>SUM(G267:H267)</f>
        <v>1745</v>
      </c>
      <c r="G267" s="127"/>
      <c r="H267" s="127">
        <v>1745</v>
      </c>
      <c r="I267" s="120">
        <f>SUM(J267:K267)</f>
        <v>1862</v>
      </c>
      <c r="J267" s="127"/>
      <c r="K267" s="127">
        <v>1862</v>
      </c>
      <c r="L267" s="120">
        <f>SUM(M267:N267)</f>
        <v>1987</v>
      </c>
      <c r="M267" s="127"/>
      <c r="N267" s="127">
        <v>1987</v>
      </c>
    </row>
    <row r="268" spans="1:14" ht="110.25">
      <c r="A268" s="116" t="s">
        <v>196</v>
      </c>
      <c r="B268" s="118" t="s">
        <v>421</v>
      </c>
      <c r="C268" s="118" t="s">
        <v>29</v>
      </c>
      <c r="D268" s="112" t="s">
        <v>244</v>
      </c>
      <c r="E268" s="123" t="s">
        <v>0</v>
      </c>
      <c r="F268" s="120">
        <f>SUM(G268:H268)</f>
        <v>37</v>
      </c>
      <c r="G268" s="127"/>
      <c r="H268" s="127">
        <v>37</v>
      </c>
      <c r="I268" s="120">
        <f>SUM(J268:K268)</f>
        <v>3</v>
      </c>
      <c r="J268" s="127"/>
      <c r="K268" s="127">
        <v>3</v>
      </c>
      <c r="L268" s="120">
        <f>SUM(M268:N268)</f>
        <v>4</v>
      </c>
      <c r="M268" s="127"/>
      <c r="N268" s="127">
        <v>4</v>
      </c>
    </row>
    <row r="269" spans="1:14" ht="78.75">
      <c r="A269" s="116" t="s">
        <v>197</v>
      </c>
      <c r="B269" s="118" t="s">
        <v>421</v>
      </c>
      <c r="C269" s="118" t="s">
        <v>29</v>
      </c>
      <c r="D269" s="112" t="s">
        <v>244</v>
      </c>
      <c r="E269" s="123" t="s">
        <v>280</v>
      </c>
      <c r="F269" s="120">
        <f>SUM(G269:H269)</f>
        <v>3</v>
      </c>
      <c r="G269" s="127"/>
      <c r="H269" s="127">
        <v>3</v>
      </c>
      <c r="I269" s="120">
        <f>SUM(J269:K269)</f>
        <v>0</v>
      </c>
      <c r="J269" s="127"/>
      <c r="K269" s="127"/>
      <c r="L269" s="120">
        <f>SUM(M269:N269)</f>
        <v>0</v>
      </c>
      <c r="M269" s="127"/>
      <c r="N269" s="127"/>
    </row>
    <row r="270" spans="1:14" ht="63">
      <c r="A270" s="116" t="s">
        <v>502</v>
      </c>
      <c r="B270" s="118" t="s">
        <v>421</v>
      </c>
      <c r="C270" s="118" t="s">
        <v>29</v>
      </c>
      <c r="D270" s="119" t="s">
        <v>503</v>
      </c>
      <c r="E270" s="123"/>
      <c r="F270" s="120">
        <f aca="true" t="shared" si="121" ref="F270:N270">F271</f>
        <v>3</v>
      </c>
      <c r="G270" s="120">
        <f t="shared" si="121"/>
        <v>0</v>
      </c>
      <c r="H270" s="120">
        <f t="shared" si="121"/>
        <v>3</v>
      </c>
      <c r="I270" s="120">
        <f t="shared" si="121"/>
        <v>0</v>
      </c>
      <c r="J270" s="120">
        <f t="shared" si="121"/>
        <v>0</v>
      </c>
      <c r="K270" s="120">
        <f t="shared" si="121"/>
        <v>0</v>
      </c>
      <c r="L270" s="120">
        <f t="shared" si="121"/>
        <v>0</v>
      </c>
      <c r="M270" s="120">
        <f t="shared" si="121"/>
        <v>0</v>
      </c>
      <c r="N270" s="120">
        <f t="shared" si="121"/>
        <v>0</v>
      </c>
    </row>
    <row r="271" spans="1:14" ht="63">
      <c r="A271" s="116" t="s">
        <v>267</v>
      </c>
      <c r="B271" s="118" t="s">
        <v>421</v>
      </c>
      <c r="C271" s="118" t="s">
        <v>29</v>
      </c>
      <c r="D271" s="112" t="s">
        <v>504</v>
      </c>
      <c r="E271" s="123" t="s">
        <v>0</v>
      </c>
      <c r="F271" s="120">
        <f>SUM(G271:H271)</f>
        <v>3</v>
      </c>
      <c r="G271" s="127"/>
      <c r="H271" s="127">
        <v>3</v>
      </c>
      <c r="I271" s="120">
        <f>SUM(J271:K271)</f>
        <v>0</v>
      </c>
      <c r="J271" s="127"/>
      <c r="K271" s="127"/>
      <c r="L271" s="120">
        <f>SUM(M271:N271)</f>
        <v>0</v>
      </c>
      <c r="M271" s="127"/>
      <c r="N271" s="127"/>
    </row>
    <row r="272" spans="1:14" ht="110.25">
      <c r="A272" s="121" t="s">
        <v>379</v>
      </c>
      <c r="B272" s="118" t="s">
        <v>421</v>
      </c>
      <c r="C272" s="118" t="s">
        <v>29</v>
      </c>
      <c r="D272" s="119" t="s">
        <v>198</v>
      </c>
      <c r="E272" s="123"/>
      <c r="F272" s="120">
        <f>SUM(F273,F275,F279)</f>
        <v>54773.3</v>
      </c>
      <c r="G272" s="120">
        <f aca="true" t="shared" si="122" ref="G272:N272">SUM(G273,G275,G279)</f>
        <v>6649.3</v>
      </c>
      <c r="H272" s="120">
        <f t="shared" si="122"/>
        <v>48124</v>
      </c>
      <c r="I272" s="120">
        <f t="shared" si="122"/>
        <v>130487.5</v>
      </c>
      <c r="J272" s="120">
        <f t="shared" si="122"/>
        <v>73708.5</v>
      </c>
      <c r="K272" s="120">
        <f t="shared" si="122"/>
        <v>56779</v>
      </c>
      <c r="L272" s="120">
        <f t="shared" si="122"/>
        <v>53603</v>
      </c>
      <c r="M272" s="120">
        <f t="shared" si="122"/>
        <v>0</v>
      </c>
      <c r="N272" s="120">
        <f t="shared" si="122"/>
        <v>53603</v>
      </c>
    </row>
    <row r="273" spans="1:14" ht="15.75">
      <c r="A273" s="174" t="s">
        <v>704</v>
      </c>
      <c r="B273" s="118" t="s">
        <v>421</v>
      </c>
      <c r="C273" s="118" t="s">
        <v>29</v>
      </c>
      <c r="D273" s="119" t="s">
        <v>705</v>
      </c>
      <c r="E273" s="123"/>
      <c r="F273" s="120">
        <f>F274</f>
        <v>4957.3</v>
      </c>
      <c r="G273" s="120">
        <f aca="true" t="shared" si="123" ref="G273:N273">G274</f>
        <v>4709.3</v>
      </c>
      <c r="H273" s="120">
        <f t="shared" si="123"/>
        <v>248</v>
      </c>
      <c r="I273" s="120">
        <f t="shared" si="123"/>
        <v>0</v>
      </c>
      <c r="J273" s="120">
        <f t="shared" si="123"/>
        <v>0</v>
      </c>
      <c r="K273" s="120">
        <f t="shared" si="123"/>
        <v>0</v>
      </c>
      <c r="L273" s="120">
        <f t="shared" si="123"/>
        <v>0</v>
      </c>
      <c r="M273" s="120">
        <f t="shared" si="123"/>
        <v>0</v>
      </c>
      <c r="N273" s="120">
        <f t="shared" si="123"/>
        <v>0</v>
      </c>
    </row>
    <row r="274" spans="1:14" ht="141.75">
      <c r="A274" s="144" t="s">
        <v>706</v>
      </c>
      <c r="B274" s="118" t="s">
        <v>421</v>
      </c>
      <c r="C274" s="118" t="s">
        <v>29</v>
      </c>
      <c r="D274" s="112" t="s">
        <v>253</v>
      </c>
      <c r="E274" s="123" t="s">
        <v>0</v>
      </c>
      <c r="F274" s="120">
        <f>SUM(G274:H274)</f>
        <v>4957.3</v>
      </c>
      <c r="G274" s="127">
        <v>4709.3</v>
      </c>
      <c r="H274" s="127">
        <v>248</v>
      </c>
      <c r="I274" s="120">
        <f>SUM(J274:K274)</f>
        <v>0</v>
      </c>
      <c r="J274" s="127"/>
      <c r="K274" s="127"/>
      <c r="L274" s="120">
        <f>SUM(M274:N274)</f>
        <v>0</v>
      </c>
      <c r="M274" s="127"/>
      <c r="N274" s="127"/>
    </row>
    <row r="275" spans="1:14" ht="78.75">
      <c r="A275" s="121" t="s">
        <v>102</v>
      </c>
      <c r="B275" s="118" t="s">
        <v>421</v>
      </c>
      <c r="C275" s="118" t="s">
        <v>29</v>
      </c>
      <c r="D275" s="119" t="s">
        <v>199</v>
      </c>
      <c r="E275" s="123"/>
      <c r="F275" s="120">
        <f aca="true" t="shared" si="124" ref="F275:N275">SUM(F276:F278)</f>
        <v>49816</v>
      </c>
      <c r="G275" s="120">
        <f t="shared" si="124"/>
        <v>1940</v>
      </c>
      <c r="H275" s="120">
        <f t="shared" si="124"/>
        <v>47876</v>
      </c>
      <c r="I275" s="120">
        <f t="shared" si="124"/>
        <v>50542</v>
      </c>
      <c r="J275" s="120">
        <f t="shared" si="124"/>
        <v>0</v>
      </c>
      <c r="K275" s="120">
        <f t="shared" si="124"/>
        <v>50542</v>
      </c>
      <c r="L275" s="120">
        <f t="shared" si="124"/>
        <v>53603</v>
      </c>
      <c r="M275" s="120">
        <f t="shared" si="124"/>
        <v>0</v>
      </c>
      <c r="N275" s="120">
        <f t="shared" si="124"/>
        <v>53603</v>
      </c>
    </row>
    <row r="276" spans="1:14" ht="126">
      <c r="A276" s="116" t="s">
        <v>116</v>
      </c>
      <c r="B276" s="118" t="s">
        <v>421</v>
      </c>
      <c r="C276" s="118" t="s">
        <v>29</v>
      </c>
      <c r="D276" s="112" t="s">
        <v>245</v>
      </c>
      <c r="E276" s="112">
        <v>600</v>
      </c>
      <c r="F276" s="155">
        <f>SUM(G276:H276)</f>
        <v>44273</v>
      </c>
      <c r="G276" s="127"/>
      <c r="H276" s="127">
        <v>44273</v>
      </c>
      <c r="I276" s="155">
        <f>SUM(J276:K276)</f>
        <v>50542</v>
      </c>
      <c r="J276" s="127"/>
      <c r="K276" s="127">
        <v>50542</v>
      </c>
      <c r="L276" s="155">
        <f>SUM(M276:N276)</f>
        <v>53603</v>
      </c>
      <c r="M276" s="127"/>
      <c r="N276" s="127">
        <v>53603</v>
      </c>
    </row>
    <row r="277" spans="1:14" ht="110.25">
      <c r="A277" s="116" t="s">
        <v>213</v>
      </c>
      <c r="B277" s="118" t="s">
        <v>421</v>
      </c>
      <c r="C277" s="118" t="s">
        <v>29</v>
      </c>
      <c r="D277" s="112" t="s">
        <v>211</v>
      </c>
      <c r="E277" s="112">
        <v>600</v>
      </c>
      <c r="F277" s="155">
        <f>SUM(G277:H277)</f>
        <v>3603</v>
      </c>
      <c r="G277" s="127"/>
      <c r="H277" s="127">
        <v>3603</v>
      </c>
      <c r="I277" s="155">
        <f>SUM(J277:K277)</f>
        <v>0</v>
      </c>
      <c r="J277" s="127"/>
      <c r="K277" s="127"/>
      <c r="L277" s="155">
        <f>SUM(M277:N277)</f>
        <v>0</v>
      </c>
      <c r="M277" s="127"/>
      <c r="N277" s="127">
        <v>0</v>
      </c>
    </row>
    <row r="278" spans="1:14" ht="110.25">
      <c r="A278" s="116" t="s">
        <v>168</v>
      </c>
      <c r="B278" s="118" t="s">
        <v>421</v>
      </c>
      <c r="C278" s="118" t="s">
        <v>29</v>
      </c>
      <c r="D278" s="112" t="s">
        <v>488</v>
      </c>
      <c r="E278" s="123" t="s">
        <v>291</v>
      </c>
      <c r="F278" s="120">
        <f>SUM(G278:H278)</f>
        <v>1940</v>
      </c>
      <c r="G278" s="127">
        <v>1940</v>
      </c>
      <c r="H278" s="127"/>
      <c r="I278" s="120">
        <f>SUM(J278:K278)</f>
        <v>0</v>
      </c>
      <c r="J278" s="127">
        <v>0</v>
      </c>
      <c r="K278" s="127"/>
      <c r="L278" s="120">
        <f>SUM(M278:N278)</f>
        <v>0</v>
      </c>
      <c r="M278" s="127">
        <v>0</v>
      </c>
      <c r="N278" s="127"/>
    </row>
    <row r="279" spans="1:14" ht="47.25">
      <c r="A279" s="121" t="s">
        <v>23</v>
      </c>
      <c r="B279" s="118" t="s">
        <v>421</v>
      </c>
      <c r="C279" s="118" t="s">
        <v>29</v>
      </c>
      <c r="D279" s="185" t="s">
        <v>24</v>
      </c>
      <c r="E279" s="112"/>
      <c r="F279" s="120">
        <f>SUM(F280:F281)</f>
        <v>0</v>
      </c>
      <c r="G279" s="120">
        <f aca="true" t="shared" si="125" ref="G279:N279">SUM(G280:G281)</f>
        <v>0</v>
      </c>
      <c r="H279" s="120">
        <f t="shared" si="125"/>
        <v>0</v>
      </c>
      <c r="I279" s="120">
        <f t="shared" si="125"/>
        <v>79945.5</v>
      </c>
      <c r="J279" s="120">
        <f t="shared" si="125"/>
        <v>73708.5</v>
      </c>
      <c r="K279" s="120">
        <f t="shared" si="125"/>
        <v>6237</v>
      </c>
      <c r="L279" s="120">
        <f t="shared" si="125"/>
        <v>0</v>
      </c>
      <c r="M279" s="120">
        <f t="shared" si="125"/>
        <v>0</v>
      </c>
      <c r="N279" s="120">
        <f t="shared" si="125"/>
        <v>0</v>
      </c>
    </row>
    <row r="280" spans="1:14" ht="78.75">
      <c r="A280" s="121" t="s">
        <v>25</v>
      </c>
      <c r="B280" s="118" t="s">
        <v>421</v>
      </c>
      <c r="C280" s="118" t="s">
        <v>29</v>
      </c>
      <c r="D280" s="118" t="s">
        <v>336</v>
      </c>
      <c r="E280" s="112" t="s">
        <v>0</v>
      </c>
      <c r="F280" s="120">
        <f>SUM(G280:H280)</f>
        <v>0</v>
      </c>
      <c r="G280" s="120"/>
      <c r="H280" s="120"/>
      <c r="I280" s="120">
        <f>SUM(J280:K280)</f>
        <v>6237</v>
      </c>
      <c r="J280" s="120"/>
      <c r="K280" s="120">
        <v>6237</v>
      </c>
      <c r="L280" s="120">
        <f>SUM(M280:N280)</f>
        <v>0</v>
      </c>
      <c r="M280" s="120"/>
      <c r="N280" s="120"/>
    </row>
    <row r="281" spans="1:14" ht="110.25">
      <c r="A281" s="121" t="s">
        <v>715</v>
      </c>
      <c r="B281" s="118" t="s">
        <v>421</v>
      </c>
      <c r="C281" s="118" t="s">
        <v>29</v>
      </c>
      <c r="D281" s="118" t="s">
        <v>717</v>
      </c>
      <c r="E281" s="112" t="s">
        <v>0</v>
      </c>
      <c r="F281" s="120">
        <f>SUM(G281:H281)</f>
        <v>0</v>
      </c>
      <c r="G281" s="120"/>
      <c r="H281" s="120"/>
      <c r="I281" s="120">
        <f>SUM(J281:K281)</f>
        <v>73708.5</v>
      </c>
      <c r="J281" s="120">
        <v>73708.5</v>
      </c>
      <c r="K281" s="120"/>
      <c r="L281" s="120">
        <f>SUM(M281:N281)</f>
        <v>0</v>
      </c>
      <c r="M281" s="120"/>
      <c r="N281" s="120"/>
    </row>
    <row r="282" spans="1:14" ht="31.5">
      <c r="A282" s="109" t="s">
        <v>550</v>
      </c>
      <c r="B282" s="111" t="s">
        <v>421</v>
      </c>
      <c r="C282" s="111" t="s">
        <v>30</v>
      </c>
      <c r="D282" s="112"/>
      <c r="E282" s="112"/>
      <c r="F282" s="113">
        <f aca="true" t="shared" si="126" ref="F282:N282">F283</f>
        <v>15351</v>
      </c>
      <c r="G282" s="113">
        <f t="shared" si="126"/>
        <v>0</v>
      </c>
      <c r="H282" s="113">
        <f t="shared" si="126"/>
        <v>15351</v>
      </c>
      <c r="I282" s="113">
        <f t="shared" si="126"/>
        <v>15526.8</v>
      </c>
      <c r="J282" s="113">
        <f t="shared" si="126"/>
        <v>191.8</v>
      </c>
      <c r="K282" s="113">
        <f t="shared" si="126"/>
        <v>15335</v>
      </c>
      <c r="L282" s="113">
        <f t="shared" si="126"/>
        <v>15949</v>
      </c>
      <c r="M282" s="113">
        <f t="shared" si="126"/>
        <v>0</v>
      </c>
      <c r="N282" s="113">
        <f t="shared" si="126"/>
        <v>15949</v>
      </c>
    </row>
    <row r="283" spans="1:14" ht="63">
      <c r="A283" s="121" t="s">
        <v>378</v>
      </c>
      <c r="B283" s="118" t="s">
        <v>421</v>
      </c>
      <c r="C283" s="118" t="s">
        <v>30</v>
      </c>
      <c r="D283" s="119" t="s">
        <v>119</v>
      </c>
      <c r="E283" s="112"/>
      <c r="F283" s="120">
        <f aca="true" t="shared" si="127" ref="F283:N283">SUM(F284,F287)</f>
        <v>15351</v>
      </c>
      <c r="G283" s="120">
        <f t="shared" si="127"/>
        <v>0</v>
      </c>
      <c r="H283" s="120">
        <f t="shared" si="127"/>
        <v>15351</v>
      </c>
      <c r="I283" s="120">
        <f t="shared" si="127"/>
        <v>15526.8</v>
      </c>
      <c r="J283" s="120">
        <f t="shared" si="127"/>
        <v>191.8</v>
      </c>
      <c r="K283" s="120">
        <f t="shared" si="127"/>
        <v>15335</v>
      </c>
      <c r="L283" s="120">
        <f t="shared" si="127"/>
        <v>15949</v>
      </c>
      <c r="M283" s="120">
        <f t="shared" si="127"/>
        <v>0</v>
      </c>
      <c r="N283" s="120">
        <f t="shared" si="127"/>
        <v>15949</v>
      </c>
    </row>
    <row r="284" spans="1:14" ht="141.75">
      <c r="A284" s="121" t="s">
        <v>671</v>
      </c>
      <c r="B284" s="118" t="s">
        <v>421</v>
      </c>
      <c r="C284" s="118" t="s">
        <v>30</v>
      </c>
      <c r="D284" s="119" t="s">
        <v>666</v>
      </c>
      <c r="E284" s="112"/>
      <c r="F284" s="120">
        <f>F285</f>
        <v>0</v>
      </c>
      <c r="G284" s="120">
        <f aca="true" t="shared" si="128" ref="G284:N284">G285</f>
        <v>0</v>
      </c>
      <c r="H284" s="120">
        <f t="shared" si="128"/>
        <v>0</v>
      </c>
      <c r="I284" s="120">
        <f t="shared" si="128"/>
        <v>191.8</v>
      </c>
      <c r="J284" s="120">
        <f t="shared" si="128"/>
        <v>191.8</v>
      </c>
      <c r="K284" s="120">
        <f t="shared" si="128"/>
        <v>0</v>
      </c>
      <c r="L284" s="120">
        <f t="shared" si="128"/>
        <v>0</v>
      </c>
      <c r="M284" s="120">
        <f t="shared" si="128"/>
        <v>0</v>
      </c>
      <c r="N284" s="120">
        <f t="shared" si="128"/>
        <v>0</v>
      </c>
    </row>
    <row r="285" spans="1:14" ht="47.25">
      <c r="A285" s="121" t="s">
        <v>670</v>
      </c>
      <c r="B285" s="118" t="s">
        <v>421</v>
      </c>
      <c r="C285" s="118" t="s">
        <v>30</v>
      </c>
      <c r="D285" s="119" t="s">
        <v>667</v>
      </c>
      <c r="E285" s="112"/>
      <c r="F285" s="120">
        <f aca="true" t="shared" si="129" ref="F285:N285">SUM(F286:F286)</f>
        <v>0</v>
      </c>
      <c r="G285" s="120">
        <f t="shared" si="129"/>
        <v>0</v>
      </c>
      <c r="H285" s="120">
        <f t="shared" si="129"/>
        <v>0</v>
      </c>
      <c r="I285" s="120">
        <f t="shared" si="129"/>
        <v>191.8</v>
      </c>
      <c r="J285" s="120">
        <f t="shared" si="129"/>
        <v>191.8</v>
      </c>
      <c r="K285" s="120">
        <f t="shared" si="129"/>
        <v>0</v>
      </c>
      <c r="L285" s="120">
        <f t="shared" si="129"/>
        <v>0</v>
      </c>
      <c r="M285" s="120">
        <f t="shared" si="129"/>
        <v>0</v>
      </c>
      <c r="N285" s="120">
        <f t="shared" si="129"/>
        <v>0</v>
      </c>
    </row>
    <row r="286" spans="1:14" ht="78.75">
      <c r="A286" s="121" t="s">
        <v>749</v>
      </c>
      <c r="B286" s="118" t="s">
        <v>421</v>
      </c>
      <c r="C286" s="118" t="s">
        <v>30</v>
      </c>
      <c r="D286" s="118" t="s">
        <v>750</v>
      </c>
      <c r="E286" s="112" t="s">
        <v>0</v>
      </c>
      <c r="F286" s="120">
        <f>SUM(G286:H286)</f>
        <v>0</v>
      </c>
      <c r="G286" s="120"/>
      <c r="H286" s="120"/>
      <c r="I286" s="120">
        <f>SUM(J286:K286)</f>
        <v>191.8</v>
      </c>
      <c r="J286" s="120">
        <v>191.8</v>
      </c>
      <c r="K286" s="120"/>
      <c r="L286" s="120">
        <f>SUM(M286:N286)</f>
        <v>0</v>
      </c>
      <c r="M286" s="120"/>
      <c r="N286" s="120"/>
    </row>
    <row r="287" spans="1:14" ht="110.25">
      <c r="A287" s="121" t="s">
        <v>467</v>
      </c>
      <c r="B287" s="118" t="s">
        <v>421</v>
      </c>
      <c r="C287" s="118" t="s">
        <v>30</v>
      </c>
      <c r="D287" s="119" t="s">
        <v>97</v>
      </c>
      <c r="E287" s="112"/>
      <c r="F287" s="120">
        <f aca="true" t="shared" si="130" ref="F287:N287">SUM(F288,F290)</f>
        <v>15351</v>
      </c>
      <c r="G287" s="120">
        <f t="shared" si="130"/>
        <v>0</v>
      </c>
      <c r="H287" s="120">
        <f t="shared" si="130"/>
        <v>15351</v>
      </c>
      <c r="I287" s="120">
        <f t="shared" si="130"/>
        <v>15335</v>
      </c>
      <c r="J287" s="120">
        <f t="shared" si="130"/>
        <v>0</v>
      </c>
      <c r="K287" s="120">
        <f t="shared" si="130"/>
        <v>15335</v>
      </c>
      <c r="L287" s="120">
        <f t="shared" si="130"/>
        <v>15949</v>
      </c>
      <c r="M287" s="120">
        <f t="shared" si="130"/>
        <v>0</v>
      </c>
      <c r="N287" s="120">
        <f t="shared" si="130"/>
        <v>15949</v>
      </c>
    </row>
    <row r="288" spans="1:14" ht="47.25">
      <c r="A288" s="121" t="s">
        <v>268</v>
      </c>
      <c r="B288" s="118" t="s">
        <v>421</v>
      </c>
      <c r="C288" s="118" t="s">
        <v>30</v>
      </c>
      <c r="D288" s="119" t="s">
        <v>7</v>
      </c>
      <c r="E288" s="112"/>
      <c r="F288" s="120">
        <f aca="true" t="shared" si="131" ref="F288:N288">F289</f>
        <v>2054</v>
      </c>
      <c r="G288" s="120">
        <f t="shared" si="131"/>
        <v>0</v>
      </c>
      <c r="H288" s="120">
        <f t="shared" si="131"/>
        <v>2054</v>
      </c>
      <c r="I288" s="120">
        <f t="shared" si="131"/>
        <v>2121</v>
      </c>
      <c r="J288" s="120">
        <f t="shared" si="131"/>
        <v>0</v>
      </c>
      <c r="K288" s="120">
        <f t="shared" si="131"/>
        <v>2121</v>
      </c>
      <c r="L288" s="120">
        <f t="shared" si="131"/>
        <v>2206</v>
      </c>
      <c r="M288" s="120">
        <f t="shared" si="131"/>
        <v>0</v>
      </c>
      <c r="N288" s="120">
        <f t="shared" si="131"/>
        <v>2206</v>
      </c>
    </row>
    <row r="289" spans="1:14" ht="157.5">
      <c r="A289" s="116" t="s">
        <v>139</v>
      </c>
      <c r="B289" s="118" t="s">
        <v>421</v>
      </c>
      <c r="C289" s="118" t="s">
        <v>30</v>
      </c>
      <c r="D289" s="112" t="s">
        <v>247</v>
      </c>
      <c r="E289" s="112">
        <v>100</v>
      </c>
      <c r="F289" s="120">
        <f>SUM(G289:H289)</f>
        <v>2054</v>
      </c>
      <c r="G289" s="127"/>
      <c r="H289" s="127">
        <v>2054</v>
      </c>
      <c r="I289" s="120">
        <f>SUM(J289:K289)</f>
        <v>2121</v>
      </c>
      <c r="J289" s="127"/>
      <c r="K289" s="127">
        <v>2121</v>
      </c>
      <c r="L289" s="120">
        <f>SUM(M289:N289)</f>
        <v>2206</v>
      </c>
      <c r="M289" s="127"/>
      <c r="N289" s="127">
        <v>2206</v>
      </c>
    </row>
    <row r="290" spans="1:14" ht="78.75">
      <c r="A290" s="121" t="s">
        <v>102</v>
      </c>
      <c r="B290" s="118" t="s">
        <v>421</v>
      </c>
      <c r="C290" s="118" t="s">
        <v>30</v>
      </c>
      <c r="D290" s="119" t="s">
        <v>8</v>
      </c>
      <c r="E290" s="112"/>
      <c r="F290" s="120">
        <f aca="true" t="shared" si="132" ref="F290:N290">SUM(F291:F294)</f>
        <v>13297</v>
      </c>
      <c r="G290" s="120">
        <f t="shared" si="132"/>
        <v>0</v>
      </c>
      <c r="H290" s="120">
        <f t="shared" si="132"/>
        <v>13297</v>
      </c>
      <c r="I290" s="120">
        <f t="shared" si="132"/>
        <v>13214</v>
      </c>
      <c r="J290" s="120">
        <f t="shared" si="132"/>
        <v>0</v>
      </c>
      <c r="K290" s="120">
        <f t="shared" si="132"/>
        <v>13214</v>
      </c>
      <c r="L290" s="120">
        <f t="shared" si="132"/>
        <v>13743</v>
      </c>
      <c r="M290" s="120">
        <f t="shared" si="132"/>
        <v>0</v>
      </c>
      <c r="N290" s="120">
        <f t="shared" si="132"/>
        <v>13743</v>
      </c>
    </row>
    <row r="291" spans="1:14" ht="189">
      <c r="A291" s="125" t="s">
        <v>164</v>
      </c>
      <c r="B291" s="118" t="s">
        <v>421</v>
      </c>
      <c r="C291" s="118" t="s">
        <v>30</v>
      </c>
      <c r="D291" s="112" t="s">
        <v>248</v>
      </c>
      <c r="E291" s="112">
        <v>100</v>
      </c>
      <c r="F291" s="120">
        <f>SUM(G291:H291)</f>
        <v>12691</v>
      </c>
      <c r="G291" s="127"/>
      <c r="H291" s="127">
        <v>12691</v>
      </c>
      <c r="I291" s="120">
        <f>SUM(J291:K291)</f>
        <v>13163</v>
      </c>
      <c r="J291" s="127"/>
      <c r="K291" s="127">
        <v>13163</v>
      </c>
      <c r="L291" s="120">
        <f>SUM(M291:N291)</f>
        <v>13690</v>
      </c>
      <c r="M291" s="127"/>
      <c r="N291" s="127">
        <v>13690</v>
      </c>
    </row>
    <row r="292" spans="1:14" ht="110.25">
      <c r="A292" s="116" t="s">
        <v>165</v>
      </c>
      <c r="B292" s="118" t="s">
        <v>421</v>
      </c>
      <c r="C292" s="118" t="s">
        <v>30</v>
      </c>
      <c r="D292" s="112" t="s">
        <v>248</v>
      </c>
      <c r="E292" s="112">
        <v>200</v>
      </c>
      <c r="F292" s="120">
        <f>SUM(G292:H292)</f>
        <v>589</v>
      </c>
      <c r="G292" s="127"/>
      <c r="H292" s="127">
        <v>589</v>
      </c>
      <c r="I292" s="120">
        <f>SUM(J292:K292)</f>
        <v>51</v>
      </c>
      <c r="J292" s="127"/>
      <c r="K292" s="127">
        <v>51</v>
      </c>
      <c r="L292" s="120">
        <f>SUM(M292:N292)</f>
        <v>53</v>
      </c>
      <c r="M292" s="127"/>
      <c r="N292" s="127">
        <v>53</v>
      </c>
    </row>
    <row r="293" spans="1:14" ht="94.5">
      <c r="A293" s="116" t="s">
        <v>46</v>
      </c>
      <c r="B293" s="118" t="s">
        <v>421</v>
      </c>
      <c r="C293" s="118" t="s">
        <v>30</v>
      </c>
      <c r="D293" s="112" t="s">
        <v>248</v>
      </c>
      <c r="E293" s="112" t="s">
        <v>295</v>
      </c>
      <c r="F293" s="120">
        <f>SUM(G293:H293)</f>
        <v>0</v>
      </c>
      <c r="G293" s="127"/>
      <c r="H293" s="127"/>
      <c r="I293" s="120">
        <f>SUM(J293:K293)</f>
        <v>0</v>
      </c>
      <c r="J293" s="127"/>
      <c r="K293" s="127"/>
      <c r="L293" s="120">
        <f>SUM(M293:N293)</f>
        <v>0</v>
      </c>
      <c r="M293" s="127"/>
      <c r="N293" s="127"/>
    </row>
    <row r="294" spans="1:14" ht="78.75">
      <c r="A294" s="116" t="s">
        <v>166</v>
      </c>
      <c r="B294" s="118" t="s">
        <v>421</v>
      </c>
      <c r="C294" s="118" t="s">
        <v>30</v>
      </c>
      <c r="D294" s="112" t="s">
        <v>248</v>
      </c>
      <c r="E294" s="112">
        <v>800</v>
      </c>
      <c r="F294" s="120">
        <f>SUM(G294:H294)</f>
        <v>17</v>
      </c>
      <c r="G294" s="127"/>
      <c r="H294" s="127">
        <v>17</v>
      </c>
      <c r="I294" s="120">
        <f>SUM(J294:K294)</f>
        <v>0</v>
      </c>
      <c r="J294" s="127"/>
      <c r="K294" s="127"/>
      <c r="L294" s="120">
        <f>SUM(M294:N294)</f>
        <v>0</v>
      </c>
      <c r="M294" s="127"/>
      <c r="N294" s="127"/>
    </row>
    <row r="295" spans="1:14" ht="15.75">
      <c r="A295" s="109" t="s">
        <v>292</v>
      </c>
      <c r="B295" s="115">
        <v>10</v>
      </c>
      <c r="C295" s="112"/>
      <c r="D295" s="112"/>
      <c r="E295" s="112"/>
      <c r="F295" s="113">
        <f aca="true" t="shared" si="133" ref="F295:N295">SUM(F296,F302,F312,F384,F409)</f>
        <v>159197.5</v>
      </c>
      <c r="G295" s="113">
        <f t="shared" si="133"/>
        <v>153274.5</v>
      </c>
      <c r="H295" s="113">
        <f t="shared" si="133"/>
        <v>5923</v>
      </c>
      <c r="I295" s="113">
        <f t="shared" si="133"/>
        <v>158193</v>
      </c>
      <c r="J295" s="113">
        <f t="shared" si="133"/>
        <v>156366</v>
      </c>
      <c r="K295" s="113">
        <f t="shared" si="133"/>
        <v>1827</v>
      </c>
      <c r="L295" s="113">
        <f t="shared" si="133"/>
        <v>173972.3</v>
      </c>
      <c r="M295" s="113">
        <f t="shared" si="133"/>
        <v>173497.3</v>
      </c>
      <c r="N295" s="113">
        <f t="shared" si="133"/>
        <v>475</v>
      </c>
    </row>
    <row r="296" spans="1:14" ht="15.75">
      <c r="A296" s="109" t="s">
        <v>955</v>
      </c>
      <c r="B296" s="115">
        <v>10</v>
      </c>
      <c r="C296" s="111" t="s">
        <v>29</v>
      </c>
      <c r="D296" s="112"/>
      <c r="E296" s="112"/>
      <c r="F296" s="113">
        <f>F297</f>
        <v>4064</v>
      </c>
      <c r="G296" s="113">
        <f aca="true" t="shared" si="134" ref="G296:N298">G297</f>
        <v>0</v>
      </c>
      <c r="H296" s="113">
        <f t="shared" si="134"/>
        <v>4064</v>
      </c>
      <c r="I296" s="113">
        <f>I297</f>
        <v>0</v>
      </c>
      <c r="J296" s="113">
        <f t="shared" si="134"/>
        <v>0</v>
      </c>
      <c r="K296" s="113">
        <f t="shared" si="134"/>
        <v>0</v>
      </c>
      <c r="L296" s="113">
        <f>L297</f>
        <v>0</v>
      </c>
      <c r="M296" s="113">
        <f t="shared" si="134"/>
        <v>0</v>
      </c>
      <c r="N296" s="113">
        <f t="shared" si="134"/>
        <v>0</v>
      </c>
    </row>
    <row r="297" spans="1:14" ht="63">
      <c r="A297" s="121" t="s">
        <v>358</v>
      </c>
      <c r="B297" s="112">
        <v>10</v>
      </c>
      <c r="C297" s="118" t="s">
        <v>29</v>
      </c>
      <c r="D297" s="176" t="s">
        <v>614</v>
      </c>
      <c r="E297" s="112"/>
      <c r="F297" s="120">
        <f>F298</f>
        <v>4064</v>
      </c>
      <c r="G297" s="120">
        <f t="shared" si="134"/>
        <v>0</v>
      </c>
      <c r="H297" s="120">
        <f t="shared" si="134"/>
        <v>4064</v>
      </c>
      <c r="I297" s="120">
        <f>I298</f>
        <v>0</v>
      </c>
      <c r="J297" s="120">
        <f t="shared" si="134"/>
        <v>0</v>
      </c>
      <c r="K297" s="120">
        <f t="shared" si="134"/>
        <v>0</v>
      </c>
      <c r="L297" s="120">
        <f>L298</f>
        <v>0</v>
      </c>
      <c r="M297" s="120">
        <f t="shared" si="134"/>
        <v>0</v>
      </c>
      <c r="N297" s="120">
        <f t="shared" si="134"/>
        <v>0</v>
      </c>
    </row>
    <row r="298" spans="1:14" ht="110.25">
      <c r="A298" s="121" t="s">
        <v>426</v>
      </c>
      <c r="B298" s="112">
        <v>10</v>
      </c>
      <c r="C298" s="118" t="s">
        <v>29</v>
      </c>
      <c r="D298" s="177" t="s">
        <v>103</v>
      </c>
      <c r="E298" s="112"/>
      <c r="F298" s="120">
        <f>F299</f>
        <v>4064</v>
      </c>
      <c r="G298" s="120">
        <f t="shared" si="134"/>
        <v>0</v>
      </c>
      <c r="H298" s="120">
        <f t="shared" si="134"/>
        <v>4064</v>
      </c>
      <c r="I298" s="120">
        <f>I299</f>
        <v>0</v>
      </c>
      <c r="J298" s="120">
        <f t="shared" si="134"/>
        <v>0</v>
      </c>
      <c r="K298" s="120">
        <f t="shared" si="134"/>
        <v>0</v>
      </c>
      <c r="L298" s="120">
        <f>L299</f>
        <v>0</v>
      </c>
      <c r="M298" s="120">
        <f t="shared" si="134"/>
        <v>0</v>
      </c>
      <c r="N298" s="120">
        <f t="shared" si="134"/>
        <v>0</v>
      </c>
    </row>
    <row r="299" spans="1:14" ht="47.25">
      <c r="A299" s="128" t="s">
        <v>105</v>
      </c>
      <c r="B299" s="112">
        <v>10</v>
      </c>
      <c r="C299" s="118" t="s">
        <v>29</v>
      </c>
      <c r="D299" s="177" t="s">
        <v>104</v>
      </c>
      <c r="E299" s="112"/>
      <c r="F299" s="120">
        <f aca="true" t="shared" si="135" ref="F299:N299">SUM(F300:F301)</f>
        <v>4064</v>
      </c>
      <c r="G299" s="120">
        <f t="shared" si="135"/>
        <v>0</v>
      </c>
      <c r="H299" s="120">
        <f t="shared" si="135"/>
        <v>4064</v>
      </c>
      <c r="I299" s="120">
        <f t="shared" si="135"/>
        <v>0</v>
      </c>
      <c r="J299" s="120">
        <f t="shared" si="135"/>
        <v>0</v>
      </c>
      <c r="K299" s="120">
        <f t="shared" si="135"/>
        <v>0</v>
      </c>
      <c r="L299" s="120">
        <f t="shared" si="135"/>
        <v>0</v>
      </c>
      <c r="M299" s="120">
        <f t="shared" si="135"/>
        <v>0</v>
      </c>
      <c r="N299" s="120">
        <f t="shared" si="135"/>
        <v>0</v>
      </c>
    </row>
    <row r="300" spans="1:14" ht="63">
      <c r="A300" s="116" t="s">
        <v>423</v>
      </c>
      <c r="B300" s="112">
        <v>10</v>
      </c>
      <c r="C300" s="118" t="s">
        <v>29</v>
      </c>
      <c r="D300" s="134" t="s">
        <v>534</v>
      </c>
      <c r="E300" s="112" t="s">
        <v>0</v>
      </c>
      <c r="F300" s="120">
        <f>SUM(G300:H300)</f>
        <v>32</v>
      </c>
      <c r="G300" s="120"/>
      <c r="H300" s="120">
        <v>32</v>
      </c>
      <c r="I300" s="120">
        <f>SUM(J300:K300)</f>
        <v>0</v>
      </c>
      <c r="J300" s="120"/>
      <c r="K300" s="120"/>
      <c r="L300" s="120">
        <f>SUM(M300:N300)</f>
        <v>0</v>
      </c>
      <c r="M300" s="120"/>
      <c r="N300" s="120"/>
    </row>
    <row r="301" spans="1:14" ht="47.25">
      <c r="A301" s="121" t="s">
        <v>424</v>
      </c>
      <c r="B301" s="112" t="s">
        <v>297</v>
      </c>
      <c r="C301" s="118" t="s">
        <v>29</v>
      </c>
      <c r="D301" s="134" t="s">
        <v>534</v>
      </c>
      <c r="E301" s="112" t="s">
        <v>295</v>
      </c>
      <c r="F301" s="120">
        <f>SUM(G301:H301)</f>
        <v>4032</v>
      </c>
      <c r="G301" s="127"/>
      <c r="H301" s="127">
        <v>4032</v>
      </c>
      <c r="I301" s="120">
        <f>SUM(J301:K301)</f>
        <v>0</v>
      </c>
      <c r="J301" s="127"/>
      <c r="K301" s="127"/>
      <c r="L301" s="120">
        <f>SUM(M301:N301)</f>
        <v>0</v>
      </c>
      <c r="M301" s="127"/>
      <c r="N301" s="127"/>
    </row>
    <row r="302" spans="1:14" ht="31.5">
      <c r="A302" s="109" t="s">
        <v>956</v>
      </c>
      <c r="B302" s="115">
        <v>10</v>
      </c>
      <c r="C302" s="111" t="s">
        <v>41</v>
      </c>
      <c r="D302" s="112"/>
      <c r="E302" s="112"/>
      <c r="F302" s="113">
        <f>F303</f>
        <v>43711</v>
      </c>
      <c r="G302" s="113">
        <f aca="true" t="shared" si="136" ref="G302:N304">G303</f>
        <v>43551</v>
      </c>
      <c r="H302" s="113">
        <f t="shared" si="136"/>
        <v>160</v>
      </c>
      <c r="I302" s="113">
        <f>I303</f>
        <v>45813</v>
      </c>
      <c r="J302" s="113">
        <f t="shared" si="136"/>
        <v>45653</v>
      </c>
      <c r="K302" s="113">
        <f t="shared" si="136"/>
        <v>160</v>
      </c>
      <c r="L302" s="113">
        <f>L303</f>
        <v>47635</v>
      </c>
      <c r="M302" s="113">
        <f t="shared" si="136"/>
        <v>47635</v>
      </c>
      <c r="N302" s="113">
        <f t="shared" si="136"/>
        <v>0</v>
      </c>
    </row>
    <row r="303" spans="1:14" ht="63">
      <c r="A303" s="121" t="s">
        <v>358</v>
      </c>
      <c r="B303" s="112" t="s">
        <v>297</v>
      </c>
      <c r="C303" s="118" t="s">
        <v>41</v>
      </c>
      <c r="D303" s="124" t="s">
        <v>915</v>
      </c>
      <c r="E303" s="112"/>
      <c r="F303" s="120">
        <f>F304</f>
        <v>43711</v>
      </c>
      <c r="G303" s="120">
        <f t="shared" si="136"/>
        <v>43551</v>
      </c>
      <c r="H303" s="120">
        <f t="shared" si="136"/>
        <v>160</v>
      </c>
      <c r="I303" s="120">
        <f>I304</f>
        <v>45813</v>
      </c>
      <c r="J303" s="120">
        <f t="shared" si="136"/>
        <v>45653</v>
      </c>
      <c r="K303" s="120">
        <f t="shared" si="136"/>
        <v>160</v>
      </c>
      <c r="L303" s="120">
        <f>L304</f>
        <v>47635</v>
      </c>
      <c r="M303" s="120">
        <f t="shared" si="136"/>
        <v>47635</v>
      </c>
      <c r="N303" s="120">
        <f t="shared" si="136"/>
        <v>0</v>
      </c>
    </row>
    <row r="304" spans="1:14" ht="110.25">
      <c r="A304" s="121" t="s">
        <v>436</v>
      </c>
      <c r="B304" s="112" t="s">
        <v>297</v>
      </c>
      <c r="C304" s="118" t="s">
        <v>41</v>
      </c>
      <c r="D304" s="124" t="s">
        <v>425</v>
      </c>
      <c r="E304" s="112"/>
      <c r="F304" s="120">
        <f>F305</f>
        <v>43711</v>
      </c>
      <c r="G304" s="120">
        <f t="shared" si="136"/>
        <v>43551</v>
      </c>
      <c r="H304" s="120">
        <f t="shared" si="136"/>
        <v>160</v>
      </c>
      <c r="I304" s="120">
        <f>I305</f>
        <v>45813</v>
      </c>
      <c r="J304" s="120">
        <f t="shared" si="136"/>
        <v>45653</v>
      </c>
      <c r="K304" s="120">
        <f t="shared" si="136"/>
        <v>160</v>
      </c>
      <c r="L304" s="120">
        <f>L305</f>
        <v>47635</v>
      </c>
      <c r="M304" s="120">
        <f t="shared" si="136"/>
        <v>47635</v>
      </c>
      <c r="N304" s="120">
        <f t="shared" si="136"/>
        <v>0</v>
      </c>
    </row>
    <row r="305" spans="1:14" ht="63">
      <c r="A305" s="121" t="s">
        <v>951</v>
      </c>
      <c r="B305" s="112" t="s">
        <v>297</v>
      </c>
      <c r="C305" s="118" t="s">
        <v>41</v>
      </c>
      <c r="D305" s="124" t="s">
        <v>447</v>
      </c>
      <c r="E305" s="112"/>
      <c r="F305" s="120">
        <f aca="true" t="shared" si="137" ref="F305:N305">SUM(F306:F311)</f>
        <v>43711</v>
      </c>
      <c r="G305" s="120">
        <f t="shared" si="137"/>
        <v>43551</v>
      </c>
      <c r="H305" s="120">
        <f t="shared" si="137"/>
        <v>160</v>
      </c>
      <c r="I305" s="120">
        <f t="shared" si="137"/>
        <v>45813</v>
      </c>
      <c r="J305" s="120">
        <f t="shared" si="137"/>
        <v>45653</v>
      </c>
      <c r="K305" s="120">
        <f t="shared" si="137"/>
        <v>160</v>
      </c>
      <c r="L305" s="120">
        <f t="shared" si="137"/>
        <v>47635</v>
      </c>
      <c r="M305" s="120">
        <f t="shared" si="137"/>
        <v>47635</v>
      </c>
      <c r="N305" s="120">
        <f t="shared" si="137"/>
        <v>0</v>
      </c>
    </row>
    <row r="306" spans="1:14" ht="110.25">
      <c r="A306" s="116" t="s">
        <v>952</v>
      </c>
      <c r="B306" s="112" t="s">
        <v>297</v>
      </c>
      <c r="C306" s="118" t="s">
        <v>41</v>
      </c>
      <c r="D306" s="126" t="s">
        <v>535</v>
      </c>
      <c r="E306" s="112" t="s">
        <v>291</v>
      </c>
      <c r="F306" s="120">
        <f aca="true" t="shared" si="138" ref="F306:F311">SUM(G306:H306)</f>
        <v>160</v>
      </c>
      <c r="G306" s="127"/>
      <c r="H306" s="127">
        <v>160</v>
      </c>
      <c r="I306" s="120">
        <f aca="true" t="shared" si="139" ref="I306:I311">SUM(J306:K306)</f>
        <v>160</v>
      </c>
      <c r="J306" s="127"/>
      <c r="K306" s="127">
        <v>160</v>
      </c>
      <c r="L306" s="120">
        <f aca="true" t="shared" si="140" ref="L306:L311">SUM(M306:N306)</f>
        <v>0</v>
      </c>
      <c r="M306" s="127"/>
      <c r="N306" s="127"/>
    </row>
    <row r="307" spans="1:14" ht="157.5">
      <c r="A307" s="116" t="s">
        <v>52</v>
      </c>
      <c r="B307" s="112" t="s">
        <v>297</v>
      </c>
      <c r="C307" s="118" t="s">
        <v>41</v>
      </c>
      <c r="D307" s="126" t="s">
        <v>536</v>
      </c>
      <c r="E307" s="112" t="s">
        <v>622</v>
      </c>
      <c r="F307" s="120">
        <f t="shared" si="138"/>
        <v>2696</v>
      </c>
      <c r="G307" s="127">
        <v>2696</v>
      </c>
      <c r="H307" s="127"/>
      <c r="I307" s="120">
        <f t="shared" si="139"/>
        <v>2719</v>
      </c>
      <c r="J307" s="127">
        <v>2719</v>
      </c>
      <c r="K307" s="127"/>
      <c r="L307" s="120">
        <f t="shared" si="140"/>
        <v>2744</v>
      </c>
      <c r="M307" s="127">
        <v>2744</v>
      </c>
      <c r="N307" s="127"/>
    </row>
    <row r="308" spans="1:14" ht="78.75">
      <c r="A308" s="116" t="s">
        <v>11</v>
      </c>
      <c r="B308" s="112" t="s">
        <v>297</v>
      </c>
      <c r="C308" s="118" t="s">
        <v>41</v>
      </c>
      <c r="D308" s="126" t="s">
        <v>536</v>
      </c>
      <c r="E308" s="112" t="s">
        <v>0</v>
      </c>
      <c r="F308" s="120">
        <f t="shared" si="138"/>
        <v>922</v>
      </c>
      <c r="G308" s="127">
        <v>922</v>
      </c>
      <c r="H308" s="127"/>
      <c r="I308" s="120">
        <f t="shared" si="139"/>
        <v>829</v>
      </c>
      <c r="J308" s="127">
        <v>829</v>
      </c>
      <c r="K308" s="127"/>
      <c r="L308" s="120">
        <f t="shared" si="140"/>
        <v>863</v>
      </c>
      <c r="M308" s="127">
        <v>863</v>
      </c>
      <c r="N308" s="127"/>
    </row>
    <row r="309" spans="1:14" ht="63">
      <c r="A309" s="121" t="s">
        <v>12</v>
      </c>
      <c r="B309" s="112" t="s">
        <v>297</v>
      </c>
      <c r="C309" s="118" t="s">
        <v>41</v>
      </c>
      <c r="D309" s="126" t="s">
        <v>536</v>
      </c>
      <c r="E309" s="112" t="s">
        <v>295</v>
      </c>
      <c r="F309" s="120">
        <f t="shared" si="138"/>
        <v>0</v>
      </c>
      <c r="G309" s="120"/>
      <c r="H309" s="127"/>
      <c r="I309" s="120">
        <f t="shared" si="139"/>
        <v>0</v>
      </c>
      <c r="J309" s="120"/>
      <c r="K309" s="127"/>
      <c r="L309" s="120">
        <f t="shared" si="140"/>
        <v>0</v>
      </c>
      <c r="M309" s="120"/>
      <c r="N309" s="127"/>
    </row>
    <row r="310" spans="1:14" ht="94.5">
      <c r="A310" s="116" t="s">
        <v>131</v>
      </c>
      <c r="B310" s="112" t="s">
        <v>297</v>
      </c>
      <c r="C310" s="118" t="s">
        <v>41</v>
      </c>
      <c r="D310" s="126" t="s">
        <v>536</v>
      </c>
      <c r="E310" s="112" t="s">
        <v>291</v>
      </c>
      <c r="F310" s="120">
        <f t="shared" si="138"/>
        <v>39932</v>
      </c>
      <c r="G310" s="127">
        <v>39932</v>
      </c>
      <c r="H310" s="127"/>
      <c r="I310" s="120">
        <f t="shared" si="139"/>
        <v>42105</v>
      </c>
      <c r="J310" s="127">
        <v>42105</v>
      </c>
      <c r="K310" s="127"/>
      <c r="L310" s="120">
        <f t="shared" si="140"/>
        <v>44028</v>
      </c>
      <c r="M310" s="127">
        <v>44028</v>
      </c>
      <c r="N310" s="127"/>
    </row>
    <row r="311" spans="1:14" ht="47.25">
      <c r="A311" s="116" t="s">
        <v>13</v>
      </c>
      <c r="B311" s="112" t="s">
        <v>297</v>
      </c>
      <c r="C311" s="118" t="s">
        <v>41</v>
      </c>
      <c r="D311" s="126" t="s">
        <v>536</v>
      </c>
      <c r="E311" s="112" t="s">
        <v>280</v>
      </c>
      <c r="F311" s="120">
        <f t="shared" si="138"/>
        <v>1</v>
      </c>
      <c r="G311" s="127">
        <v>1</v>
      </c>
      <c r="H311" s="127"/>
      <c r="I311" s="120">
        <f t="shared" si="139"/>
        <v>0</v>
      </c>
      <c r="J311" s="127"/>
      <c r="K311" s="127"/>
      <c r="L311" s="120">
        <f t="shared" si="140"/>
        <v>0</v>
      </c>
      <c r="M311" s="127"/>
      <c r="N311" s="127"/>
    </row>
    <row r="312" spans="1:14" ht="31.5">
      <c r="A312" s="109" t="s">
        <v>293</v>
      </c>
      <c r="B312" s="115">
        <v>10</v>
      </c>
      <c r="C312" s="111" t="s">
        <v>419</v>
      </c>
      <c r="D312" s="112"/>
      <c r="E312" s="112"/>
      <c r="F312" s="113">
        <f aca="true" t="shared" si="141" ref="F312:N312">SUM(F313,F319,F375,F380,)</f>
        <v>70008</v>
      </c>
      <c r="G312" s="113">
        <f t="shared" si="141"/>
        <v>69711</v>
      </c>
      <c r="H312" s="113">
        <f t="shared" si="141"/>
        <v>297</v>
      </c>
      <c r="I312" s="113">
        <f t="shared" si="141"/>
        <v>72510.1</v>
      </c>
      <c r="J312" s="113">
        <f t="shared" si="141"/>
        <v>72433.1</v>
      </c>
      <c r="K312" s="113">
        <f t="shared" si="141"/>
        <v>77</v>
      </c>
      <c r="L312" s="113">
        <f t="shared" si="141"/>
        <v>74813.7</v>
      </c>
      <c r="M312" s="113">
        <f t="shared" si="141"/>
        <v>74813.7</v>
      </c>
      <c r="N312" s="113">
        <f t="shared" si="141"/>
        <v>0</v>
      </c>
    </row>
    <row r="313" spans="1:14" ht="63">
      <c r="A313" s="116" t="s">
        <v>374</v>
      </c>
      <c r="B313" s="112" t="s">
        <v>297</v>
      </c>
      <c r="C313" s="112" t="s">
        <v>419</v>
      </c>
      <c r="D313" s="119" t="s">
        <v>224</v>
      </c>
      <c r="E313" s="112"/>
      <c r="F313" s="120">
        <f aca="true" t="shared" si="142" ref="F313:N314">F314</f>
        <v>10718</v>
      </c>
      <c r="G313" s="120">
        <f t="shared" si="142"/>
        <v>10718</v>
      </c>
      <c r="H313" s="120">
        <f t="shared" si="142"/>
        <v>0</v>
      </c>
      <c r="I313" s="120">
        <f t="shared" si="142"/>
        <v>10980</v>
      </c>
      <c r="J313" s="120">
        <f t="shared" si="142"/>
        <v>10980</v>
      </c>
      <c r="K313" s="120">
        <f t="shared" si="142"/>
        <v>0</v>
      </c>
      <c r="L313" s="120">
        <f t="shared" si="142"/>
        <v>11549</v>
      </c>
      <c r="M313" s="120">
        <f t="shared" si="142"/>
        <v>11549</v>
      </c>
      <c r="N313" s="120">
        <f t="shared" si="142"/>
        <v>0</v>
      </c>
    </row>
    <row r="314" spans="1:14" ht="94.5">
      <c r="A314" s="116" t="s">
        <v>468</v>
      </c>
      <c r="B314" s="112" t="s">
        <v>297</v>
      </c>
      <c r="C314" s="112" t="s">
        <v>419</v>
      </c>
      <c r="D314" s="119" t="s">
        <v>906</v>
      </c>
      <c r="E314" s="112"/>
      <c r="F314" s="120">
        <f t="shared" si="142"/>
        <v>10718</v>
      </c>
      <c r="G314" s="120">
        <f t="shared" si="142"/>
        <v>10718</v>
      </c>
      <c r="H314" s="120">
        <f t="shared" si="142"/>
        <v>0</v>
      </c>
      <c r="I314" s="120">
        <f t="shared" si="142"/>
        <v>10980</v>
      </c>
      <c r="J314" s="120">
        <f t="shared" si="142"/>
        <v>10980</v>
      </c>
      <c r="K314" s="120">
        <f t="shared" si="142"/>
        <v>0</v>
      </c>
      <c r="L314" s="120">
        <f t="shared" si="142"/>
        <v>11549</v>
      </c>
      <c r="M314" s="120">
        <f t="shared" si="142"/>
        <v>11549</v>
      </c>
      <c r="N314" s="120">
        <f t="shared" si="142"/>
        <v>0</v>
      </c>
    </row>
    <row r="315" spans="1:14" ht="47.25">
      <c r="A315" s="116" t="s">
        <v>264</v>
      </c>
      <c r="B315" s="112" t="s">
        <v>297</v>
      </c>
      <c r="C315" s="112" t="s">
        <v>419</v>
      </c>
      <c r="D315" s="119" t="s">
        <v>907</v>
      </c>
      <c r="E315" s="112"/>
      <c r="F315" s="120">
        <f>SUM(F316:F318)</f>
        <v>10718</v>
      </c>
      <c r="G315" s="120">
        <f aca="true" t="shared" si="143" ref="G315:N315">SUM(G316:G318)</f>
        <v>10718</v>
      </c>
      <c r="H315" s="120">
        <f t="shared" si="143"/>
        <v>0</v>
      </c>
      <c r="I315" s="120">
        <f t="shared" si="143"/>
        <v>10980</v>
      </c>
      <c r="J315" s="120">
        <f t="shared" si="143"/>
        <v>10980</v>
      </c>
      <c r="K315" s="120">
        <f t="shared" si="143"/>
        <v>0</v>
      </c>
      <c r="L315" s="120">
        <f t="shared" si="143"/>
        <v>11549</v>
      </c>
      <c r="M315" s="120">
        <f t="shared" si="143"/>
        <v>11549</v>
      </c>
      <c r="N315" s="120">
        <f t="shared" si="143"/>
        <v>0</v>
      </c>
    </row>
    <row r="316" spans="1:14" ht="283.5">
      <c r="A316" s="125" t="s">
        <v>758</v>
      </c>
      <c r="B316" s="112" t="s">
        <v>297</v>
      </c>
      <c r="C316" s="112" t="s">
        <v>419</v>
      </c>
      <c r="D316" s="112" t="s">
        <v>239</v>
      </c>
      <c r="E316" s="112" t="s">
        <v>622</v>
      </c>
      <c r="F316" s="120">
        <f>SUM(G316:H316)</f>
        <v>9062</v>
      </c>
      <c r="G316" s="120">
        <v>9062</v>
      </c>
      <c r="H316" s="120"/>
      <c r="I316" s="120">
        <f>SUM(J316:K316)</f>
        <v>9313</v>
      </c>
      <c r="J316" s="120">
        <v>9313</v>
      </c>
      <c r="K316" s="120"/>
      <c r="L316" s="120">
        <f>SUM(M316:N316)</f>
        <v>9869</v>
      </c>
      <c r="M316" s="120">
        <v>9869</v>
      </c>
      <c r="N316" s="120"/>
    </row>
    <row r="317" spans="1:14" ht="189">
      <c r="A317" s="125" t="s">
        <v>905</v>
      </c>
      <c r="B317" s="112" t="s">
        <v>297</v>
      </c>
      <c r="C317" s="112" t="s">
        <v>419</v>
      </c>
      <c r="D317" s="112" t="s">
        <v>239</v>
      </c>
      <c r="E317" s="112" t="s">
        <v>295</v>
      </c>
      <c r="F317" s="120">
        <f>SUM(G317:H317)</f>
        <v>1374</v>
      </c>
      <c r="G317" s="120">
        <v>1374</v>
      </c>
      <c r="H317" s="120"/>
      <c r="I317" s="120">
        <f>SUM(J317:K317)</f>
        <v>1374</v>
      </c>
      <c r="J317" s="120">
        <v>1374</v>
      </c>
      <c r="K317" s="120"/>
      <c r="L317" s="120">
        <f>SUM(M317:N317)</f>
        <v>1374</v>
      </c>
      <c r="M317" s="120">
        <v>1374</v>
      </c>
      <c r="N317" s="120"/>
    </row>
    <row r="318" spans="1:14" ht="220.5">
      <c r="A318" s="125" t="s">
        <v>759</v>
      </c>
      <c r="B318" s="112" t="s">
        <v>297</v>
      </c>
      <c r="C318" s="112" t="s">
        <v>419</v>
      </c>
      <c r="D318" s="112" t="s">
        <v>239</v>
      </c>
      <c r="E318" s="112" t="s">
        <v>291</v>
      </c>
      <c r="F318" s="120">
        <f>SUM(G318:H318)</f>
        <v>282</v>
      </c>
      <c r="G318" s="120">
        <v>282</v>
      </c>
      <c r="H318" s="120"/>
      <c r="I318" s="120">
        <f>SUM(J318:K318)</f>
        <v>293</v>
      </c>
      <c r="J318" s="120">
        <v>293</v>
      </c>
      <c r="K318" s="120"/>
      <c r="L318" s="120">
        <f>SUM(M318:N318)</f>
        <v>306</v>
      </c>
      <c r="M318" s="120">
        <v>306</v>
      </c>
      <c r="N318" s="120"/>
    </row>
    <row r="319" spans="1:14" ht="63">
      <c r="A319" s="121" t="s">
        <v>358</v>
      </c>
      <c r="B319" s="112">
        <v>10</v>
      </c>
      <c r="C319" s="118" t="s">
        <v>419</v>
      </c>
      <c r="D319" s="119" t="s">
        <v>915</v>
      </c>
      <c r="E319" s="112"/>
      <c r="F319" s="120">
        <f aca="true" t="shared" si="144" ref="F319:M319">SUM(F320,F364,F367)</f>
        <v>59090</v>
      </c>
      <c r="G319" s="120">
        <f t="shared" si="144"/>
        <v>58993</v>
      </c>
      <c r="H319" s="120">
        <f t="shared" si="144"/>
        <v>97</v>
      </c>
      <c r="I319" s="120">
        <f t="shared" si="144"/>
        <v>60663</v>
      </c>
      <c r="J319" s="120">
        <f t="shared" si="144"/>
        <v>60586</v>
      </c>
      <c r="K319" s="120">
        <f t="shared" si="144"/>
        <v>77</v>
      </c>
      <c r="L319" s="120">
        <f t="shared" si="144"/>
        <v>62356</v>
      </c>
      <c r="M319" s="120">
        <f t="shared" si="144"/>
        <v>62356</v>
      </c>
      <c r="N319" s="120">
        <f>SUM(N320,N367)</f>
        <v>0</v>
      </c>
    </row>
    <row r="320" spans="1:14" ht="110.25">
      <c r="A320" s="121" t="s">
        <v>426</v>
      </c>
      <c r="B320" s="112">
        <v>10</v>
      </c>
      <c r="C320" s="118" t="s">
        <v>419</v>
      </c>
      <c r="D320" s="119" t="s">
        <v>103</v>
      </c>
      <c r="E320" s="112"/>
      <c r="F320" s="120">
        <f aca="true" t="shared" si="145" ref="F320:N320">SUM(F321,F338)</f>
        <v>38343</v>
      </c>
      <c r="G320" s="120">
        <f t="shared" si="145"/>
        <v>38259</v>
      </c>
      <c r="H320" s="120">
        <f t="shared" si="145"/>
        <v>84</v>
      </c>
      <c r="I320" s="120">
        <f t="shared" si="145"/>
        <v>39150</v>
      </c>
      <c r="J320" s="120">
        <f t="shared" si="145"/>
        <v>39086</v>
      </c>
      <c r="K320" s="120">
        <f t="shared" si="145"/>
        <v>64</v>
      </c>
      <c r="L320" s="120">
        <f t="shared" si="145"/>
        <v>39954</v>
      </c>
      <c r="M320" s="120">
        <f t="shared" si="145"/>
        <v>39954</v>
      </c>
      <c r="N320" s="120">
        <f t="shared" si="145"/>
        <v>0</v>
      </c>
    </row>
    <row r="321" spans="1:14" ht="47.25">
      <c r="A321" s="121" t="s">
        <v>203</v>
      </c>
      <c r="B321" s="112">
        <v>10</v>
      </c>
      <c r="C321" s="118" t="s">
        <v>419</v>
      </c>
      <c r="D321" s="124" t="s">
        <v>202</v>
      </c>
      <c r="E321" s="112"/>
      <c r="F321" s="120">
        <f>SUM(F322:F337)</f>
        <v>28418</v>
      </c>
      <c r="G321" s="120">
        <f aca="true" t="shared" si="146" ref="G321:N321">SUM(G322:G337)</f>
        <v>28418</v>
      </c>
      <c r="H321" s="120">
        <f t="shared" si="146"/>
        <v>0</v>
      </c>
      <c r="I321" s="120">
        <f t="shared" si="146"/>
        <v>28827</v>
      </c>
      <c r="J321" s="120">
        <f t="shared" si="146"/>
        <v>28827</v>
      </c>
      <c r="K321" s="120">
        <f t="shared" si="146"/>
        <v>0</v>
      </c>
      <c r="L321" s="120">
        <f t="shared" si="146"/>
        <v>29249</v>
      </c>
      <c r="M321" s="120">
        <f t="shared" si="146"/>
        <v>29249</v>
      </c>
      <c r="N321" s="120">
        <f t="shared" si="146"/>
        <v>0</v>
      </c>
    </row>
    <row r="322" spans="1:14" ht="78.75">
      <c r="A322" s="116" t="s">
        <v>204</v>
      </c>
      <c r="B322" s="112">
        <v>10</v>
      </c>
      <c r="C322" s="118" t="s">
        <v>419</v>
      </c>
      <c r="D322" s="126" t="s">
        <v>984</v>
      </c>
      <c r="E322" s="112" t="s">
        <v>0</v>
      </c>
      <c r="F322" s="120">
        <f aca="true" t="shared" si="147" ref="F322:F337">SUM(G322:H322)</f>
        <v>199</v>
      </c>
      <c r="G322" s="120">
        <v>199</v>
      </c>
      <c r="H322" s="120"/>
      <c r="I322" s="120">
        <f aca="true" t="shared" si="148" ref="I322:I337">SUM(J322:K322)</f>
        <v>199</v>
      </c>
      <c r="J322" s="120">
        <v>199</v>
      </c>
      <c r="K322" s="120"/>
      <c r="L322" s="120">
        <f aca="true" t="shared" si="149" ref="L322:L337">SUM(M322:N322)</f>
        <v>199</v>
      </c>
      <c r="M322" s="120">
        <v>199</v>
      </c>
      <c r="N322" s="120"/>
    </row>
    <row r="323" spans="1:14" ht="78.75">
      <c r="A323" s="121" t="s">
        <v>205</v>
      </c>
      <c r="B323" s="112">
        <v>10</v>
      </c>
      <c r="C323" s="118" t="s">
        <v>419</v>
      </c>
      <c r="D323" s="126" t="s">
        <v>984</v>
      </c>
      <c r="E323" s="112" t="s">
        <v>295</v>
      </c>
      <c r="F323" s="120">
        <f t="shared" si="147"/>
        <v>18067</v>
      </c>
      <c r="G323" s="127">
        <v>18067</v>
      </c>
      <c r="H323" s="127"/>
      <c r="I323" s="120">
        <f t="shared" si="148"/>
        <v>18067</v>
      </c>
      <c r="J323" s="127">
        <v>18067</v>
      </c>
      <c r="K323" s="127"/>
      <c r="L323" s="120">
        <f t="shared" si="149"/>
        <v>18067</v>
      </c>
      <c r="M323" s="127">
        <v>18067</v>
      </c>
      <c r="N323" s="127"/>
    </row>
    <row r="324" spans="1:14" ht="110.25">
      <c r="A324" s="116" t="s">
        <v>924</v>
      </c>
      <c r="B324" s="112">
        <v>10</v>
      </c>
      <c r="C324" s="118" t="s">
        <v>419</v>
      </c>
      <c r="D324" s="126" t="s">
        <v>986</v>
      </c>
      <c r="E324" s="112" t="s">
        <v>0</v>
      </c>
      <c r="F324" s="120">
        <f t="shared" si="147"/>
        <v>33</v>
      </c>
      <c r="G324" s="120">
        <v>33</v>
      </c>
      <c r="H324" s="120"/>
      <c r="I324" s="120">
        <f t="shared" si="148"/>
        <v>37</v>
      </c>
      <c r="J324" s="120">
        <v>37</v>
      </c>
      <c r="K324" s="120"/>
      <c r="L324" s="120">
        <f t="shared" si="149"/>
        <v>44</v>
      </c>
      <c r="M324" s="120">
        <v>44</v>
      </c>
      <c r="N324" s="120"/>
    </row>
    <row r="325" spans="1:14" ht="94.5">
      <c r="A325" s="116" t="s">
        <v>925</v>
      </c>
      <c r="B325" s="112">
        <v>10</v>
      </c>
      <c r="C325" s="118" t="s">
        <v>419</v>
      </c>
      <c r="D325" s="126" t="s">
        <v>986</v>
      </c>
      <c r="E325" s="112" t="s">
        <v>295</v>
      </c>
      <c r="F325" s="120">
        <f t="shared" si="147"/>
        <v>2284</v>
      </c>
      <c r="G325" s="127">
        <v>2284</v>
      </c>
      <c r="H325" s="127"/>
      <c r="I325" s="120">
        <f t="shared" si="148"/>
        <v>2378</v>
      </c>
      <c r="J325" s="127">
        <v>2378</v>
      </c>
      <c r="K325" s="127"/>
      <c r="L325" s="120">
        <f t="shared" si="149"/>
        <v>2472</v>
      </c>
      <c r="M325" s="127">
        <v>2472</v>
      </c>
      <c r="N325" s="127"/>
    </row>
    <row r="326" spans="1:14" ht="110.25">
      <c r="A326" s="116" t="s">
        <v>413</v>
      </c>
      <c r="B326" s="112">
        <v>10</v>
      </c>
      <c r="C326" s="118" t="s">
        <v>419</v>
      </c>
      <c r="D326" s="126" t="s">
        <v>557</v>
      </c>
      <c r="E326" s="112" t="s">
        <v>0</v>
      </c>
      <c r="F326" s="120">
        <f t="shared" si="147"/>
        <v>36</v>
      </c>
      <c r="G326" s="120">
        <v>36</v>
      </c>
      <c r="H326" s="120"/>
      <c r="I326" s="120">
        <f t="shared" si="148"/>
        <v>40</v>
      </c>
      <c r="J326" s="120">
        <v>40</v>
      </c>
      <c r="K326" s="120"/>
      <c r="L326" s="120">
        <f t="shared" si="149"/>
        <v>48</v>
      </c>
      <c r="M326" s="120">
        <v>48</v>
      </c>
      <c r="N326" s="120"/>
    </row>
    <row r="327" spans="1:14" ht="94.5">
      <c r="A327" s="116" t="s">
        <v>414</v>
      </c>
      <c r="B327" s="112">
        <v>10</v>
      </c>
      <c r="C327" s="118" t="s">
        <v>419</v>
      </c>
      <c r="D327" s="126" t="s">
        <v>557</v>
      </c>
      <c r="E327" s="112" t="s">
        <v>295</v>
      </c>
      <c r="F327" s="120">
        <f t="shared" si="147"/>
        <v>3051</v>
      </c>
      <c r="G327" s="127">
        <v>3051</v>
      </c>
      <c r="H327" s="127"/>
      <c r="I327" s="120">
        <f t="shared" si="148"/>
        <v>3167</v>
      </c>
      <c r="J327" s="127">
        <v>3167</v>
      </c>
      <c r="K327" s="127"/>
      <c r="L327" s="120">
        <f t="shared" si="149"/>
        <v>3284</v>
      </c>
      <c r="M327" s="127">
        <v>3284</v>
      </c>
      <c r="N327" s="127"/>
    </row>
    <row r="328" spans="1:14" ht="157.5">
      <c r="A328" s="116" t="s">
        <v>411</v>
      </c>
      <c r="B328" s="112">
        <v>10</v>
      </c>
      <c r="C328" s="118" t="s">
        <v>419</v>
      </c>
      <c r="D328" s="126" t="s">
        <v>558</v>
      </c>
      <c r="E328" s="112" t="s">
        <v>0</v>
      </c>
      <c r="F328" s="120">
        <f t="shared" si="147"/>
        <v>2</v>
      </c>
      <c r="G328" s="120">
        <v>2</v>
      </c>
      <c r="H328" s="120"/>
      <c r="I328" s="120">
        <f t="shared" si="148"/>
        <v>2</v>
      </c>
      <c r="J328" s="120">
        <v>2</v>
      </c>
      <c r="K328" s="120"/>
      <c r="L328" s="120">
        <f t="shared" si="149"/>
        <v>2</v>
      </c>
      <c r="M328" s="120">
        <v>2</v>
      </c>
      <c r="N328" s="120"/>
    </row>
    <row r="329" spans="1:14" ht="141.75">
      <c r="A329" s="116" t="s">
        <v>450</v>
      </c>
      <c r="B329" s="112">
        <v>10</v>
      </c>
      <c r="C329" s="118" t="s">
        <v>419</v>
      </c>
      <c r="D329" s="126" t="s">
        <v>558</v>
      </c>
      <c r="E329" s="112" t="s">
        <v>295</v>
      </c>
      <c r="F329" s="120">
        <f t="shared" si="147"/>
        <v>78</v>
      </c>
      <c r="G329" s="127">
        <v>78</v>
      </c>
      <c r="H329" s="127"/>
      <c r="I329" s="120">
        <f t="shared" si="148"/>
        <v>81</v>
      </c>
      <c r="J329" s="127">
        <v>81</v>
      </c>
      <c r="K329" s="127"/>
      <c r="L329" s="120">
        <f t="shared" si="149"/>
        <v>84</v>
      </c>
      <c r="M329" s="127">
        <v>84</v>
      </c>
      <c r="N329" s="127"/>
    </row>
    <row r="330" spans="1:14" ht="110.25">
      <c r="A330" s="116" t="s">
        <v>451</v>
      </c>
      <c r="B330" s="112">
        <v>10</v>
      </c>
      <c r="C330" s="118" t="s">
        <v>419</v>
      </c>
      <c r="D330" s="126" t="s">
        <v>559</v>
      </c>
      <c r="E330" s="112" t="s">
        <v>0</v>
      </c>
      <c r="F330" s="120">
        <f t="shared" si="147"/>
        <v>33</v>
      </c>
      <c r="G330" s="120">
        <v>33</v>
      </c>
      <c r="H330" s="120"/>
      <c r="I330" s="120">
        <f t="shared" si="148"/>
        <v>36</v>
      </c>
      <c r="J330" s="120">
        <v>36</v>
      </c>
      <c r="K330" s="120"/>
      <c r="L330" s="120">
        <f t="shared" si="149"/>
        <v>44</v>
      </c>
      <c r="M330" s="120">
        <v>44</v>
      </c>
      <c r="N330" s="120"/>
    </row>
    <row r="331" spans="1:14" ht="94.5">
      <c r="A331" s="116" t="s">
        <v>452</v>
      </c>
      <c r="B331" s="112">
        <v>10</v>
      </c>
      <c r="C331" s="118" t="s">
        <v>419</v>
      </c>
      <c r="D331" s="126" t="s">
        <v>559</v>
      </c>
      <c r="E331" s="112" t="s">
        <v>295</v>
      </c>
      <c r="F331" s="120">
        <f t="shared" si="147"/>
        <v>3572</v>
      </c>
      <c r="G331" s="127">
        <v>3572</v>
      </c>
      <c r="H331" s="127"/>
      <c r="I331" s="120">
        <f t="shared" si="148"/>
        <v>3710</v>
      </c>
      <c r="J331" s="127">
        <v>3710</v>
      </c>
      <c r="K331" s="127"/>
      <c r="L331" s="120">
        <f t="shared" si="149"/>
        <v>3848</v>
      </c>
      <c r="M331" s="127">
        <v>3848</v>
      </c>
      <c r="N331" s="127"/>
    </row>
    <row r="332" spans="1:14" ht="110.25">
      <c r="A332" s="116" t="s">
        <v>206</v>
      </c>
      <c r="B332" s="112">
        <v>10</v>
      </c>
      <c r="C332" s="118" t="s">
        <v>419</v>
      </c>
      <c r="D332" s="126" t="s">
        <v>560</v>
      </c>
      <c r="E332" s="112" t="s">
        <v>0</v>
      </c>
      <c r="F332" s="120">
        <f t="shared" si="147"/>
        <v>11</v>
      </c>
      <c r="G332" s="120">
        <v>11</v>
      </c>
      <c r="H332" s="120"/>
      <c r="I332" s="120">
        <f t="shared" si="148"/>
        <v>11</v>
      </c>
      <c r="J332" s="120">
        <v>11</v>
      </c>
      <c r="K332" s="120"/>
      <c r="L332" s="120">
        <f t="shared" si="149"/>
        <v>11</v>
      </c>
      <c r="M332" s="120">
        <v>11</v>
      </c>
      <c r="N332" s="120"/>
    </row>
    <row r="333" spans="1:14" ht="94.5">
      <c r="A333" s="116" t="s">
        <v>926</v>
      </c>
      <c r="B333" s="112">
        <v>10</v>
      </c>
      <c r="C333" s="118" t="s">
        <v>419</v>
      </c>
      <c r="D333" s="126" t="s">
        <v>560</v>
      </c>
      <c r="E333" s="112" t="s">
        <v>295</v>
      </c>
      <c r="F333" s="120">
        <f t="shared" si="147"/>
        <v>995</v>
      </c>
      <c r="G333" s="127">
        <v>995</v>
      </c>
      <c r="H333" s="127"/>
      <c r="I333" s="120">
        <f t="shared" si="148"/>
        <v>1034</v>
      </c>
      <c r="J333" s="127">
        <v>1034</v>
      </c>
      <c r="K333" s="127"/>
      <c r="L333" s="120">
        <f t="shared" si="149"/>
        <v>1075</v>
      </c>
      <c r="M333" s="127">
        <v>1075</v>
      </c>
      <c r="N333" s="127"/>
    </row>
    <row r="334" spans="1:14" ht="141.75" hidden="1">
      <c r="A334" s="116" t="s">
        <v>127</v>
      </c>
      <c r="B334" s="112">
        <v>10</v>
      </c>
      <c r="C334" s="118" t="s">
        <v>419</v>
      </c>
      <c r="D334" s="126" t="s">
        <v>126</v>
      </c>
      <c r="E334" s="112" t="s">
        <v>0</v>
      </c>
      <c r="F334" s="156">
        <f t="shared" si="147"/>
        <v>0</v>
      </c>
      <c r="G334" s="178"/>
      <c r="H334" s="178"/>
      <c r="I334" s="120"/>
      <c r="J334" s="127"/>
      <c r="K334" s="127"/>
      <c r="L334" s="120"/>
      <c r="M334" s="127"/>
      <c r="N334" s="127"/>
    </row>
    <row r="335" spans="1:14" ht="126" hidden="1">
      <c r="A335" s="116" t="s">
        <v>128</v>
      </c>
      <c r="B335" s="112">
        <v>10</v>
      </c>
      <c r="C335" s="118" t="s">
        <v>419</v>
      </c>
      <c r="D335" s="126" t="s">
        <v>126</v>
      </c>
      <c r="E335" s="112" t="s">
        <v>295</v>
      </c>
      <c r="F335" s="156">
        <f t="shared" si="147"/>
        <v>0</v>
      </c>
      <c r="G335" s="178"/>
      <c r="H335" s="178"/>
      <c r="I335" s="120"/>
      <c r="J335" s="127"/>
      <c r="K335" s="127"/>
      <c r="L335" s="120"/>
      <c r="M335" s="127"/>
      <c r="N335" s="127"/>
    </row>
    <row r="336" spans="1:14" ht="157.5">
      <c r="A336" s="125" t="s">
        <v>908</v>
      </c>
      <c r="B336" s="112">
        <v>10</v>
      </c>
      <c r="C336" s="118" t="s">
        <v>419</v>
      </c>
      <c r="D336" s="126" t="s">
        <v>909</v>
      </c>
      <c r="E336" s="112" t="s">
        <v>0</v>
      </c>
      <c r="F336" s="120">
        <f t="shared" si="147"/>
        <v>2</v>
      </c>
      <c r="G336" s="127">
        <v>2</v>
      </c>
      <c r="H336" s="127"/>
      <c r="I336" s="120">
        <f t="shared" si="148"/>
        <v>2</v>
      </c>
      <c r="J336" s="127">
        <v>2</v>
      </c>
      <c r="K336" s="127"/>
      <c r="L336" s="120">
        <f t="shared" si="149"/>
        <v>2</v>
      </c>
      <c r="M336" s="127">
        <v>2</v>
      </c>
      <c r="N336" s="127"/>
    </row>
    <row r="337" spans="1:14" ht="141.75">
      <c r="A337" s="116" t="s">
        <v>910</v>
      </c>
      <c r="B337" s="112">
        <v>10</v>
      </c>
      <c r="C337" s="118" t="s">
        <v>419</v>
      </c>
      <c r="D337" s="126" t="s">
        <v>909</v>
      </c>
      <c r="E337" s="112" t="s">
        <v>295</v>
      </c>
      <c r="F337" s="120">
        <f t="shared" si="147"/>
        <v>55</v>
      </c>
      <c r="G337" s="127">
        <v>55</v>
      </c>
      <c r="H337" s="127"/>
      <c r="I337" s="120">
        <f t="shared" si="148"/>
        <v>63</v>
      </c>
      <c r="J337" s="127">
        <v>63</v>
      </c>
      <c r="K337" s="127"/>
      <c r="L337" s="120">
        <f t="shared" si="149"/>
        <v>69</v>
      </c>
      <c r="M337" s="127">
        <v>69</v>
      </c>
      <c r="N337" s="127"/>
    </row>
    <row r="338" spans="1:14" ht="47.25">
      <c r="A338" s="128" t="s">
        <v>105</v>
      </c>
      <c r="B338" s="112">
        <v>10</v>
      </c>
      <c r="C338" s="118" t="s">
        <v>419</v>
      </c>
      <c r="D338" s="119" t="s">
        <v>104</v>
      </c>
      <c r="E338" s="112"/>
      <c r="F338" s="120">
        <f>SUM(F339:F363)</f>
        <v>9925</v>
      </c>
      <c r="G338" s="120">
        <f aca="true" t="shared" si="150" ref="G338:N338">SUM(G339:G363)</f>
        <v>9841</v>
      </c>
      <c r="H338" s="120">
        <f t="shared" si="150"/>
        <v>84</v>
      </c>
      <c r="I338" s="120">
        <f t="shared" si="150"/>
        <v>10323</v>
      </c>
      <c r="J338" s="120">
        <f t="shared" si="150"/>
        <v>10259</v>
      </c>
      <c r="K338" s="120">
        <f t="shared" si="150"/>
        <v>64</v>
      </c>
      <c r="L338" s="120">
        <f t="shared" si="150"/>
        <v>10705</v>
      </c>
      <c r="M338" s="120">
        <f t="shared" si="150"/>
        <v>10705</v>
      </c>
      <c r="N338" s="120">
        <f t="shared" si="150"/>
        <v>0</v>
      </c>
    </row>
    <row r="339" spans="1:14" ht="47.25">
      <c r="A339" s="116" t="s">
        <v>455</v>
      </c>
      <c r="B339" s="112">
        <v>10</v>
      </c>
      <c r="C339" s="118" t="s">
        <v>419</v>
      </c>
      <c r="D339" s="126" t="s">
        <v>454</v>
      </c>
      <c r="E339" s="112" t="s">
        <v>295</v>
      </c>
      <c r="F339" s="120">
        <f>SUM(G339:H339)</f>
        <v>64</v>
      </c>
      <c r="G339" s="120"/>
      <c r="H339" s="120">
        <v>64</v>
      </c>
      <c r="I339" s="120">
        <f>SUM(J339:K339)</f>
        <v>64</v>
      </c>
      <c r="J339" s="120"/>
      <c r="K339" s="120">
        <v>64</v>
      </c>
      <c r="L339" s="120">
        <f>SUM(M339:N339)</f>
        <v>0</v>
      </c>
      <c r="M339" s="120"/>
      <c r="N339" s="120"/>
    </row>
    <row r="340" spans="1:14" ht="110.25">
      <c r="A340" s="128" t="s">
        <v>106</v>
      </c>
      <c r="B340" s="112">
        <v>10</v>
      </c>
      <c r="C340" s="118" t="s">
        <v>419</v>
      </c>
      <c r="D340" s="126" t="s">
        <v>585</v>
      </c>
      <c r="E340" s="112" t="s">
        <v>295</v>
      </c>
      <c r="F340" s="120">
        <f aca="true" t="shared" si="151" ref="F340:F363">SUM(G340:H340)</f>
        <v>20</v>
      </c>
      <c r="G340" s="120">
        <v>0</v>
      </c>
      <c r="H340" s="120">
        <v>20</v>
      </c>
      <c r="I340" s="120">
        <f aca="true" t="shared" si="152" ref="I340:I363">SUM(J340:K340)</f>
        <v>0</v>
      </c>
      <c r="J340" s="120">
        <v>0</v>
      </c>
      <c r="K340" s="120"/>
      <c r="L340" s="120">
        <f aca="true" t="shared" si="153" ref="L340:L363">SUM(M340:N340)</f>
        <v>0</v>
      </c>
      <c r="M340" s="120">
        <v>0</v>
      </c>
      <c r="N340" s="120"/>
    </row>
    <row r="341" spans="1:14" ht="141.75">
      <c r="A341" s="116" t="s">
        <v>485</v>
      </c>
      <c r="B341" s="112">
        <v>10</v>
      </c>
      <c r="C341" s="118" t="s">
        <v>419</v>
      </c>
      <c r="D341" s="112" t="s">
        <v>982</v>
      </c>
      <c r="E341" s="112" t="s">
        <v>0</v>
      </c>
      <c r="F341" s="120">
        <f t="shared" si="151"/>
        <v>2</v>
      </c>
      <c r="G341" s="120">
        <v>2</v>
      </c>
      <c r="H341" s="120"/>
      <c r="I341" s="120">
        <f t="shared" si="152"/>
        <v>2</v>
      </c>
      <c r="J341" s="120">
        <v>2</v>
      </c>
      <c r="K341" s="120"/>
      <c r="L341" s="120">
        <f t="shared" si="153"/>
        <v>2</v>
      </c>
      <c r="M341" s="120">
        <v>2</v>
      </c>
      <c r="N341" s="120"/>
    </row>
    <row r="342" spans="1:14" ht="141.75">
      <c r="A342" s="121" t="s">
        <v>484</v>
      </c>
      <c r="B342" s="112">
        <v>10</v>
      </c>
      <c r="C342" s="118" t="s">
        <v>419</v>
      </c>
      <c r="D342" s="112" t="s">
        <v>982</v>
      </c>
      <c r="E342" s="112" t="s">
        <v>295</v>
      </c>
      <c r="F342" s="120">
        <f t="shared" si="151"/>
        <v>147</v>
      </c>
      <c r="G342" s="120">
        <v>147</v>
      </c>
      <c r="H342" s="120"/>
      <c r="I342" s="120">
        <f t="shared" si="152"/>
        <v>153</v>
      </c>
      <c r="J342" s="120">
        <v>153</v>
      </c>
      <c r="K342" s="120"/>
      <c r="L342" s="120">
        <f t="shared" si="153"/>
        <v>159</v>
      </c>
      <c r="M342" s="120">
        <v>159</v>
      </c>
      <c r="N342" s="120"/>
    </row>
    <row r="343" spans="1:14" ht="141.75">
      <c r="A343" s="116" t="s">
        <v>201</v>
      </c>
      <c r="B343" s="112">
        <v>10</v>
      </c>
      <c r="C343" s="118" t="s">
        <v>419</v>
      </c>
      <c r="D343" s="126" t="s">
        <v>983</v>
      </c>
      <c r="E343" s="112" t="s">
        <v>0</v>
      </c>
      <c r="F343" s="120">
        <f t="shared" si="151"/>
        <v>12</v>
      </c>
      <c r="G343" s="120">
        <v>12</v>
      </c>
      <c r="H343" s="120"/>
      <c r="I343" s="120">
        <f t="shared" si="152"/>
        <v>12</v>
      </c>
      <c r="J343" s="120">
        <v>12</v>
      </c>
      <c r="K343" s="120"/>
      <c r="L343" s="120">
        <f t="shared" si="153"/>
        <v>12</v>
      </c>
      <c r="M343" s="120">
        <v>12</v>
      </c>
      <c r="N343" s="120"/>
    </row>
    <row r="344" spans="1:14" ht="31.5">
      <c r="A344" s="121" t="s">
        <v>294</v>
      </c>
      <c r="B344" s="112">
        <v>10</v>
      </c>
      <c r="C344" s="118" t="s">
        <v>419</v>
      </c>
      <c r="D344" s="126" t="s">
        <v>983</v>
      </c>
      <c r="E344" s="112" t="s">
        <v>295</v>
      </c>
      <c r="F344" s="120">
        <f t="shared" si="151"/>
        <v>1423</v>
      </c>
      <c r="G344" s="127">
        <v>1423</v>
      </c>
      <c r="H344" s="127"/>
      <c r="I344" s="120">
        <f t="shared" si="152"/>
        <v>1480</v>
      </c>
      <c r="J344" s="127">
        <v>1480</v>
      </c>
      <c r="K344" s="127"/>
      <c r="L344" s="120">
        <f t="shared" si="153"/>
        <v>1540</v>
      </c>
      <c r="M344" s="127">
        <v>1540</v>
      </c>
      <c r="N344" s="127"/>
    </row>
    <row r="345" spans="1:14" ht="220.5">
      <c r="A345" s="125" t="s">
        <v>458</v>
      </c>
      <c r="B345" s="112">
        <v>10</v>
      </c>
      <c r="C345" s="118" t="s">
        <v>419</v>
      </c>
      <c r="D345" s="149" t="s">
        <v>985</v>
      </c>
      <c r="E345" s="112" t="s">
        <v>0</v>
      </c>
      <c r="F345" s="120">
        <f t="shared" si="151"/>
        <v>1</v>
      </c>
      <c r="G345" s="120">
        <v>1</v>
      </c>
      <c r="H345" s="120"/>
      <c r="I345" s="120">
        <f t="shared" si="152"/>
        <v>1</v>
      </c>
      <c r="J345" s="120">
        <v>1</v>
      </c>
      <c r="K345" s="120"/>
      <c r="L345" s="120">
        <f t="shared" si="153"/>
        <v>1</v>
      </c>
      <c r="M345" s="120">
        <v>1</v>
      </c>
      <c r="N345" s="120"/>
    </row>
    <row r="346" spans="1:14" ht="220.5">
      <c r="A346" s="121" t="s">
        <v>492</v>
      </c>
      <c r="B346" s="112" t="s">
        <v>297</v>
      </c>
      <c r="C346" s="118" t="s">
        <v>419</v>
      </c>
      <c r="D346" s="149" t="s">
        <v>985</v>
      </c>
      <c r="E346" s="112" t="s">
        <v>295</v>
      </c>
      <c r="F346" s="120">
        <f t="shared" si="151"/>
        <v>6</v>
      </c>
      <c r="G346" s="127">
        <v>6</v>
      </c>
      <c r="H346" s="127"/>
      <c r="I346" s="120">
        <f t="shared" si="152"/>
        <v>6</v>
      </c>
      <c r="J346" s="127">
        <v>6</v>
      </c>
      <c r="K346" s="127"/>
      <c r="L346" s="120">
        <f t="shared" si="153"/>
        <v>6</v>
      </c>
      <c r="M346" s="127">
        <v>6</v>
      </c>
      <c r="N346" s="127"/>
    </row>
    <row r="347" spans="1:14" ht="94.5">
      <c r="A347" s="116" t="s">
        <v>971</v>
      </c>
      <c r="B347" s="112" t="s">
        <v>297</v>
      </c>
      <c r="C347" s="118" t="s">
        <v>419</v>
      </c>
      <c r="D347" s="126" t="s">
        <v>987</v>
      </c>
      <c r="E347" s="112" t="s">
        <v>0</v>
      </c>
      <c r="F347" s="120">
        <f t="shared" si="151"/>
        <v>7</v>
      </c>
      <c r="G347" s="127">
        <v>7</v>
      </c>
      <c r="H347" s="127"/>
      <c r="I347" s="120">
        <f t="shared" si="152"/>
        <v>7</v>
      </c>
      <c r="J347" s="127">
        <v>7</v>
      </c>
      <c r="K347" s="127"/>
      <c r="L347" s="120">
        <f t="shared" si="153"/>
        <v>8</v>
      </c>
      <c r="M347" s="127">
        <v>8</v>
      </c>
      <c r="N347" s="127"/>
    </row>
    <row r="348" spans="1:14" ht="78.75">
      <c r="A348" s="116" t="s">
        <v>493</v>
      </c>
      <c r="B348" s="112" t="s">
        <v>297</v>
      </c>
      <c r="C348" s="118" t="s">
        <v>419</v>
      </c>
      <c r="D348" s="126" t="s">
        <v>987</v>
      </c>
      <c r="E348" s="112" t="s">
        <v>295</v>
      </c>
      <c r="F348" s="120">
        <f t="shared" si="151"/>
        <v>864</v>
      </c>
      <c r="G348" s="127">
        <v>864</v>
      </c>
      <c r="H348" s="127"/>
      <c r="I348" s="120">
        <f t="shared" si="152"/>
        <v>921</v>
      </c>
      <c r="J348" s="127">
        <v>921</v>
      </c>
      <c r="K348" s="127"/>
      <c r="L348" s="120">
        <f t="shared" si="153"/>
        <v>995</v>
      </c>
      <c r="M348" s="127">
        <v>995</v>
      </c>
      <c r="N348" s="127"/>
    </row>
    <row r="349" spans="1:14" ht="94.5">
      <c r="A349" s="116" t="s">
        <v>219</v>
      </c>
      <c r="B349" s="112">
        <v>10</v>
      </c>
      <c r="C349" s="118" t="s">
        <v>419</v>
      </c>
      <c r="D349" s="126" t="s">
        <v>988</v>
      </c>
      <c r="E349" s="112" t="s">
        <v>0</v>
      </c>
      <c r="F349" s="120">
        <f t="shared" si="151"/>
        <v>1</v>
      </c>
      <c r="G349" s="120">
        <v>1</v>
      </c>
      <c r="H349" s="120"/>
      <c r="I349" s="120">
        <f t="shared" si="152"/>
        <v>1</v>
      </c>
      <c r="J349" s="120">
        <v>1</v>
      </c>
      <c r="K349" s="120"/>
      <c r="L349" s="120">
        <f t="shared" si="153"/>
        <v>1</v>
      </c>
      <c r="M349" s="120">
        <v>1</v>
      </c>
      <c r="N349" s="120"/>
    </row>
    <row r="350" spans="1:14" ht="78.75">
      <c r="A350" s="116" t="s">
        <v>944</v>
      </c>
      <c r="B350" s="112" t="s">
        <v>297</v>
      </c>
      <c r="C350" s="118" t="s">
        <v>419</v>
      </c>
      <c r="D350" s="126" t="s">
        <v>988</v>
      </c>
      <c r="E350" s="112" t="s">
        <v>295</v>
      </c>
      <c r="F350" s="120">
        <f t="shared" si="151"/>
        <v>128</v>
      </c>
      <c r="G350" s="127">
        <v>128</v>
      </c>
      <c r="H350" s="127"/>
      <c r="I350" s="120">
        <f t="shared" si="152"/>
        <v>134</v>
      </c>
      <c r="J350" s="127">
        <v>134</v>
      </c>
      <c r="K350" s="127"/>
      <c r="L350" s="120">
        <f t="shared" si="153"/>
        <v>139</v>
      </c>
      <c r="M350" s="127">
        <v>139</v>
      </c>
      <c r="N350" s="127"/>
    </row>
    <row r="351" spans="1:14" ht="220.5">
      <c r="A351" s="125" t="s">
        <v>945</v>
      </c>
      <c r="B351" s="112">
        <v>10</v>
      </c>
      <c r="C351" s="118" t="s">
        <v>419</v>
      </c>
      <c r="D351" s="126" t="s">
        <v>989</v>
      </c>
      <c r="E351" s="112" t="s">
        <v>0</v>
      </c>
      <c r="F351" s="120">
        <f t="shared" si="151"/>
        <v>1</v>
      </c>
      <c r="G351" s="120">
        <v>1</v>
      </c>
      <c r="H351" s="120"/>
      <c r="I351" s="120">
        <f t="shared" si="152"/>
        <v>1</v>
      </c>
      <c r="J351" s="120">
        <v>1</v>
      </c>
      <c r="K351" s="120"/>
      <c r="L351" s="120">
        <f t="shared" si="153"/>
        <v>1</v>
      </c>
      <c r="M351" s="120">
        <v>1</v>
      </c>
      <c r="N351" s="120"/>
    </row>
    <row r="352" spans="1:14" ht="204.75">
      <c r="A352" s="125" t="s">
        <v>946</v>
      </c>
      <c r="B352" s="112">
        <v>10</v>
      </c>
      <c r="C352" s="118" t="s">
        <v>419</v>
      </c>
      <c r="D352" s="126" t="s">
        <v>989</v>
      </c>
      <c r="E352" s="112" t="s">
        <v>295</v>
      </c>
      <c r="F352" s="120">
        <f t="shared" si="151"/>
        <v>62</v>
      </c>
      <c r="G352" s="127">
        <v>62</v>
      </c>
      <c r="H352" s="127"/>
      <c r="I352" s="120">
        <f t="shared" si="152"/>
        <v>64</v>
      </c>
      <c r="J352" s="127">
        <v>64</v>
      </c>
      <c r="K352" s="127"/>
      <c r="L352" s="120">
        <f t="shared" si="153"/>
        <v>67</v>
      </c>
      <c r="M352" s="127">
        <v>67</v>
      </c>
      <c r="N352" s="127"/>
    </row>
    <row r="353" spans="1:14" ht="94.5">
      <c r="A353" s="116" t="s">
        <v>602</v>
      </c>
      <c r="B353" s="112" t="s">
        <v>297</v>
      </c>
      <c r="C353" s="118" t="s">
        <v>419</v>
      </c>
      <c r="D353" s="126" t="s">
        <v>990</v>
      </c>
      <c r="E353" s="112" t="s">
        <v>0</v>
      </c>
      <c r="F353" s="120">
        <f t="shared" si="151"/>
        <v>67</v>
      </c>
      <c r="G353" s="120">
        <v>67</v>
      </c>
      <c r="H353" s="120"/>
      <c r="I353" s="120">
        <f t="shared" si="152"/>
        <v>70</v>
      </c>
      <c r="J353" s="120">
        <v>70</v>
      </c>
      <c r="K353" s="120"/>
      <c r="L353" s="120">
        <f t="shared" si="153"/>
        <v>73</v>
      </c>
      <c r="M353" s="120">
        <v>73</v>
      </c>
      <c r="N353" s="120"/>
    </row>
    <row r="354" spans="1:14" ht="78.75">
      <c r="A354" s="116" t="s">
        <v>972</v>
      </c>
      <c r="B354" s="112" t="s">
        <v>297</v>
      </c>
      <c r="C354" s="118" t="s">
        <v>419</v>
      </c>
      <c r="D354" s="126" t="s">
        <v>990</v>
      </c>
      <c r="E354" s="112" t="s">
        <v>295</v>
      </c>
      <c r="F354" s="120">
        <f t="shared" si="151"/>
        <v>5120</v>
      </c>
      <c r="G354" s="127">
        <v>5120</v>
      </c>
      <c r="H354" s="127"/>
      <c r="I354" s="120">
        <f t="shared" si="152"/>
        <v>5326</v>
      </c>
      <c r="J354" s="127">
        <v>5326</v>
      </c>
      <c r="K354" s="127"/>
      <c r="L354" s="120">
        <f t="shared" si="153"/>
        <v>5538</v>
      </c>
      <c r="M354" s="127">
        <v>5538</v>
      </c>
      <c r="N354" s="127"/>
    </row>
    <row r="355" spans="1:14" ht="78.75">
      <c r="A355" s="116" t="s">
        <v>973</v>
      </c>
      <c r="B355" s="112">
        <v>10</v>
      </c>
      <c r="C355" s="118" t="s">
        <v>419</v>
      </c>
      <c r="D355" s="126" t="s">
        <v>553</v>
      </c>
      <c r="E355" s="112" t="s">
        <v>0</v>
      </c>
      <c r="F355" s="120">
        <f t="shared" si="151"/>
        <v>1</v>
      </c>
      <c r="G355" s="120">
        <v>1</v>
      </c>
      <c r="H355" s="120"/>
      <c r="I355" s="120">
        <f t="shared" si="152"/>
        <v>1</v>
      </c>
      <c r="J355" s="120">
        <v>1</v>
      </c>
      <c r="K355" s="120"/>
      <c r="L355" s="120">
        <f t="shared" si="153"/>
        <v>1</v>
      </c>
      <c r="M355" s="120">
        <v>1</v>
      </c>
      <c r="N355" s="120"/>
    </row>
    <row r="356" spans="1:14" ht="63">
      <c r="A356" s="116" t="s">
        <v>974</v>
      </c>
      <c r="B356" s="112">
        <v>10</v>
      </c>
      <c r="C356" s="118" t="s">
        <v>419</v>
      </c>
      <c r="D356" s="126" t="s">
        <v>553</v>
      </c>
      <c r="E356" s="112" t="s">
        <v>295</v>
      </c>
      <c r="F356" s="120">
        <f t="shared" si="151"/>
        <v>11</v>
      </c>
      <c r="G356" s="127">
        <v>11</v>
      </c>
      <c r="H356" s="127"/>
      <c r="I356" s="120">
        <f t="shared" si="152"/>
        <v>12</v>
      </c>
      <c r="J356" s="127">
        <v>12</v>
      </c>
      <c r="K356" s="127"/>
      <c r="L356" s="120">
        <f t="shared" si="153"/>
        <v>12</v>
      </c>
      <c r="M356" s="127">
        <v>12</v>
      </c>
      <c r="N356" s="127"/>
    </row>
    <row r="357" spans="1:14" ht="78.75">
      <c r="A357" s="116" t="s">
        <v>975</v>
      </c>
      <c r="B357" s="112">
        <v>10</v>
      </c>
      <c r="C357" s="118" t="s">
        <v>419</v>
      </c>
      <c r="D357" s="126" t="s">
        <v>555</v>
      </c>
      <c r="E357" s="112" t="s">
        <v>0</v>
      </c>
      <c r="F357" s="120">
        <f t="shared" si="151"/>
        <v>1</v>
      </c>
      <c r="G357" s="120">
        <v>1</v>
      </c>
      <c r="H357" s="120"/>
      <c r="I357" s="120">
        <f t="shared" si="152"/>
        <v>1</v>
      </c>
      <c r="J357" s="120">
        <v>1</v>
      </c>
      <c r="K357" s="120"/>
      <c r="L357" s="120">
        <f t="shared" si="153"/>
        <v>1</v>
      </c>
      <c r="M357" s="120">
        <v>1</v>
      </c>
      <c r="N357" s="120"/>
    </row>
    <row r="358" spans="1:14" ht="63">
      <c r="A358" s="116" t="s">
        <v>976</v>
      </c>
      <c r="B358" s="112">
        <v>10</v>
      </c>
      <c r="C358" s="118" t="s">
        <v>419</v>
      </c>
      <c r="D358" s="126" t="s">
        <v>555</v>
      </c>
      <c r="E358" s="112" t="s">
        <v>295</v>
      </c>
      <c r="F358" s="120">
        <f t="shared" si="151"/>
        <v>11</v>
      </c>
      <c r="G358" s="127">
        <v>11</v>
      </c>
      <c r="H358" s="127"/>
      <c r="I358" s="120">
        <f t="shared" si="152"/>
        <v>12</v>
      </c>
      <c r="J358" s="127">
        <v>12</v>
      </c>
      <c r="K358" s="127"/>
      <c r="L358" s="120">
        <f t="shared" si="153"/>
        <v>12</v>
      </c>
      <c r="M358" s="127">
        <v>12</v>
      </c>
      <c r="N358" s="127"/>
    </row>
    <row r="359" spans="1:14" ht="110.25">
      <c r="A359" s="116" t="s">
        <v>977</v>
      </c>
      <c r="B359" s="112">
        <v>10</v>
      </c>
      <c r="C359" s="118" t="s">
        <v>419</v>
      </c>
      <c r="D359" s="126" t="s">
        <v>556</v>
      </c>
      <c r="E359" s="112" t="s">
        <v>0</v>
      </c>
      <c r="F359" s="120">
        <f t="shared" si="151"/>
        <v>30</v>
      </c>
      <c r="G359" s="120">
        <v>30</v>
      </c>
      <c r="H359" s="120"/>
      <c r="I359" s="120">
        <f t="shared" si="152"/>
        <v>31</v>
      </c>
      <c r="J359" s="120">
        <v>31</v>
      </c>
      <c r="K359" s="120"/>
      <c r="L359" s="120">
        <f t="shared" si="153"/>
        <v>32</v>
      </c>
      <c r="M359" s="120">
        <v>32</v>
      </c>
      <c r="N359" s="120"/>
    </row>
    <row r="360" spans="1:14" ht="31.5">
      <c r="A360" s="116" t="s">
        <v>294</v>
      </c>
      <c r="B360" s="112">
        <v>10</v>
      </c>
      <c r="C360" s="118" t="s">
        <v>419</v>
      </c>
      <c r="D360" s="126" t="s">
        <v>556</v>
      </c>
      <c r="E360" s="112" t="s">
        <v>295</v>
      </c>
      <c r="F360" s="120">
        <f t="shared" si="151"/>
        <v>1856</v>
      </c>
      <c r="G360" s="120">
        <v>1856</v>
      </c>
      <c r="H360" s="127"/>
      <c r="I360" s="120">
        <f t="shared" si="152"/>
        <v>1931</v>
      </c>
      <c r="J360" s="120">
        <v>1931</v>
      </c>
      <c r="K360" s="127"/>
      <c r="L360" s="120">
        <f t="shared" si="153"/>
        <v>2008</v>
      </c>
      <c r="M360" s="120">
        <v>2008</v>
      </c>
      <c r="N360" s="127"/>
    </row>
    <row r="361" spans="1:14" ht="78.75">
      <c r="A361" s="116" t="s">
        <v>448</v>
      </c>
      <c r="B361" s="112">
        <v>10</v>
      </c>
      <c r="C361" s="118" t="s">
        <v>419</v>
      </c>
      <c r="D361" s="126" t="s">
        <v>561</v>
      </c>
      <c r="E361" s="112" t="s">
        <v>0</v>
      </c>
      <c r="F361" s="120">
        <f t="shared" si="151"/>
        <v>1</v>
      </c>
      <c r="G361" s="120">
        <v>1</v>
      </c>
      <c r="H361" s="120"/>
      <c r="I361" s="120">
        <f t="shared" si="152"/>
        <v>2</v>
      </c>
      <c r="J361" s="120">
        <v>2</v>
      </c>
      <c r="K361" s="120"/>
      <c r="L361" s="120">
        <f t="shared" si="153"/>
        <v>2</v>
      </c>
      <c r="M361" s="120">
        <v>2</v>
      </c>
      <c r="N361" s="120"/>
    </row>
    <row r="362" spans="1:14" ht="63">
      <c r="A362" s="116" t="s">
        <v>449</v>
      </c>
      <c r="B362" s="112" t="s">
        <v>297</v>
      </c>
      <c r="C362" s="118" t="s">
        <v>419</v>
      </c>
      <c r="D362" s="126" t="s">
        <v>561</v>
      </c>
      <c r="E362" s="112" t="s">
        <v>295</v>
      </c>
      <c r="F362" s="120">
        <f t="shared" si="151"/>
        <v>81</v>
      </c>
      <c r="G362" s="127">
        <v>81</v>
      </c>
      <c r="H362" s="127"/>
      <c r="I362" s="120">
        <f t="shared" si="152"/>
        <v>83</v>
      </c>
      <c r="J362" s="127">
        <v>83</v>
      </c>
      <c r="K362" s="127"/>
      <c r="L362" s="120">
        <f t="shared" si="153"/>
        <v>87</v>
      </c>
      <c r="M362" s="127">
        <v>87</v>
      </c>
      <c r="N362" s="127"/>
    </row>
    <row r="363" spans="1:14" ht="173.25">
      <c r="A363" s="128" t="s">
        <v>93</v>
      </c>
      <c r="B363" s="112">
        <v>10</v>
      </c>
      <c r="C363" s="118" t="s">
        <v>419</v>
      </c>
      <c r="D363" s="126" t="s">
        <v>586</v>
      </c>
      <c r="E363" s="112" t="s">
        <v>295</v>
      </c>
      <c r="F363" s="120">
        <f t="shared" si="151"/>
        <v>8</v>
      </c>
      <c r="G363" s="120">
        <v>8</v>
      </c>
      <c r="H363" s="120">
        <v>0</v>
      </c>
      <c r="I363" s="120">
        <f t="shared" si="152"/>
        <v>8</v>
      </c>
      <c r="J363" s="120">
        <v>8</v>
      </c>
      <c r="K363" s="120">
        <v>0</v>
      </c>
      <c r="L363" s="120">
        <f t="shared" si="153"/>
        <v>8</v>
      </c>
      <c r="M363" s="120">
        <v>8</v>
      </c>
      <c r="N363" s="120">
        <v>0</v>
      </c>
    </row>
    <row r="364" spans="1:14" ht="110.25">
      <c r="A364" s="121" t="s">
        <v>436</v>
      </c>
      <c r="B364" s="112">
        <v>10</v>
      </c>
      <c r="C364" s="118" t="s">
        <v>419</v>
      </c>
      <c r="D364" s="124" t="s">
        <v>425</v>
      </c>
      <c r="E364" s="112"/>
      <c r="F364" s="120">
        <f>F365</f>
        <v>338</v>
      </c>
      <c r="G364" s="120">
        <f aca="true" t="shared" si="154" ref="G364:M365">G365</f>
        <v>338</v>
      </c>
      <c r="H364" s="120">
        <f t="shared" si="154"/>
        <v>0</v>
      </c>
      <c r="I364" s="120">
        <f t="shared" si="154"/>
        <v>338</v>
      </c>
      <c r="J364" s="120">
        <f t="shared" si="154"/>
        <v>338</v>
      </c>
      <c r="K364" s="120">
        <f t="shared" si="154"/>
        <v>0</v>
      </c>
      <c r="L364" s="120">
        <f t="shared" si="154"/>
        <v>338</v>
      </c>
      <c r="M364" s="120">
        <f t="shared" si="154"/>
        <v>338</v>
      </c>
      <c r="N364" s="120"/>
    </row>
    <row r="365" spans="1:14" ht="63">
      <c r="A365" s="121" t="s">
        <v>951</v>
      </c>
      <c r="B365" s="112">
        <v>10</v>
      </c>
      <c r="C365" s="118" t="s">
        <v>419</v>
      </c>
      <c r="D365" s="124" t="s">
        <v>447</v>
      </c>
      <c r="E365" s="112"/>
      <c r="F365" s="120">
        <f>F366</f>
        <v>338</v>
      </c>
      <c r="G365" s="120">
        <f t="shared" si="154"/>
        <v>338</v>
      </c>
      <c r="H365" s="120">
        <f t="shared" si="154"/>
        <v>0</v>
      </c>
      <c r="I365" s="120">
        <f t="shared" si="154"/>
        <v>338</v>
      </c>
      <c r="J365" s="120">
        <f t="shared" si="154"/>
        <v>338</v>
      </c>
      <c r="K365" s="120">
        <f t="shared" si="154"/>
        <v>0</v>
      </c>
      <c r="L365" s="120">
        <f t="shared" si="154"/>
        <v>338</v>
      </c>
      <c r="M365" s="120">
        <f t="shared" si="154"/>
        <v>338</v>
      </c>
      <c r="N365" s="120"/>
    </row>
    <row r="366" spans="1:14" ht="173.25">
      <c r="A366" s="128" t="s">
        <v>760</v>
      </c>
      <c r="B366" s="112">
        <v>10</v>
      </c>
      <c r="C366" s="118" t="s">
        <v>419</v>
      </c>
      <c r="D366" s="126" t="s">
        <v>186</v>
      </c>
      <c r="E366" s="112" t="s">
        <v>291</v>
      </c>
      <c r="F366" s="120">
        <f>SUM(G366:H366)</f>
        <v>338</v>
      </c>
      <c r="G366" s="127">
        <v>338</v>
      </c>
      <c r="H366" s="127"/>
      <c r="I366" s="120">
        <f>SUM(J366:K366)</f>
        <v>338</v>
      </c>
      <c r="J366" s="127">
        <v>338</v>
      </c>
      <c r="K366" s="127"/>
      <c r="L366" s="120">
        <f>SUM(M366:N366)</f>
        <v>338</v>
      </c>
      <c r="M366" s="127">
        <v>338</v>
      </c>
      <c r="N366" s="127"/>
    </row>
    <row r="367" spans="1:14" ht="94.5">
      <c r="A367" s="121" t="s">
        <v>432</v>
      </c>
      <c r="B367" s="112">
        <v>10</v>
      </c>
      <c r="C367" s="118" t="s">
        <v>419</v>
      </c>
      <c r="D367" s="124" t="s">
        <v>269</v>
      </c>
      <c r="E367" s="112"/>
      <c r="F367" s="120">
        <f aca="true" t="shared" si="155" ref="F367:N367">F368</f>
        <v>20409</v>
      </c>
      <c r="G367" s="120">
        <f t="shared" si="155"/>
        <v>20396</v>
      </c>
      <c r="H367" s="120">
        <f t="shared" si="155"/>
        <v>13</v>
      </c>
      <c r="I367" s="120">
        <f t="shared" si="155"/>
        <v>21175</v>
      </c>
      <c r="J367" s="120">
        <f t="shared" si="155"/>
        <v>21162</v>
      </c>
      <c r="K367" s="120">
        <f t="shared" si="155"/>
        <v>13</v>
      </c>
      <c r="L367" s="120">
        <f t="shared" si="155"/>
        <v>22064</v>
      </c>
      <c r="M367" s="120">
        <f t="shared" si="155"/>
        <v>22064</v>
      </c>
      <c r="N367" s="120">
        <f t="shared" si="155"/>
        <v>0</v>
      </c>
    </row>
    <row r="368" spans="1:14" ht="47.25">
      <c r="A368" s="121" t="s">
        <v>616</v>
      </c>
      <c r="B368" s="112">
        <v>10</v>
      </c>
      <c r="C368" s="118" t="s">
        <v>419</v>
      </c>
      <c r="D368" s="124" t="s">
        <v>270</v>
      </c>
      <c r="E368" s="112"/>
      <c r="F368" s="120">
        <f>SUM(F369:F374)</f>
        <v>20409</v>
      </c>
      <c r="G368" s="120">
        <f aca="true" t="shared" si="156" ref="G368:N368">SUM(G369:G374)</f>
        <v>20396</v>
      </c>
      <c r="H368" s="120">
        <f t="shared" si="156"/>
        <v>13</v>
      </c>
      <c r="I368" s="120">
        <f t="shared" si="156"/>
        <v>21175</v>
      </c>
      <c r="J368" s="120">
        <f t="shared" si="156"/>
        <v>21162</v>
      </c>
      <c r="K368" s="120">
        <f t="shared" si="156"/>
        <v>13</v>
      </c>
      <c r="L368" s="120">
        <f t="shared" si="156"/>
        <v>22064</v>
      </c>
      <c r="M368" s="120">
        <f t="shared" si="156"/>
        <v>22064</v>
      </c>
      <c r="N368" s="120">
        <f t="shared" si="156"/>
        <v>0</v>
      </c>
    </row>
    <row r="369" spans="1:14" ht="47.25">
      <c r="A369" s="116" t="s">
        <v>455</v>
      </c>
      <c r="B369" s="112">
        <v>10</v>
      </c>
      <c r="C369" s="118" t="s">
        <v>419</v>
      </c>
      <c r="D369" s="126" t="s">
        <v>456</v>
      </c>
      <c r="E369" s="112" t="s">
        <v>295</v>
      </c>
      <c r="F369" s="120">
        <f aca="true" t="shared" si="157" ref="F369:F374">SUM(G369:H369)</f>
        <v>13</v>
      </c>
      <c r="G369" s="120"/>
      <c r="H369" s="120">
        <v>13</v>
      </c>
      <c r="I369" s="120">
        <f aca="true" t="shared" si="158" ref="I369:I374">SUM(J369:K369)</f>
        <v>13</v>
      </c>
      <c r="J369" s="120"/>
      <c r="K369" s="120">
        <v>13</v>
      </c>
      <c r="L369" s="120">
        <f aca="true" t="shared" si="159" ref="L369:L374">SUM(M369:N369)</f>
        <v>0</v>
      </c>
      <c r="M369" s="120"/>
      <c r="N369" s="120"/>
    </row>
    <row r="370" spans="1:14" ht="141.75">
      <c r="A370" s="121" t="s">
        <v>691</v>
      </c>
      <c r="B370" s="112">
        <v>10</v>
      </c>
      <c r="C370" s="118" t="s">
        <v>419</v>
      </c>
      <c r="D370" s="126" t="s">
        <v>690</v>
      </c>
      <c r="E370" s="112" t="s">
        <v>295</v>
      </c>
      <c r="F370" s="120">
        <f t="shared" si="157"/>
        <v>7287</v>
      </c>
      <c r="G370" s="127">
        <v>7287</v>
      </c>
      <c r="H370" s="127"/>
      <c r="I370" s="120">
        <f t="shared" si="158"/>
        <v>7525</v>
      </c>
      <c r="J370" s="127">
        <v>7525</v>
      </c>
      <c r="K370" s="127"/>
      <c r="L370" s="120">
        <f t="shared" si="159"/>
        <v>7879</v>
      </c>
      <c r="M370" s="127">
        <v>7879</v>
      </c>
      <c r="N370" s="127"/>
    </row>
    <row r="371" spans="1:14" ht="78.75">
      <c r="A371" s="116" t="s">
        <v>453</v>
      </c>
      <c r="B371" s="112" t="s">
        <v>297</v>
      </c>
      <c r="C371" s="118" t="s">
        <v>419</v>
      </c>
      <c r="D371" s="126" t="s">
        <v>957</v>
      </c>
      <c r="E371" s="112" t="s">
        <v>0</v>
      </c>
      <c r="F371" s="120">
        <f t="shared" si="157"/>
        <v>71</v>
      </c>
      <c r="G371" s="120">
        <v>71</v>
      </c>
      <c r="H371" s="120"/>
      <c r="I371" s="120">
        <f t="shared" si="158"/>
        <v>75</v>
      </c>
      <c r="J371" s="120">
        <v>75</v>
      </c>
      <c r="K371" s="120"/>
      <c r="L371" s="120">
        <f t="shared" si="159"/>
        <v>78</v>
      </c>
      <c r="M371" s="120">
        <v>78</v>
      </c>
      <c r="N371" s="120"/>
    </row>
    <row r="372" spans="1:14" ht="63">
      <c r="A372" s="116" t="s">
        <v>899</v>
      </c>
      <c r="B372" s="112" t="s">
        <v>297</v>
      </c>
      <c r="C372" s="118" t="s">
        <v>419</v>
      </c>
      <c r="D372" s="126" t="s">
        <v>957</v>
      </c>
      <c r="E372" s="112" t="s">
        <v>295</v>
      </c>
      <c r="F372" s="120">
        <f t="shared" si="157"/>
        <v>8205</v>
      </c>
      <c r="G372" s="127">
        <v>8205</v>
      </c>
      <c r="H372" s="127"/>
      <c r="I372" s="120">
        <f t="shared" si="158"/>
        <v>8530</v>
      </c>
      <c r="J372" s="127">
        <v>8530</v>
      </c>
      <c r="K372" s="127"/>
      <c r="L372" s="120">
        <f t="shared" si="159"/>
        <v>8873</v>
      </c>
      <c r="M372" s="127">
        <v>8873</v>
      </c>
      <c r="N372" s="127"/>
    </row>
    <row r="373" spans="1:14" ht="78.75">
      <c r="A373" s="116" t="s">
        <v>900</v>
      </c>
      <c r="B373" s="112">
        <v>10</v>
      </c>
      <c r="C373" s="118" t="s">
        <v>419</v>
      </c>
      <c r="D373" s="126" t="s">
        <v>241</v>
      </c>
      <c r="E373" s="112" t="s">
        <v>0</v>
      </c>
      <c r="F373" s="120">
        <f t="shared" si="157"/>
        <v>11</v>
      </c>
      <c r="G373" s="120">
        <v>11</v>
      </c>
      <c r="H373" s="120"/>
      <c r="I373" s="120">
        <f t="shared" si="158"/>
        <v>11</v>
      </c>
      <c r="J373" s="120">
        <v>11</v>
      </c>
      <c r="K373" s="120"/>
      <c r="L373" s="120">
        <f t="shared" si="159"/>
        <v>11</v>
      </c>
      <c r="M373" s="120">
        <v>11</v>
      </c>
      <c r="N373" s="120"/>
    </row>
    <row r="374" spans="1:14" ht="63">
      <c r="A374" s="116" t="s">
        <v>901</v>
      </c>
      <c r="B374" s="112">
        <v>10</v>
      </c>
      <c r="C374" s="118" t="s">
        <v>419</v>
      </c>
      <c r="D374" s="126" t="s">
        <v>241</v>
      </c>
      <c r="E374" s="112">
        <v>300</v>
      </c>
      <c r="F374" s="120">
        <f t="shared" si="157"/>
        <v>4822</v>
      </c>
      <c r="G374" s="120">
        <v>4822</v>
      </c>
      <c r="H374" s="127"/>
      <c r="I374" s="120">
        <f t="shared" si="158"/>
        <v>5021</v>
      </c>
      <c r="J374" s="120">
        <v>5021</v>
      </c>
      <c r="K374" s="127"/>
      <c r="L374" s="120">
        <f t="shared" si="159"/>
        <v>5223</v>
      </c>
      <c r="M374" s="120">
        <v>5223</v>
      </c>
      <c r="N374" s="127"/>
    </row>
    <row r="375" spans="1:14" ht="63">
      <c r="A375" s="125" t="s">
        <v>378</v>
      </c>
      <c r="B375" s="112">
        <v>10</v>
      </c>
      <c r="C375" s="118" t="s">
        <v>419</v>
      </c>
      <c r="D375" s="119" t="s">
        <v>182</v>
      </c>
      <c r="E375" s="112"/>
      <c r="F375" s="120">
        <f>F376</f>
        <v>200</v>
      </c>
      <c r="G375" s="120">
        <f aca="true" t="shared" si="160" ref="G375:N376">G376</f>
        <v>0</v>
      </c>
      <c r="H375" s="120">
        <f t="shared" si="160"/>
        <v>200</v>
      </c>
      <c r="I375" s="120">
        <f t="shared" si="160"/>
        <v>0</v>
      </c>
      <c r="J375" s="120">
        <f t="shared" si="160"/>
        <v>0</v>
      </c>
      <c r="K375" s="120">
        <f t="shared" si="160"/>
        <v>0</v>
      </c>
      <c r="L375" s="120">
        <f t="shared" si="160"/>
        <v>0</v>
      </c>
      <c r="M375" s="120">
        <f t="shared" si="160"/>
        <v>0</v>
      </c>
      <c r="N375" s="120">
        <f t="shared" si="160"/>
        <v>0</v>
      </c>
    </row>
    <row r="376" spans="1:14" ht="110.25">
      <c r="A376" s="125" t="s">
        <v>467</v>
      </c>
      <c r="B376" s="112">
        <v>10</v>
      </c>
      <c r="C376" s="118" t="s">
        <v>419</v>
      </c>
      <c r="D376" s="119" t="s">
        <v>183</v>
      </c>
      <c r="E376" s="112"/>
      <c r="F376" s="120">
        <f>F377</f>
        <v>200</v>
      </c>
      <c r="G376" s="120">
        <f t="shared" si="160"/>
        <v>0</v>
      </c>
      <c r="H376" s="120">
        <f t="shared" si="160"/>
        <v>200</v>
      </c>
      <c r="I376" s="120">
        <f t="shared" si="160"/>
        <v>0</v>
      </c>
      <c r="J376" s="120">
        <f t="shared" si="160"/>
        <v>0</v>
      </c>
      <c r="K376" s="120">
        <f t="shared" si="160"/>
        <v>0</v>
      </c>
      <c r="L376" s="120">
        <f t="shared" si="160"/>
        <v>0</v>
      </c>
      <c r="M376" s="120">
        <f t="shared" si="160"/>
        <v>0</v>
      </c>
      <c r="N376" s="120">
        <f t="shared" si="160"/>
        <v>0</v>
      </c>
    </row>
    <row r="377" spans="1:14" ht="78.75">
      <c r="A377" s="125" t="s">
        <v>10</v>
      </c>
      <c r="B377" s="112">
        <v>10</v>
      </c>
      <c r="C377" s="118" t="s">
        <v>419</v>
      </c>
      <c r="D377" s="119" t="s">
        <v>184</v>
      </c>
      <c r="E377" s="112"/>
      <c r="F377" s="120">
        <f>SUM(F378:F379)</f>
        <v>200</v>
      </c>
      <c r="G377" s="120">
        <f aca="true" t="shared" si="161" ref="G377:N377">SUM(G378:G379)</f>
        <v>0</v>
      </c>
      <c r="H377" s="120">
        <f t="shared" si="161"/>
        <v>200</v>
      </c>
      <c r="I377" s="120">
        <f t="shared" si="161"/>
        <v>0</v>
      </c>
      <c r="J377" s="120">
        <f t="shared" si="161"/>
        <v>0</v>
      </c>
      <c r="K377" s="120">
        <f t="shared" si="161"/>
        <v>0</v>
      </c>
      <c r="L377" s="120">
        <f t="shared" si="161"/>
        <v>0</v>
      </c>
      <c r="M377" s="120">
        <f t="shared" si="161"/>
        <v>0</v>
      </c>
      <c r="N377" s="120">
        <f t="shared" si="161"/>
        <v>0</v>
      </c>
    </row>
    <row r="378" spans="1:14" ht="252">
      <c r="A378" s="125" t="s">
        <v>755</v>
      </c>
      <c r="B378" s="112">
        <v>10</v>
      </c>
      <c r="C378" s="118" t="s">
        <v>419</v>
      </c>
      <c r="D378" s="112" t="s">
        <v>185</v>
      </c>
      <c r="E378" s="112" t="s">
        <v>622</v>
      </c>
      <c r="F378" s="120">
        <f>SUM(G378:H378)</f>
        <v>100</v>
      </c>
      <c r="G378" s="120"/>
      <c r="H378" s="120">
        <v>100</v>
      </c>
      <c r="I378" s="120">
        <f>SUM(J378:K378)</f>
        <v>0</v>
      </c>
      <c r="J378" s="120"/>
      <c r="K378" s="127"/>
      <c r="L378" s="120">
        <f>SUM(M378:N378)</f>
        <v>0</v>
      </c>
      <c r="M378" s="120"/>
      <c r="N378" s="127"/>
    </row>
    <row r="379" spans="1:14" ht="189">
      <c r="A379" s="125" t="s">
        <v>756</v>
      </c>
      <c r="B379" s="112">
        <v>10</v>
      </c>
      <c r="C379" s="118" t="s">
        <v>419</v>
      </c>
      <c r="D379" s="112" t="s">
        <v>185</v>
      </c>
      <c r="E379" s="112" t="s">
        <v>291</v>
      </c>
      <c r="F379" s="120">
        <f>SUM(G379:H379)</f>
        <v>100</v>
      </c>
      <c r="G379" s="120"/>
      <c r="H379" s="127">
        <v>100</v>
      </c>
      <c r="I379" s="120">
        <f>SUM(J379:K379)</f>
        <v>0</v>
      </c>
      <c r="J379" s="120"/>
      <c r="K379" s="127"/>
      <c r="L379" s="120">
        <f>SUM(M379:N379)</f>
        <v>0</v>
      </c>
      <c r="M379" s="120"/>
      <c r="N379" s="127"/>
    </row>
    <row r="380" spans="1:14" ht="110.25">
      <c r="A380" s="121" t="s">
        <v>370</v>
      </c>
      <c r="B380" s="112">
        <v>10</v>
      </c>
      <c r="C380" s="118" t="s">
        <v>419</v>
      </c>
      <c r="D380" s="184" t="s">
        <v>95</v>
      </c>
      <c r="E380" s="112"/>
      <c r="F380" s="120">
        <f aca="true" t="shared" si="162" ref="F380:N380">F381</f>
        <v>0</v>
      </c>
      <c r="G380" s="120">
        <f t="shared" si="162"/>
        <v>0</v>
      </c>
      <c r="H380" s="120">
        <f t="shared" si="162"/>
        <v>0</v>
      </c>
      <c r="I380" s="120">
        <f t="shared" si="162"/>
        <v>867.1</v>
      </c>
      <c r="J380" s="120">
        <f t="shared" si="162"/>
        <v>867.1</v>
      </c>
      <c r="K380" s="120">
        <f t="shared" si="162"/>
        <v>0</v>
      </c>
      <c r="L380" s="120">
        <f t="shared" si="162"/>
        <v>908.7</v>
      </c>
      <c r="M380" s="120">
        <f t="shared" si="162"/>
        <v>908.7</v>
      </c>
      <c r="N380" s="120">
        <f t="shared" si="162"/>
        <v>0</v>
      </c>
    </row>
    <row r="381" spans="1:14" ht="141.75">
      <c r="A381" s="121" t="s">
        <v>469</v>
      </c>
      <c r="B381" s="112">
        <v>10</v>
      </c>
      <c r="C381" s="118" t="s">
        <v>419</v>
      </c>
      <c r="D381" s="146" t="s">
        <v>96</v>
      </c>
      <c r="E381" s="112"/>
      <c r="F381" s="120">
        <f>SUM(F382)</f>
        <v>0</v>
      </c>
      <c r="G381" s="120">
        <f aca="true" t="shared" si="163" ref="G381:N381">SUM(G382)</f>
        <v>0</v>
      </c>
      <c r="H381" s="120">
        <f t="shared" si="163"/>
        <v>0</v>
      </c>
      <c r="I381" s="120">
        <f t="shared" si="163"/>
        <v>867.1</v>
      </c>
      <c r="J381" s="120">
        <f t="shared" si="163"/>
        <v>867.1</v>
      </c>
      <c r="K381" s="120">
        <f t="shared" si="163"/>
        <v>0</v>
      </c>
      <c r="L381" s="120">
        <f t="shared" si="163"/>
        <v>908.7</v>
      </c>
      <c r="M381" s="120">
        <f t="shared" si="163"/>
        <v>908.7</v>
      </c>
      <c r="N381" s="120">
        <f t="shared" si="163"/>
        <v>0</v>
      </c>
    </row>
    <row r="382" spans="1:14" ht="47.25">
      <c r="A382" s="128" t="s">
        <v>176</v>
      </c>
      <c r="B382" s="112">
        <v>10</v>
      </c>
      <c r="C382" s="118" t="s">
        <v>419</v>
      </c>
      <c r="D382" s="146" t="s">
        <v>178</v>
      </c>
      <c r="E382" s="112"/>
      <c r="F382" s="120">
        <f aca="true" t="shared" si="164" ref="F382:N382">F383</f>
        <v>0</v>
      </c>
      <c r="G382" s="120">
        <f t="shared" si="164"/>
        <v>0</v>
      </c>
      <c r="H382" s="120">
        <f t="shared" si="164"/>
        <v>0</v>
      </c>
      <c r="I382" s="120">
        <f t="shared" si="164"/>
        <v>867.1</v>
      </c>
      <c r="J382" s="120">
        <f t="shared" si="164"/>
        <v>867.1</v>
      </c>
      <c r="K382" s="120">
        <f t="shared" si="164"/>
        <v>0</v>
      </c>
      <c r="L382" s="120">
        <f t="shared" si="164"/>
        <v>908.7</v>
      </c>
      <c r="M382" s="120">
        <f t="shared" si="164"/>
        <v>908.7</v>
      </c>
      <c r="N382" s="120">
        <f t="shared" si="164"/>
        <v>0</v>
      </c>
    </row>
    <row r="383" spans="1:14" ht="220.5">
      <c r="A383" s="128" t="s">
        <v>177</v>
      </c>
      <c r="B383" s="112">
        <v>10</v>
      </c>
      <c r="C383" s="118" t="s">
        <v>419</v>
      </c>
      <c r="D383" s="147" t="s">
        <v>179</v>
      </c>
      <c r="E383" s="112" t="s">
        <v>295</v>
      </c>
      <c r="F383" s="120">
        <f>SUM(G383:H383)</f>
        <v>0</v>
      </c>
      <c r="G383" s="120"/>
      <c r="H383" s="120"/>
      <c r="I383" s="120">
        <f>SUM(J383:K383)</f>
        <v>867.1</v>
      </c>
      <c r="J383" s="120">
        <v>867.1</v>
      </c>
      <c r="K383" s="120"/>
      <c r="L383" s="120">
        <f>SUM(M383:N383)</f>
        <v>908.7</v>
      </c>
      <c r="M383" s="120">
        <v>908.7</v>
      </c>
      <c r="N383" s="120"/>
    </row>
    <row r="384" spans="1:14" ht="15.75">
      <c r="A384" s="109" t="s">
        <v>296</v>
      </c>
      <c r="B384" s="115">
        <v>10</v>
      </c>
      <c r="C384" s="111" t="s">
        <v>30</v>
      </c>
      <c r="D384" s="112"/>
      <c r="E384" s="112"/>
      <c r="F384" s="113">
        <f aca="true" t="shared" si="165" ref="F384:N384">SUM(F385,F389,F404)</f>
        <v>30364.6</v>
      </c>
      <c r="G384" s="113">
        <f t="shared" si="165"/>
        <v>30039.6</v>
      </c>
      <c r="H384" s="113">
        <f t="shared" si="165"/>
        <v>325</v>
      </c>
      <c r="I384" s="113">
        <f t="shared" si="165"/>
        <v>28136</v>
      </c>
      <c r="J384" s="113">
        <f t="shared" si="165"/>
        <v>27661</v>
      </c>
      <c r="K384" s="113">
        <f t="shared" si="165"/>
        <v>475</v>
      </c>
      <c r="L384" s="113">
        <f t="shared" si="165"/>
        <v>40557.7</v>
      </c>
      <c r="M384" s="113">
        <f t="shared" si="165"/>
        <v>40082.7</v>
      </c>
      <c r="N384" s="113">
        <f t="shared" si="165"/>
        <v>475</v>
      </c>
    </row>
    <row r="385" spans="1:14" ht="63">
      <c r="A385" s="121" t="s">
        <v>374</v>
      </c>
      <c r="B385" s="112">
        <v>10</v>
      </c>
      <c r="C385" s="118" t="s">
        <v>30</v>
      </c>
      <c r="D385" s="124" t="s">
        <v>224</v>
      </c>
      <c r="E385" s="112"/>
      <c r="F385" s="120">
        <f>F386</f>
        <v>4166</v>
      </c>
      <c r="G385" s="120">
        <f aca="true" t="shared" si="166" ref="G385:N387">G386</f>
        <v>4166</v>
      </c>
      <c r="H385" s="120">
        <f t="shared" si="166"/>
        <v>0</v>
      </c>
      <c r="I385" s="120">
        <f>I386</f>
        <v>4166</v>
      </c>
      <c r="J385" s="120">
        <f t="shared" si="166"/>
        <v>4166</v>
      </c>
      <c r="K385" s="120">
        <f t="shared" si="166"/>
        <v>0</v>
      </c>
      <c r="L385" s="120">
        <f>L386</f>
        <v>4166</v>
      </c>
      <c r="M385" s="120">
        <f t="shared" si="166"/>
        <v>4166</v>
      </c>
      <c r="N385" s="120">
        <f t="shared" si="166"/>
        <v>0</v>
      </c>
    </row>
    <row r="386" spans="1:14" ht="94.5">
      <c r="A386" s="121" t="s">
        <v>470</v>
      </c>
      <c r="B386" s="112">
        <v>10</v>
      </c>
      <c r="C386" s="118" t="s">
        <v>30</v>
      </c>
      <c r="D386" s="124" t="s">
        <v>225</v>
      </c>
      <c r="E386" s="112"/>
      <c r="F386" s="120">
        <f>F387</f>
        <v>4166</v>
      </c>
      <c r="G386" s="120">
        <f t="shared" si="166"/>
        <v>4166</v>
      </c>
      <c r="H386" s="120">
        <f t="shared" si="166"/>
        <v>0</v>
      </c>
      <c r="I386" s="120">
        <f>I387</f>
        <v>4166</v>
      </c>
      <c r="J386" s="120">
        <f t="shared" si="166"/>
        <v>4166</v>
      </c>
      <c r="K386" s="120">
        <f t="shared" si="166"/>
        <v>0</v>
      </c>
      <c r="L386" s="120">
        <f>L387</f>
        <v>4166</v>
      </c>
      <c r="M386" s="120">
        <f t="shared" si="166"/>
        <v>4166</v>
      </c>
      <c r="N386" s="120">
        <f t="shared" si="166"/>
        <v>0</v>
      </c>
    </row>
    <row r="387" spans="1:14" ht="63">
      <c r="A387" s="128" t="s">
        <v>118</v>
      </c>
      <c r="B387" s="112">
        <v>10</v>
      </c>
      <c r="C387" s="118" t="s">
        <v>30</v>
      </c>
      <c r="D387" s="124" t="s">
        <v>617</v>
      </c>
      <c r="E387" s="112"/>
      <c r="F387" s="120">
        <f>F388</f>
        <v>4166</v>
      </c>
      <c r="G387" s="120">
        <f t="shared" si="166"/>
        <v>4166</v>
      </c>
      <c r="H387" s="120">
        <f t="shared" si="166"/>
        <v>0</v>
      </c>
      <c r="I387" s="120">
        <f>I388</f>
        <v>4166</v>
      </c>
      <c r="J387" s="120">
        <f t="shared" si="166"/>
        <v>4166</v>
      </c>
      <c r="K387" s="120">
        <f t="shared" si="166"/>
        <v>0</v>
      </c>
      <c r="L387" s="120">
        <f>L388</f>
        <v>4166</v>
      </c>
      <c r="M387" s="120">
        <f t="shared" si="166"/>
        <v>4166</v>
      </c>
      <c r="N387" s="120">
        <f t="shared" si="166"/>
        <v>0</v>
      </c>
    </row>
    <row r="388" spans="1:14" ht="157.5">
      <c r="A388" s="128" t="s">
        <v>117</v>
      </c>
      <c r="B388" s="112">
        <v>10</v>
      </c>
      <c r="C388" s="118" t="s">
        <v>30</v>
      </c>
      <c r="D388" s="126" t="s">
        <v>242</v>
      </c>
      <c r="E388" s="112" t="s">
        <v>295</v>
      </c>
      <c r="F388" s="120">
        <f>SUM(G388:H388)</f>
        <v>4166</v>
      </c>
      <c r="G388" s="120">
        <v>4166</v>
      </c>
      <c r="H388" s="120"/>
      <c r="I388" s="120">
        <f>SUM(J388:K388)</f>
        <v>4166</v>
      </c>
      <c r="J388" s="120">
        <v>4166</v>
      </c>
      <c r="K388" s="120">
        <v>0</v>
      </c>
      <c r="L388" s="120">
        <f>SUM(M388:N388)</f>
        <v>4166</v>
      </c>
      <c r="M388" s="120">
        <v>4166</v>
      </c>
      <c r="N388" s="120">
        <v>0</v>
      </c>
    </row>
    <row r="389" spans="1:14" ht="63">
      <c r="A389" s="121" t="s">
        <v>358</v>
      </c>
      <c r="B389" s="112" t="s">
        <v>297</v>
      </c>
      <c r="C389" s="118" t="s">
        <v>30</v>
      </c>
      <c r="D389" s="124" t="s">
        <v>915</v>
      </c>
      <c r="E389" s="112"/>
      <c r="F389" s="120">
        <f aca="true" t="shared" si="167" ref="F389:N389">F390</f>
        <v>18377.1</v>
      </c>
      <c r="G389" s="120">
        <f t="shared" si="167"/>
        <v>18377.1</v>
      </c>
      <c r="H389" s="120">
        <f t="shared" si="167"/>
        <v>0</v>
      </c>
      <c r="I389" s="120">
        <f t="shared" si="167"/>
        <v>19676.3</v>
      </c>
      <c r="J389" s="120">
        <f t="shared" si="167"/>
        <v>19676.3</v>
      </c>
      <c r="K389" s="120">
        <f t="shared" si="167"/>
        <v>0</v>
      </c>
      <c r="L389" s="120">
        <f t="shared" si="167"/>
        <v>20261.2</v>
      </c>
      <c r="M389" s="120">
        <f t="shared" si="167"/>
        <v>20261.2</v>
      </c>
      <c r="N389" s="120">
        <f t="shared" si="167"/>
        <v>0</v>
      </c>
    </row>
    <row r="390" spans="1:14" ht="94.5">
      <c r="A390" s="121" t="s">
        <v>432</v>
      </c>
      <c r="B390" s="112" t="s">
        <v>297</v>
      </c>
      <c r="C390" s="118" t="s">
        <v>30</v>
      </c>
      <c r="D390" s="124" t="s">
        <v>269</v>
      </c>
      <c r="E390" s="112"/>
      <c r="F390" s="120">
        <f>SUM(F391,F394)</f>
        <v>18377.1</v>
      </c>
      <c r="G390" s="120">
        <f aca="true" t="shared" si="168" ref="G390:N390">SUM(G391,G394)</f>
        <v>18377.1</v>
      </c>
      <c r="H390" s="120">
        <f t="shared" si="168"/>
        <v>0</v>
      </c>
      <c r="I390" s="120">
        <f t="shared" si="168"/>
        <v>19676.3</v>
      </c>
      <c r="J390" s="120">
        <f t="shared" si="168"/>
        <v>19676.3</v>
      </c>
      <c r="K390" s="120">
        <f t="shared" si="168"/>
        <v>0</v>
      </c>
      <c r="L390" s="120">
        <f t="shared" si="168"/>
        <v>20261.2</v>
      </c>
      <c r="M390" s="120">
        <f t="shared" si="168"/>
        <v>20261.2</v>
      </c>
      <c r="N390" s="120">
        <f t="shared" si="168"/>
        <v>0</v>
      </c>
    </row>
    <row r="391" spans="1:14" ht="31.5">
      <c r="A391" s="121" t="s">
        <v>639</v>
      </c>
      <c r="B391" s="112" t="s">
        <v>297</v>
      </c>
      <c r="C391" s="118" t="s">
        <v>30</v>
      </c>
      <c r="D391" s="124" t="s">
        <v>638</v>
      </c>
      <c r="E391" s="112"/>
      <c r="F391" s="120">
        <f>SUM(G391:H391)</f>
        <v>12171</v>
      </c>
      <c r="G391" s="120">
        <f>SUM(G392:G393)</f>
        <v>12171</v>
      </c>
      <c r="H391" s="120">
        <f>SUM(H392:H393)</f>
        <v>0</v>
      </c>
      <c r="I391" s="120">
        <f>SUM(J391:K391)</f>
        <v>12780</v>
      </c>
      <c r="J391" s="120">
        <f>SUM(J392:J393)</f>
        <v>12780</v>
      </c>
      <c r="K391" s="120">
        <f>SUM(K392:K393)</f>
        <v>0</v>
      </c>
      <c r="L391" s="120">
        <f>SUM(M391:N391)</f>
        <v>12780</v>
      </c>
      <c r="M391" s="120">
        <f>SUM(M392:M393)</f>
        <v>12780</v>
      </c>
      <c r="N391" s="120">
        <f>SUM(N392:N393)</f>
        <v>0</v>
      </c>
    </row>
    <row r="392" spans="1:14" ht="126">
      <c r="A392" s="116" t="s">
        <v>943</v>
      </c>
      <c r="B392" s="112" t="s">
        <v>297</v>
      </c>
      <c r="C392" s="118" t="s">
        <v>30</v>
      </c>
      <c r="D392" s="126" t="s">
        <v>254</v>
      </c>
      <c r="E392" s="112" t="s">
        <v>0</v>
      </c>
      <c r="F392" s="120">
        <f>SUM(G392:H392)</f>
        <v>22</v>
      </c>
      <c r="G392" s="120">
        <v>22</v>
      </c>
      <c r="H392" s="120"/>
      <c r="I392" s="120">
        <f>SUM(J392:K392)</f>
        <v>23</v>
      </c>
      <c r="J392" s="120">
        <v>23</v>
      </c>
      <c r="K392" s="120"/>
      <c r="L392" s="120">
        <f>SUM(M392:N392)</f>
        <v>23</v>
      </c>
      <c r="M392" s="120">
        <v>23</v>
      </c>
      <c r="N392" s="120"/>
    </row>
    <row r="393" spans="1:14" ht="126">
      <c r="A393" s="116" t="s">
        <v>902</v>
      </c>
      <c r="B393" s="112" t="s">
        <v>297</v>
      </c>
      <c r="C393" s="118" t="s">
        <v>30</v>
      </c>
      <c r="D393" s="126" t="s">
        <v>254</v>
      </c>
      <c r="E393" s="112" t="s">
        <v>295</v>
      </c>
      <c r="F393" s="120">
        <f>SUM(G393:H393)</f>
        <v>12149</v>
      </c>
      <c r="G393" s="127">
        <v>12149</v>
      </c>
      <c r="H393" s="127"/>
      <c r="I393" s="120">
        <f>SUM(J393:K393)</f>
        <v>12757</v>
      </c>
      <c r="J393" s="127">
        <v>12757</v>
      </c>
      <c r="K393" s="127"/>
      <c r="L393" s="120">
        <f>SUM(M393:N393)</f>
        <v>12757</v>
      </c>
      <c r="M393" s="127">
        <v>12757</v>
      </c>
      <c r="N393" s="127"/>
    </row>
    <row r="394" spans="1:14" ht="78.75">
      <c r="A394" s="121" t="s">
        <v>154</v>
      </c>
      <c r="B394" s="112" t="s">
        <v>297</v>
      </c>
      <c r="C394" s="118" t="s">
        <v>30</v>
      </c>
      <c r="D394" s="124" t="s">
        <v>153</v>
      </c>
      <c r="E394" s="112"/>
      <c r="F394" s="120">
        <f aca="true" t="shared" si="169" ref="F394:N394">SUM(F395:F403)</f>
        <v>6206.1</v>
      </c>
      <c r="G394" s="120">
        <f t="shared" si="169"/>
        <v>6206.1</v>
      </c>
      <c r="H394" s="120">
        <f t="shared" si="169"/>
        <v>0</v>
      </c>
      <c r="I394" s="120">
        <f t="shared" si="169"/>
        <v>6896.3</v>
      </c>
      <c r="J394" s="120">
        <f t="shared" si="169"/>
        <v>6896.3</v>
      </c>
      <c r="K394" s="120">
        <f t="shared" si="169"/>
        <v>0</v>
      </c>
      <c r="L394" s="120">
        <f t="shared" si="169"/>
        <v>7481.2</v>
      </c>
      <c r="M394" s="120">
        <f t="shared" si="169"/>
        <v>7481.2</v>
      </c>
      <c r="N394" s="120">
        <f t="shared" si="169"/>
        <v>0</v>
      </c>
    </row>
    <row r="395" spans="1:14" ht="110.25">
      <c r="A395" s="116" t="s">
        <v>903</v>
      </c>
      <c r="B395" s="112" t="s">
        <v>297</v>
      </c>
      <c r="C395" s="118" t="s">
        <v>30</v>
      </c>
      <c r="D395" s="126" t="s">
        <v>958</v>
      </c>
      <c r="E395" s="112" t="s">
        <v>295</v>
      </c>
      <c r="F395" s="120">
        <f aca="true" t="shared" si="170" ref="F395:F403">SUM(G395:H395)</f>
        <v>36.1</v>
      </c>
      <c r="G395" s="127">
        <v>36.1</v>
      </c>
      <c r="H395" s="127"/>
      <c r="I395" s="120">
        <f aca="true" t="shared" si="171" ref="I395:I401">SUM(J395:K395)</f>
        <v>199.3</v>
      </c>
      <c r="J395" s="127">
        <v>199.3</v>
      </c>
      <c r="K395" s="127"/>
      <c r="L395" s="120">
        <f aca="true" t="shared" si="172" ref="L395:L401">SUM(M395:N395)</f>
        <v>207.2</v>
      </c>
      <c r="M395" s="127">
        <v>207.2</v>
      </c>
      <c r="N395" s="127"/>
    </row>
    <row r="396" spans="1:14" ht="220.5">
      <c r="A396" s="125" t="s">
        <v>923</v>
      </c>
      <c r="B396" s="112" t="s">
        <v>297</v>
      </c>
      <c r="C396" s="118" t="s">
        <v>30</v>
      </c>
      <c r="D396" s="126" t="s">
        <v>922</v>
      </c>
      <c r="E396" s="112" t="s">
        <v>295</v>
      </c>
      <c r="F396" s="120">
        <f t="shared" si="170"/>
        <v>18</v>
      </c>
      <c r="G396" s="127">
        <v>18</v>
      </c>
      <c r="H396" s="127"/>
      <c r="I396" s="120">
        <f t="shared" si="171"/>
        <v>18</v>
      </c>
      <c r="J396" s="127">
        <v>18</v>
      </c>
      <c r="K396" s="127"/>
      <c r="L396" s="120">
        <f t="shared" si="172"/>
        <v>18</v>
      </c>
      <c r="M396" s="127">
        <v>18</v>
      </c>
      <c r="N396" s="127"/>
    </row>
    <row r="397" spans="1:14" ht="94.5">
      <c r="A397" s="116" t="s">
        <v>21</v>
      </c>
      <c r="B397" s="112" t="s">
        <v>297</v>
      </c>
      <c r="C397" s="118" t="s">
        <v>30</v>
      </c>
      <c r="D397" s="126" t="s">
        <v>959</v>
      </c>
      <c r="E397" s="112" t="s">
        <v>0</v>
      </c>
      <c r="F397" s="120">
        <f t="shared" si="170"/>
        <v>12</v>
      </c>
      <c r="G397" s="127">
        <v>12</v>
      </c>
      <c r="H397" s="127"/>
      <c r="I397" s="120">
        <f t="shared" si="171"/>
        <v>14</v>
      </c>
      <c r="J397" s="127">
        <v>14</v>
      </c>
      <c r="K397" s="127"/>
      <c r="L397" s="120">
        <f t="shared" si="172"/>
        <v>16</v>
      </c>
      <c r="M397" s="127">
        <v>16</v>
      </c>
      <c r="N397" s="127"/>
    </row>
    <row r="398" spans="1:14" ht="78.75">
      <c r="A398" s="116" t="s">
        <v>904</v>
      </c>
      <c r="B398" s="112" t="s">
        <v>562</v>
      </c>
      <c r="C398" s="118" t="s">
        <v>30</v>
      </c>
      <c r="D398" s="126" t="s">
        <v>959</v>
      </c>
      <c r="E398" s="112" t="s">
        <v>295</v>
      </c>
      <c r="F398" s="120">
        <f t="shared" si="170"/>
        <v>1520</v>
      </c>
      <c r="G398" s="127">
        <v>1520</v>
      </c>
      <c r="H398" s="127"/>
      <c r="I398" s="120">
        <f t="shared" si="171"/>
        <v>1702</v>
      </c>
      <c r="J398" s="127">
        <v>1702</v>
      </c>
      <c r="K398" s="127"/>
      <c r="L398" s="120">
        <f t="shared" si="172"/>
        <v>1896</v>
      </c>
      <c r="M398" s="127">
        <v>1896</v>
      </c>
      <c r="N398" s="127"/>
    </row>
    <row r="399" spans="1:14" ht="126">
      <c r="A399" s="116" t="s">
        <v>1002</v>
      </c>
      <c r="B399" s="112" t="s">
        <v>562</v>
      </c>
      <c r="C399" s="118" t="s">
        <v>30</v>
      </c>
      <c r="D399" s="112" t="s">
        <v>960</v>
      </c>
      <c r="E399" s="112" t="s">
        <v>0</v>
      </c>
      <c r="F399" s="120">
        <f t="shared" si="170"/>
        <v>213</v>
      </c>
      <c r="G399" s="127">
        <v>213</v>
      </c>
      <c r="H399" s="127"/>
      <c r="I399" s="120">
        <f t="shared" si="171"/>
        <v>211</v>
      </c>
      <c r="J399" s="127">
        <v>211</v>
      </c>
      <c r="K399" s="127"/>
      <c r="L399" s="120">
        <f t="shared" si="172"/>
        <v>233</v>
      </c>
      <c r="M399" s="127">
        <v>233</v>
      </c>
      <c r="N399" s="127"/>
    </row>
    <row r="400" spans="1:14" ht="110.25">
      <c r="A400" s="116" t="s">
        <v>152</v>
      </c>
      <c r="B400" s="112" t="s">
        <v>297</v>
      </c>
      <c r="C400" s="118" t="s">
        <v>30</v>
      </c>
      <c r="D400" s="112" t="s">
        <v>960</v>
      </c>
      <c r="E400" s="112" t="s">
        <v>295</v>
      </c>
      <c r="F400" s="120">
        <f t="shared" si="170"/>
        <v>2670</v>
      </c>
      <c r="G400" s="127">
        <v>2670</v>
      </c>
      <c r="H400" s="127"/>
      <c r="I400" s="120">
        <f t="shared" si="171"/>
        <v>2644</v>
      </c>
      <c r="J400" s="127">
        <v>2644</v>
      </c>
      <c r="K400" s="127"/>
      <c r="L400" s="120">
        <f t="shared" si="172"/>
        <v>2919</v>
      </c>
      <c r="M400" s="127">
        <v>2919</v>
      </c>
      <c r="N400" s="127"/>
    </row>
    <row r="401" spans="1:14" ht="63">
      <c r="A401" s="116" t="s">
        <v>339</v>
      </c>
      <c r="B401" s="112" t="s">
        <v>297</v>
      </c>
      <c r="C401" s="118" t="s">
        <v>30</v>
      </c>
      <c r="D401" s="112" t="s">
        <v>340</v>
      </c>
      <c r="E401" s="112" t="s">
        <v>295</v>
      </c>
      <c r="F401" s="120">
        <f>SUM(G401:H401)</f>
        <v>0</v>
      </c>
      <c r="G401" s="127"/>
      <c r="H401" s="127"/>
      <c r="I401" s="120">
        <f t="shared" si="171"/>
        <v>0</v>
      </c>
      <c r="J401" s="127"/>
      <c r="K401" s="127"/>
      <c r="L401" s="120">
        <f t="shared" si="172"/>
        <v>0</v>
      </c>
      <c r="M401" s="127"/>
      <c r="N401" s="127"/>
    </row>
    <row r="402" spans="1:14" ht="141.75">
      <c r="A402" s="116" t="s">
        <v>174</v>
      </c>
      <c r="B402" s="112" t="s">
        <v>297</v>
      </c>
      <c r="C402" s="118" t="s">
        <v>30</v>
      </c>
      <c r="D402" s="112" t="s">
        <v>961</v>
      </c>
      <c r="E402" s="112" t="s">
        <v>0</v>
      </c>
      <c r="F402" s="120">
        <f>SUM(G402:H402)</f>
        <v>14</v>
      </c>
      <c r="G402" s="127">
        <v>14</v>
      </c>
      <c r="H402" s="127"/>
      <c r="I402" s="120">
        <f>SUM(J402:K402)</f>
        <v>17</v>
      </c>
      <c r="J402" s="127">
        <v>17</v>
      </c>
      <c r="K402" s="127"/>
      <c r="L402" s="120">
        <f>SUM(M402:N402)</f>
        <v>18</v>
      </c>
      <c r="M402" s="127">
        <v>18</v>
      </c>
      <c r="N402" s="127"/>
    </row>
    <row r="403" spans="1:14" ht="126">
      <c r="A403" s="116" t="s">
        <v>107</v>
      </c>
      <c r="B403" s="112" t="s">
        <v>297</v>
      </c>
      <c r="C403" s="118" t="s">
        <v>30</v>
      </c>
      <c r="D403" s="112" t="s">
        <v>961</v>
      </c>
      <c r="E403" s="112" t="s">
        <v>295</v>
      </c>
      <c r="F403" s="120">
        <f t="shared" si="170"/>
        <v>1723</v>
      </c>
      <c r="G403" s="127">
        <v>1723</v>
      </c>
      <c r="H403" s="127"/>
      <c r="I403" s="120">
        <f>SUM(J403:K403)</f>
        <v>2091</v>
      </c>
      <c r="J403" s="127">
        <v>2091</v>
      </c>
      <c r="K403" s="127"/>
      <c r="L403" s="120">
        <f>SUM(M403:N403)</f>
        <v>2174</v>
      </c>
      <c r="M403" s="127">
        <v>2174</v>
      </c>
      <c r="N403" s="127"/>
    </row>
    <row r="404" spans="1:14" ht="110.25">
      <c r="A404" s="121" t="s">
        <v>370</v>
      </c>
      <c r="B404" s="112">
        <v>10</v>
      </c>
      <c r="C404" s="118" t="s">
        <v>30</v>
      </c>
      <c r="D404" s="124" t="s">
        <v>100</v>
      </c>
      <c r="E404" s="152"/>
      <c r="F404" s="155">
        <f aca="true" t="shared" si="173" ref="F404:N404">F405</f>
        <v>7821.5</v>
      </c>
      <c r="G404" s="155">
        <f t="shared" si="173"/>
        <v>7496.5</v>
      </c>
      <c r="H404" s="155">
        <f t="shared" si="173"/>
        <v>325</v>
      </c>
      <c r="I404" s="155">
        <f t="shared" si="173"/>
        <v>4293.7</v>
      </c>
      <c r="J404" s="155">
        <f t="shared" si="173"/>
        <v>3818.7</v>
      </c>
      <c r="K404" s="155">
        <f t="shared" si="173"/>
        <v>475</v>
      </c>
      <c r="L404" s="155">
        <f t="shared" si="173"/>
        <v>16130.5</v>
      </c>
      <c r="M404" s="155">
        <f t="shared" si="173"/>
        <v>15655.5</v>
      </c>
      <c r="N404" s="155">
        <f t="shared" si="173"/>
        <v>475</v>
      </c>
    </row>
    <row r="405" spans="1:14" ht="141.75">
      <c r="A405" s="121" t="s">
        <v>369</v>
      </c>
      <c r="B405" s="112">
        <v>10</v>
      </c>
      <c r="C405" s="118" t="s">
        <v>30</v>
      </c>
      <c r="D405" s="124" t="s">
        <v>96</v>
      </c>
      <c r="E405" s="152"/>
      <c r="F405" s="155">
        <f aca="true" t="shared" si="174" ref="F405:N405">SUM(F406:F407)</f>
        <v>7821.5</v>
      </c>
      <c r="G405" s="155">
        <f t="shared" si="174"/>
        <v>7496.5</v>
      </c>
      <c r="H405" s="155">
        <f t="shared" si="174"/>
        <v>325</v>
      </c>
      <c r="I405" s="155">
        <f t="shared" si="174"/>
        <v>4293.7</v>
      </c>
      <c r="J405" s="155">
        <f t="shared" si="174"/>
        <v>3818.7</v>
      </c>
      <c r="K405" s="155">
        <f t="shared" si="174"/>
        <v>475</v>
      </c>
      <c r="L405" s="155">
        <f t="shared" si="174"/>
        <v>16130.5</v>
      </c>
      <c r="M405" s="155">
        <f t="shared" si="174"/>
        <v>15655.5</v>
      </c>
      <c r="N405" s="155">
        <f t="shared" si="174"/>
        <v>475</v>
      </c>
    </row>
    <row r="406" spans="1:14" ht="47.25">
      <c r="A406" s="128" t="s">
        <v>337</v>
      </c>
      <c r="B406" s="112">
        <v>10</v>
      </c>
      <c r="C406" s="118" t="s">
        <v>30</v>
      </c>
      <c r="D406" s="147" t="s">
        <v>338</v>
      </c>
      <c r="E406" s="112" t="s">
        <v>295</v>
      </c>
      <c r="F406" s="120">
        <f>SUM(G406:H406)</f>
        <v>1759.5</v>
      </c>
      <c r="G406" s="120">
        <v>1434.5</v>
      </c>
      <c r="H406" s="120">
        <v>325</v>
      </c>
      <c r="I406" s="120">
        <f>SUM(J406:K406)</f>
        <v>2700.7</v>
      </c>
      <c r="J406" s="120">
        <v>2225.7</v>
      </c>
      <c r="K406" s="120">
        <v>475</v>
      </c>
      <c r="L406" s="120">
        <f>SUM(M406:N406)</f>
        <v>2765.5</v>
      </c>
      <c r="M406" s="120">
        <v>2290.5</v>
      </c>
      <c r="N406" s="120">
        <v>475</v>
      </c>
    </row>
    <row r="407" spans="1:14" ht="78.75">
      <c r="A407" s="128" t="s">
        <v>130</v>
      </c>
      <c r="B407" s="112">
        <v>10</v>
      </c>
      <c r="C407" s="118" t="s">
        <v>30</v>
      </c>
      <c r="D407" s="124" t="s">
        <v>228</v>
      </c>
      <c r="E407" s="152"/>
      <c r="F407" s="155">
        <f aca="true" t="shared" si="175" ref="F407:N407">F408</f>
        <v>6062</v>
      </c>
      <c r="G407" s="155">
        <f t="shared" si="175"/>
        <v>6062</v>
      </c>
      <c r="H407" s="155">
        <f t="shared" si="175"/>
        <v>0</v>
      </c>
      <c r="I407" s="155">
        <f t="shared" si="175"/>
        <v>1593</v>
      </c>
      <c r="J407" s="155">
        <f t="shared" si="175"/>
        <v>1593</v>
      </c>
      <c r="K407" s="155">
        <f t="shared" si="175"/>
        <v>0</v>
      </c>
      <c r="L407" s="155">
        <f t="shared" si="175"/>
        <v>13365</v>
      </c>
      <c r="M407" s="155">
        <f t="shared" si="175"/>
        <v>13365</v>
      </c>
      <c r="N407" s="155">
        <f t="shared" si="175"/>
        <v>0</v>
      </c>
    </row>
    <row r="408" spans="1:14" ht="126">
      <c r="A408" s="128" t="s">
        <v>175</v>
      </c>
      <c r="B408" s="112">
        <v>10</v>
      </c>
      <c r="C408" s="118" t="s">
        <v>30</v>
      </c>
      <c r="D408" s="126" t="s">
        <v>911</v>
      </c>
      <c r="E408" s="112" t="s">
        <v>318</v>
      </c>
      <c r="F408" s="120">
        <f>SUM(G408:H408)</f>
        <v>6062</v>
      </c>
      <c r="G408" s="120">
        <v>6062</v>
      </c>
      <c r="H408" s="120">
        <v>0</v>
      </c>
      <c r="I408" s="120">
        <f>SUM(J408:K408)</f>
        <v>1593</v>
      </c>
      <c r="J408" s="120">
        <v>1593</v>
      </c>
      <c r="K408" s="120">
        <v>0</v>
      </c>
      <c r="L408" s="120">
        <f>SUM(M408:N408)</f>
        <v>13365</v>
      </c>
      <c r="M408" s="120">
        <v>13365</v>
      </c>
      <c r="N408" s="120">
        <v>0</v>
      </c>
    </row>
    <row r="409" spans="1:14" ht="31.5">
      <c r="A409" s="109" t="s">
        <v>563</v>
      </c>
      <c r="B409" s="115">
        <v>10</v>
      </c>
      <c r="C409" s="111" t="s">
        <v>422</v>
      </c>
      <c r="D409" s="112"/>
      <c r="E409" s="112"/>
      <c r="F409" s="113">
        <f aca="true" t="shared" si="176" ref="F409:N409">F410</f>
        <v>11049.9</v>
      </c>
      <c r="G409" s="113">
        <f t="shared" si="176"/>
        <v>9972.9</v>
      </c>
      <c r="H409" s="113">
        <f t="shared" si="176"/>
        <v>1077</v>
      </c>
      <c r="I409" s="113">
        <f t="shared" si="176"/>
        <v>11733.9</v>
      </c>
      <c r="J409" s="113">
        <f t="shared" si="176"/>
        <v>10618.9</v>
      </c>
      <c r="K409" s="113">
        <f t="shared" si="176"/>
        <v>1115</v>
      </c>
      <c r="L409" s="113">
        <f t="shared" si="176"/>
        <v>10965.9</v>
      </c>
      <c r="M409" s="113">
        <f t="shared" si="176"/>
        <v>10965.9</v>
      </c>
      <c r="N409" s="113">
        <f t="shared" si="176"/>
        <v>0</v>
      </c>
    </row>
    <row r="410" spans="1:14" ht="63">
      <c r="A410" s="121" t="s">
        <v>358</v>
      </c>
      <c r="B410" s="112">
        <v>10</v>
      </c>
      <c r="C410" s="118" t="s">
        <v>422</v>
      </c>
      <c r="D410" s="119" t="s">
        <v>915</v>
      </c>
      <c r="E410" s="112"/>
      <c r="F410" s="120">
        <f>SUM(F411,F414,F417)</f>
        <v>11049.9</v>
      </c>
      <c r="G410" s="120">
        <f aca="true" t="shared" si="177" ref="G410:N410">SUM(G411,G414,G417)</f>
        <v>9972.9</v>
      </c>
      <c r="H410" s="120">
        <f t="shared" si="177"/>
        <v>1077</v>
      </c>
      <c r="I410" s="120">
        <f t="shared" si="177"/>
        <v>11733.9</v>
      </c>
      <c r="J410" s="120">
        <f t="shared" si="177"/>
        <v>10618.9</v>
      </c>
      <c r="K410" s="120">
        <f t="shared" si="177"/>
        <v>1115</v>
      </c>
      <c r="L410" s="120">
        <f t="shared" si="177"/>
        <v>10965.9</v>
      </c>
      <c r="M410" s="120">
        <f t="shared" si="177"/>
        <v>10965.9</v>
      </c>
      <c r="N410" s="120">
        <f t="shared" si="177"/>
        <v>0</v>
      </c>
    </row>
    <row r="411" spans="1:14" ht="141.75">
      <c r="A411" s="121" t="s">
        <v>437</v>
      </c>
      <c r="B411" s="112">
        <v>10</v>
      </c>
      <c r="C411" s="118" t="s">
        <v>422</v>
      </c>
      <c r="D411" s="119" t="s">
        <v>87</v>
      </c>
      <c r="E411" s="112"/>
      <c r="F411" s="120">
        <f aca="true" t="shared" si="178" ref="F411:N412">F412</f>
        <v>1077</v>
      </c>
      <c r="G411" s="120">
        <f t="shared" si="178"/>
        <v>0</v>
      </c>
      <c r="H411" s="120">
        <f t="shared" si="178"/>
        <v>1077</v>
      </c>
      <c r="I411" s="120">
        <f t="shared" si="178"/>
        <v>1115</v>
      </c>
      <c r="J411" s="120">
        <f t="shared" si="178"/>
        <v>0</v>
      </c>
      <c r="K411" s="120">
        <f t="shared" si="178"/>
        <v>1115</v>
      </c>
      <c r="L411" s="120">
        <f t="shared" si="178"/>
        <v>0</v>
      </c>
      <c r="M411" s="120">
        <f t="shared" si="178"/>
        <v>0</v>
      </c>
      <c r="N411" s="120">
        <f t="shared" si="178"/>
        <v>0</v>
      </c>
    </row>
    <row r="412" spans="1:14" ht="63">
      <c r="A412" s="121" t="s">
        <v>89</v>
      </c>
      <c r="B412" s="112">
        <v>10</v>
      </c>
      <c r="C412" s="118" t="s">
        <v>422</v>
      </c>
      <c r="D412" s="119" t="s">
        <v>88</v>
      </c>
      <c r="E412" s="112"/>
      <c r="F412" s="120">
        <f t="shared" si="178"/>
        <v>1077</v>
      </c>
      <c r="G412" s="120">
        <f t="shared" si="178"/>
        <v>0</v>
      </c>
      <c r="H412" s="120">
        <f t="shared" si="178"/>
        <v>1077</v>
      </c>
      <c r="I412" s="120">
        <f t="shared" si="178"/>
        <v>1115</v>
      </c>
      <c r="J412" s="120">
        <f t="shared" si="178"/>
        <v>0</v>
      </c>
      <c r="K412" s="120">
        <f t="shared" si="178"/>
        <v>1115</v>
      </c>
      <c r="L412" s="120">
        <f t="shared" si="178"/>
        <v>0</v>
      </c>
      <c r="M412" s="120">
        <f t="shared" si="178"/>
        <v>0</v>
      </c>
      <c r="N412" s="120">
        <f t="shared" si="178"/>
        <v>0</v>
      </c>
    </row>
    <row r="413" spans="1:14" ht="110.25">
      <c r="A413" s="116" t="s">
        <v>148</v>
      </c>
      <c r="B413" s="112" t="s">
        <v>297</v>
      </c>
      <c r="C413" s="118" t="s">
        <v>422</v>
      </c>
      <c r="D413" s="112" t="s">
        <v>962</v>
      </c>
      <c r="E413" s="112">
        <v>600</v>
      </c>
      <c r="F413" s="120">
        <f>SUM(G413:H413)</f>
        <v>1077</v>
      </c>
      <c r="G413" s="127"/>
      <c r="H413" s="127">
        <v>1077</v>
      </c>
      <c r="I413" s="120">
        <f>SUM(J413:K413)</f>
        <v>1115</v>
      </c>
      <c r="J413" s="127"/>
      <c r="K413" s="127">
        <v>1115</v>
      </c>
      <c r="L413" s="120">
        <f>SUM(M413:N413)</f>
        <v>0</v>
      </c>
      <c r="M413" s="127"/>
      <c r="N413" s="127"/>
    </row>
    <row r="414" spans="1:14" ht="94.5">
      <c r="A414" s="128" t="s">
        <v>733</v>
      </c>
      <c r="B414" s="112" t="s">
        <v>297</v>
      </c>
      <c r="C414" s="112" t="s">
        <v>422</v>
      </c>
      <c r="D414" s="124" t="s">
        <v>734</v>
      </c>
      <c r="E414" s="115"/>
      <c r="F414" s="120">
        <f>F415</f>
        <v>700</v>
      </c>
      <c r="G414" s="120">
        <f aca="true" t="shared" si="179" ref="G414:N415">G415</f>
        <v>700</v>
      </c>
      <c r="H414" s="120">
        <f t="shared" si="179"/>
        <v>0</v>
      </c>
      <c r="I414" s="120">
        <f t="shared" si="179"/>
        <v>1256</v>
      </c>
      <c r="J414" s="120">
        <f t="shared" si="179"/>
        <v>1256</v>
      </c>
      <c r="K414" s="120">
        <f t="shared" si="179"/>
        <v>0</v>
      </c>
      <c r="L414" s="120">
        <f t="shared" si="179"/>
        <v>1256</v>
      </c>
      <c r="M414" s="120">
        <f t="shared" si="179"/>
        <v>1256</v>
      </c>
      <c r="N414" s="120">
        <f t="shared" si="179"/>
        <v>0</v>
      </c>
    </row>
    <row r="415" spans="1:14" ht="110.25">
      <c r="A415" s="128" t="s">
        <v>736</v>
      </c>
      <c r="B415" s="112" t="s">
        <v>297</v>
      </c>
      <c r="C415" s="112" t="s">
        <v>422</v>
      </c>
      <c r="D415" s="124" t="s">
        <v>735</v>
      </c>
      <c r="E415" s="112"/>
      <c r="F415" s="120">
        <f>F416</f>
        <v>700</v>
      </c>
      <c r="G415" s="120">
        <f t="shared" si="179"/>
        <v>700</v>
      </c>
      <c r="H415" s="120">
        <f t="shared" si="179"/>
        <v>0</v>
      </c>
      <c r="I415" s="120">
        <f t="shared" si="179"/>
        <v>1256</v>
      </c>
      <c r="J415" s="120">
        <f t="shared" si="179"/>
        <v>1256</v>
      </c>
      <c r="K415" s="120">
        <f t="shared" si="179"/>
        <v>0</v>
      </c>
      <c r="L415" s="120">
        <f t="shared" si="179"/>
        <v>1256</v>
      </c>
      <c r="M415" s="120">
        <f t="shared" si="179"/>
        <v>1256</v>
      </c>
      <c r="N415" s="120">
        <f t="shared" si="179"/>
        <v>0</v>
      </c>
    </row>
    <row r="416" spans="1:14" ht="94.5">
      <c r="A416" s="128" t="s">
        <v>752</v>
      </c>
      <c r="B416" s="112" t="s">
        <v>297</v>
      </c>
      <c r="C416" s="112" t="s">
        <v>422</v>
      </c>
      <c r="D416" s="126" t="s">
        <v>737</v>
      </c>
      <c r="E416" s="112" t="s">
        <v>0</v>
      </c>
      <c r="F416" s="120">
        <f>SUM(G416:H416)</f>
        <v>700</v>
      </c>
      <c r="G416" s="120">
        <v>700</v>
      </c>
      <c r="H416" s="120"/>
      <c r="I416" s="120">
        <f>SUM(J416:K416)</f>
        <v>1256</v>
      </c>
      <c r="J416" s="120">
        <v>1256</v>
      </c>
      <c r="K416" s="120"/>
      <c r="L416" s="120">
        <f>SUM(M416:N416)</f>
        <v>1256</v>
      </c>
      <c r="M416" s="120">
        <v>1256</v>
      </c>
      <c r="N416" s="120"/>
    </row>
    <row r="417" spans="1:14" ht="110.25">
      <c r="A417" s="121" t="s">
        <v>471</v>
      </c>
      <c r="B417" s="112">
        <v>10</v>
      </c>
      <c r="C417" s="118" t="s">
        <v>422</v>
      </c>
      <c r="D417" s="119" t="s">
        <v>18</v>
      </c>
      <c r="E417" s="112"/>
      <c r="F417" s="120">
        <f aca="true" t="shared" si="180" ref="F417:N417">SUM(F418,F421,F424,F427,F430)</f>
        <v>9272.9</v>
      </c>
      <c r="G417" s="120">
        <f t="shared" si="180"/>
        <v>9272.9</v>
      </c>
      <c r="H417" s="120">
        <f t="shared" si="180"/>
        <v>0</v>
      </c>
      <c r="I417" s="120">
        <f t="shared" si="180"/>
        <v>9362.9</v>
      </c>
      <c r="J417" s="120">
        <f t="shared" si="180"/>
        <v>9362.9</v>
      </c>
      <c r="K417" s="120">
        <f t="shared" si="180"/>
        <v>0</v>
      </c>
      <c r="L417" s="120">
        <f t="shared" si="180"/>
        <v>9709.9</v>
      </c>
      <c r="M417" s="120">
        <f t="shared" si="180"/>
        <v>9709.9</v>
      </c>
      <c r="N417" s="120">
        <f t="shared" si="180"/>
        <v>0</v>
      </c>
    </row>
    <row r="418" spans="1:14" ht="47.25">
      <c r="A418" s="121" t="s">
        <v>268</v>
      </c>
      <c r="B418" s="112">
        <v>10</v>
      </c>
      <c r="C418" s="118" t="s">
        <v>422</v>
      </c>
      <c r="D418" s="124" t="s">
        <v>149</v>
      </c>
      <c r="E418" s="112"/>
      <c r="F418" s="120">
        <f aca="true" t="shared" si="181" ref="F418:N418">SUM(F419:F420)</f>
        <v>7049</v>
      </c>
      <c r="G418" s="120">
        <f t="shared" si="181"/>
        <v>7049</v>
      </c>
      <c r="H418" s="120">
        <f t="shared" si="181"/>
        <v>0</v>
      </c>
      <c r="I418" s="120">
        <f t="shared" si="181"/>
        <v>7119</v>
      </c>
      <c r="J418" s="120">
        <f t="shared" si="181"/>
        <v>7119</v>
      </c>
      <c r="K418" s="120">
        <f t="shared" si="181"/>
        <v>0</v>
      </c>
      <c r="L418" s="120">
        <f t="shared" si="181"/>
        <v>7402</v>
      </c>
      <c r="M418" s="120">
        <f t="shared" si="181"/>
        <v>7402</v>
      </c>
      <c r="N418" s="120">
        <f t="shared" si="181"/>
        <v>0</v>
      </c>
    </row>
    <row r="419" spans="1:14" ht="173.25">
      <c r="A419" s="125" t="s">
        <v>132</v>
      </c>
      <c r="B419" s="112">
        <v>10</v>
      </c>
      <c r="C419" s="118" t="s">
        <v>422</v>
      </c>
      <c r="D419" s="126" t="s">
        <v>965</v>
      </c>
      <c r="E419" s="112" t="s">
        <v>622</v>
      </c>
      <c r="F419" s="120">
        <f>SUM(G419:H419)</f>
        <v>6899</v>
      </c>
      <c r="G419" s="127">
        <v>6899</v>
      </c>
      <c r="H419" s="127"/>
      <c r="I419" s="120">
        <f>SUM(J419:K419)</f>
        <v>6969</v>
      </c>
      <c r="J419" s="127">
        <v>6969</v>
      </c>
      <c r="K419" s="127"/>
      <c r="L419" s="120">
        <f>SUM(M419:N419)</f>
        <v>7252</v>
      </c>
      <c r="M419" s="127">
        <v>7252</v>
      </c>
      <c r="N419" s="127"/>
    </row>
    <row r="420" spans="1:14" ht="94.5">
      <c r="A420" s="116" t="s">
        <v>221</v>
      </c>
      <c r="B420" s="112">
        <v>10</v>
      </c>
      <c r="C420" s="118" t="s">
        <v>422</v>
      </c>
      <c r="D420" s="126" t="s">
        <v>965</v>
      </c>
      <c r="E420" s="112" t="s">
        <v>0</v>
      </c>
      <c r="F420" s="120">
        <f>SUM(G420:H420)</f>
        <v>150</v>
      </c>
      <c r="G420" s="127">
        <v>150</v>
      </c>
      <c r="H420" s="127"/>
      <c r="I420" s="120">
        <f>SUM(J420:K420)</f>
        <v>150</v>
      </c>
      <c r="J420" s="127">
        <v>150</v>
      </c>
      <c r="K420" s="127"/>
      <c r="L420" s="120">
        <f>SUM(M420:N420)</f>
        <v>150</v>
      </c>
      <c r="M420" s="127">
        <v>150</v>
      </c>
      <c r="N420" s="127"/>
    </row>
    <row r="421" spans="1:14" ht="110.25">
      <c r="A421" s="128" t="s">
        <v>86</v>
      </c>
      <c r="B421" s="112">
        <v>10</v>
      </c>
      <c r="C421" s="118" t="s">
        <v>422</v>
      </c>
      <c r="D421" s="119" t="s">
        <v>19</v>
      </c>
      <c r="E421" s="112"/>
      <c r="F421" s="120">
        <f>SUM(F422,F423)</f>
        <v>393</v>
      </c>
      <c r="G421" s="120">
        <f aca="true" t="shared" si="182" ref="G421:N421">SUM(G422,G423)</f>
        <v>393</v>
      </c>
      <c r="H421" s="120">
        <f t="shared" si="182"/>
        <v>0</v>
      </c>
      <c r="I421" s="120">
        <f t="shared" si="182"/>
        <v>397</v>
      </c>
      <c r="J421" s="120">
        <f t="shared" si="182"/>
        <v>397</v>
      </c>
      <c r="K421" s="120">
        <f t="shared" si="182"/>
        <v>0</v>
      </c>
      <c r="L421" s="120">
        <f t="shared" si="182"/>
        <v>409</v>
      </c>
      <c r="M421" s="120">
        <f t="shared" si="182"/>
        <v>409</v>
      </c>
      <c r="N421" s="120">
        <f t="shared" si="182"/>
        <v>0</v>
      </c>
    </row>
    <row r="422" spans="1:14" ht="220.5">
      <c r="A422" s="125" t="s">
        <v>222</v>
      </c>
      <c r="B422" s="112">
        <v>10</v>
      </c>
      <c r="C422" s="118" t="s">
        <v>422</v>
      </c>
      <c r="D422" s="126" t="s">
        <v>966</v>
      </c>
      <c r="E422" s="112" t="s">
        <v>622</v>
      </c>
      <c r="F422" s="120">
        <f>SUM(G422:H422)</f>
        <v>393</v>
      </c>
      <c r="G422" s="127">
        <v>393</v>
      </c>
      <c r="H422" s="127"/>
      <c r="I422" s="120">
        <f>SUM(J422:K422)</f>
        <v>397</v>
      </c>
      <c r="J422" s="127">
        <v>397</v>
      </c>
      <c r="K422" s="127"/>
      <c r="L422" s="120">
        <f>SUM(M422:N422)</f>
        <v>409</v>
      </c>
      <c r="M422" s="127">
        <v>409</v>
      </c>
      <c r="N422" s="127"/>
    </row>
    <row r="423" spans="1:14" ht="141.75">
      <c r="A423" s="116" t="s">
        <v>605</v>
      </c>
      <c r="B423" s="112">
        <v>10</v>
      </c>
      <c r="C423" s="118" t="s">
        <v>422</v>
      </c>
      <c r="D423" s="126" t="s">
        <v>966</v>
      </c>
      <c r="E423" s="112" t="s">
        <v>0</v>
      </c>
      <c r="F423" s="120">
        <f>SUM(G423:H423)</f>
        <v>0</v>
      </c>
      <c r="G423" s="127"/>
      <c r="H423" s="127"/>
      <c r="I423" s="120">
        <f>SUM(J423:K423)</f>
        <v>0</v>
      </c>
      <c r="J423" s="127"/>
      <c r="K423" s="127"/>
      <c r="L423" s="120">
        <f>SUM(M423:N423)</f>
        <v>0</v>
      </c>
      <c r="M423" s="127"/>
      <c r="N423" s="127"/>
    </row>
    <row r="424" spans="1:14" ht="78.75">
      <c r="A424" s="128" t="s">
        <v>607</v>
      </c>
      <c r="B424" s="112">
        <v>10</v>
      </c>
      <c r="C424" s="118" t="s">
        <v>422</v>
      </c>
      <c r="D424" s="124" t="s">
        <v>606</v>
      </c>
      <c r="E424" s="112"/>
      <c r="F424" s="120">
        <f>SUM(G424:H424)</f>
        <v>560</v>
      </c>
      <c r="G424" s="120">
        <f>SUM(G425:G426)</f>
        <v>560</v>
      </c>
      <c r="H424" s="120">
        <f>SUM(H425:H426)</f>
        <v>0</v>
      </c>
      <c r="I424" s="120">
        <f>SUM(J424:K424)</f>
        <v>565</v>
      </c>
      <c r="J424" s="120">
        <f>SUM(J425:J426)</f>
        <v>565</v>
      </c>
      <c r="K424" s="120">
        <f>SUM(K425:K426)</f>
        <v>0</v>
      </c>
      <c r="L424" s="120">
        <f>SUM(M424:N424)</f>
        <v>581</v>
      </c>
      <c r="M424" s="120">
        <f>SUM(M425:M426)</f>
        <v>581</v>
      </c>
      <c r="N424" s="120">
        <f>SUM(N425:N426)</f>
        <v>0</v>
      </c>
    </row>
    <row r="425" spans="1:14" ht="189">
      <c r="A425" s="125" t="s">
        <v>608</v>
      </c>
      <c r="B425" s="112">
        <v>10</v>
      </c>
      <c r="C425" s="118" t="s">
        <v>422</v>
      </c>
      <c r="D425" s="126" t="s">
        <v>967</v>
      </c>
      <c r="E425" s="112" t="s">
        <v>622</v>
      </c>
      <c r="F425" s="120">
        <f>SUM(G425:H425)</f>
        <v>480</v>
      </c>
      <c r="G425" s="127">
        <v>480</v>
      </c>
      <c r="H425" s="127"/>
      <c r="I425" s="120">
        <f>SUM(J425:K425)</f>
        <v>485</v>
      </c>
      <c r="J425" s="127">
        <v>485</v>
      </c>
      <c r="K425" s="127"/>
      <c r="L425" s="120">
        <f>SUM(M425:N425)</f>
        <v>501</v>
      </c>
      <c r="M425" s="127">
        <v>501</v>
      </c>
      <c r="N425" s="127"/>
    </row>
    <row r="426" spans="1:14" ht="94.5">
      <c r="A426" s="116" t="s">
        <v>609</v>
      </c>
      <c r="B426" s="112">
        <v>10</v>
      </c>
      <c r="C426" s="118" t="s">
        <v>422</v>
      </c>
      <c r="D426" s="126" t="s">
        <v>967</v>
      </c>
      <c r="E426" s="112" t="s">
        <v>0</v>
      </c>
      <c r="F426" s="120">
        <f>SUM(G426:H426)</f>
        <v>80</v>
      </c>
      <c r="G426" s="127">
        <v>80</v>
      </c>
      <c r="H426" s="127"/>
      <c r="I426" s="120">
        <f>SUM(J426:K426)</f>
        <v>80</v>
      </c>
      <c r="J426" s="127">
        <v>80</v>
      </c>
      <c r="K426" s="127"/>
      <c r="L426" s="120">
        <f>SUM(M426:N426)</f>
        <v>80</v>
      </c>
      <c r="M426" s="127">
        <v>80</v>
      </c>
      <c r="N426" s="127"/>
    </row>
    <row r="427" spans="1:14" ht="78.75">
      <c r="A427" s="128" t="s">
        <v>998</v>
      </c>
      <c r="B427" s="112">
        <v>10</v>
      </c>
      <c r="C427" s="118" t="s">
        <v>422</v>
      </c>
      <c r="D427" s="124" t="s">
        <v>610</v>
      </c>
      <c r="E427" s="112"/>
      <c r="F427" s="120">
        <f aca="true" t="shared" si="183" ref="F427:N427">SUM(F428:F429)</f>
        <v>1270</v>
      </c>
      <c r="G427" s="120">
        <f t="shared" si="183"/>
        <v>1270</v>
      </c>
      <c r="H427" s="120">
        <f t="shared" si="183"/>
        <v>0</v>
      </c>
      <c r="I427" s="120">
        <f t="shared" si="183"/>
        <v>1281</v>
      </c>
      <c r="J427" s="120">
        <f t="shared" si="183"/>
        <v>1281</v>
      </c>
      <c r="K427" s="120">
        <f t="shared" si="183"/>
        <v>0</v>
      </c>
      <c r="L427" s="120">
        <f t="shared" si="183"/>
        <v>1317</v>
      </c>
      <c r="M427" s="120">
        <f t="shared" si="183"/>
        <v>1317</v>
      </c>
      <c r="N427" s="120">
        <f t="shared" si="183"/>
        <v>0</v>
      </c>
    </row>
    <row r="428" spans="1:14" ht="189">
      <c r="A428" s="125" t="s">
        <v>996</v>
      </c>
      <c r="B428" s="112">
        <v>10</v>
      </c>
      <c r="C428" s="118" t="s">
        <v>422</v>
      </c>
      <c r="D428" s="126" t="s">
        <v>968</v>
      </c>
      <c r="E428" s="112" t="s">
        <v>622</v>
      </c>
      <c r="F428" s="120">
        <f>SUM(G428:H428)</f>
        <v>1140</v>
      </c>
      <c r="G428" s="127">
        <v>1140</v>
      </c>
      <c r="H428" s="127"/>
      <c r="I428" s="120">
        <f>SUM(J428:K428)</f>
        <v>1151</v>
      </c>
      <c r="J428" s="127">
        <v>1151</v>
      </c>
      <c r="K428" s="127"/>
      <c r="L428" s="120">
        <f>SUM(M428:N428)</f>
        <v>1187</v>
      </c>
      <c r="M428" s="127">
        <v>1187</v>
      </c>
      <c r="N428" s="127"/>
    </row>
    <row r="429" spans="1:14" ht="110.25">
      <c r="A429" s="116" t="s">
        <v>997</v>
      </c>
      <c r="B429" s="112">
        <v>10</v>
      </c>
      <c r="C429" s="118" t="s">
        <v>422</v>
      </c>
      <c r="D429" s="126" t="s">
        <v>968</v>
      </c>
      <c r="E429" s="112" t="s">
        <v>0</v>
      </c>
      <c r="F429" s="120">
        <f>SUM(G429:H429)</f>
        <v>130</v>
      </c>
      <c r="G429" s="127">
        <v>130</v>
      </c>
      <c r="H429" s="127"/>
      <c r="I429" s="120">
        <f>SUM(J429:K429)</f>
        <v>130</v>
      </c>
      <c r="J429" s="127">
        <v>130</v>
      </c>
      <c r="K429" s="127"/>
      <c r="L429" s="120">
        <f>SUM(M429:N429)</f>
        <v>130</v>
      </c>
      <c r="M429" s="127">
        <v>130</v>
      </c>
      <c r="N429" s="127"/>
    </row>
    <row r="430" spans="1:14" ht="63">
      <c r="A430" s="128" t="s">
        <v>1000</v>
      </c>
      <c r="B430" s="112">
        <v>10</v>
      </c>
      <c r="C430" s="118" t="s">
        <v>422</v>
      </c>
      <c r="D430" s="124" t="s">
        <v>999</v>
      </c>
      <c r="E430" s="112"/>
      <c r="F430" s="120">
        <f aca="true" t="shared" si="184" ref="F430:N430">F431</f>
        <v>0.9</v>
      </c>
      <c r="G430" s="120">
        <f t="shared" si="184"/>
        <v>0.9</v>
      </c>
      <c r="H430" s="120">
        <f t="shared" si="184"/>
        <v>0</v>
      </c>
      <c r="I430" s="120">
        <f t="shared" si="184"/>
        <v>0.9</v>
      </c>
      <c r="J430" s="120">
        <f t="shared" si="184"/>
        <v>0.9</v>
      </c>
      <c r="K430" s="120">
        <f t="shared" si="184"/>
        <v>0</v>
      </c>
      <c r="L430" s="120">
        <f t="shared" si="184"/>
        <v>0.9</v>
      </c>
      <c r="M430" s="120">
        <f t="shared" si="184"/>
        <v>0.9</v>
      </c>
      <c r="N430" s="120">
        <f t="shared" si="184"/>
        <v>0</v>
      </c>
    </row>
    <row r="431" spans="1:14" ht="94.5">
      <c r="A431" s="116" t="s">
        <v>145</v>
      </c>
      <c r="B431" s="112">
        <v>10</v>
      </c>
      <c r="C431" s="118" t="s">
        <v>422</v>
      </c>
      <c r="D431" s="126" t="s">
        <v>969</v>
      </c>
      <c r="E431" s="112" t="s">
        <v>0</v>
      </c>
      <c r="F431" s="120">
        <f>SUM(G431:H431)</f>
        <v>0.9</v>
      </c>
      <c r="G431" s="127">
        <v>0.9</v>
      </c>
      <c r="H431" s="127"/>
      <c r="I431" s="120">
        <f>SUM(J431:K431)</f>
        <v>0.9</v>
      </c>
      <c r="J431" s="127">
        <v>0.9</v>
      </c>
      <c r="K431" s="127"/>
      <c r="L431" s="120">
        <f>SUM(M431:N431)</f>
        <v>0.9</v>
      </c>
      <c r="M431" s="127">
        <v>0.9</v>
      </c>
      <c r="N431" s="127"/>
    </row>
    <row r="432" spans="1:14" ht="15.75">
      <c r="A432" s="109" t="s">
        <v>298</v>
      </c>
      <c r="B432" s="115">
        <v>11</v>
      </c>
      <c r="C432" s="112"/>
      <c r="D432" s="112"/>
      <c r="E432" s="112"/>
      <c r="F432" s="113">
        <f aca="true" t="shared" si="185" ref="F432:N432">SUM(F433,F438)</f>
        <v>59401</v>
      </c>
      <c r="G432" s="113">
        <f t="shared" si="185"/>
        <v>22500</v>
      </c>
      <c r="H432" s="113">
        <f t="shared" si="185"/>
        <v>36901</v>
      </c>
      <c r="I432" s="113">
        <f t="shared" si="185"/>
        <v>31559</v>
      </c>
      <c r="J432" s="113">
        <f t="shared" si="185"/>
        <v>0</v>
      </c>
      <c r="K432" s="113">
        <f t="shared" si="185"/>
        <v>31559</v>
      </c>
      <c r="L432" s="113">
        <f t="shared" si="185"/>
        <v>32805</v>
      </c>
      <c r="M432" s="113">
        <f t="shared" si="185"/>
        <v>0</v>
      </c>
      <c r="N432" s="113">
        <f t="shared" si="185"/>
        <v>32805</v>
      </c>
    </row>
    <row r="433" spans="1:14" ht="15.75">
      <c r="A433" s="109" t="s">
        <v>299</v>
      </c>
      <c r="B433" s="115">
        <v>11</v>
      </c>
      <c r="C433" s="111" t="s">
        <v>29</v>
      </c>
      <c r="D433" s="112"/>
      <c r="E433" s="112"/>
      <c r="F433" s="113">
        <f aca="true" t="shared" si="186" ref="F433:N435">F434</f>
        <v>34401</v>
      </c>
      <c r="G433" s="113">
        <f t="shared" si="186"/>
        <v>0</v>
      </c>
      <c r="H433" s="113">
        <f t="shared" si="186"/>
        <v>34401</v>
      </c>
      <c r="I433" s="113">
        <f t="shared" si="186"/>
        <v>31559</v>
      </c>
      <c r="J433" s="113">
        <f t="shared" si="186"/>
        <v>0</v>
      </c>
      <c r="K433" s="113">
        <f t="shared" si="186"/>
        <v>31559</v>
      </c>
      <c r="L433" s="113">
        <f t="shared" si="186"/>
        <v>32805</v>
      </c>
      <c r="M433" s="113">
        <f t="shared" si="186"/>
        <v>0</v>
      </c>
      <c r="N433" s="113">
        <f t="shared" si="186"/>
        <v>32805</v>
      </c>
    </row>
    <row r="434" spans="1:14" ht="78.75">
      <c r="A434" s="121" t="s">
        <v>446</v>
      </c>
      <c r="B434" s="112" t="s">
        <v>300</v>
      </c>
      <c r="C434" s="118" t="s">
        <v>29</v>
      </c>
      <c r="D434" s="119" t="s">
        <v>310</v>
      </c>
      <c r="E434" s="112"/>
      <c r="F434" s="120">
        <f>F435</f>
        <v>34401</v>
      </c>
      <c r="G434" s="120">
        <f t="shared" si="186"/>
        <v>0</v>
      </c>
      <c r="H434" s="120">
        <f t="shared" si="186"/>
        <v>34401</v>
      </c>
      <c r="I434" s="120">
        <f>I435</f>
        <v>31559</v>
      </c>
      <c r="J434" s="120">
        <f t="shared" si="186"/>
        <v>0</v>
      </c>
      <c r="K434" s="120">
        <f t="shared" si="186"/>
        <v>31559</v>
      </c>
      <c r="L434" s="120">
        <f>L435</f>
        <v>32805</v>
      </c>
      <c r="M434" s="120">
        <f t="shared" si="186"/>
        <v>0</v>
      </c>
      <c r="N434" s="120">
        <f t="shared" si="186"/>
        <v>32805</v>
      </c>
    </row>
    <row r="435" spans="1:14" ht="126">
      <c r="A435" s="121" t="s">
        <v>428</v>
      </c>
      <c r="B435" s="112" t="s">
        <v>300</v>
      </c>
      <c r="C435" s="118" t="s">
        <v>29</v>
      </c>
      <c r="D435" s="119" t="s">
        <v>312</v>
      </c>
      <c r="E435" s="112"/>
      <c r="F435" s="120">
        <f>F436</f>
        <v>34401</v>
      </c>
      <c r="G435" s="120">
        <f t="shared" si="186"/>
        <v>0</v>
      </c>
      <c r="H435" s="120">
        <f t="shared" si="186"/>
        <v>34401</v>
      </c>
      <c r="I435" s="120">
        <f>I436</f>
        <v>31559</v>
      </c>
      <c r="J435" s="120">
        <f t="shared" si="186"/>
        <v>0</v>
      </c>
      <c r="K435" s="120">
        <f t="shared" si="186"/>
        <v>31559</v>
      </c>
      <c r="L435" s="120">
        <f>L436</f>
        <v>32805</v>
      </c>
      <c r="M435" s="120">
        <f t="shared" si="186"/>
        <v>0</v>
      </c>
      <c r="N435" s="120">
        <f t="shared" si="186"/>
        <v>32805</v>
      </c>
    </row>
    <row r="436" spans="1:14" ht="78.75">
      <c r="A436" s="121" t="s">
        <v>102</v>
      </c>
      <c r="B436" s="112" t="s">
        <v>300</v>
      </c>
      <c r="C436" s="118" t="s">
        <v>29</v>
      </c>
      <c r="D436" s="119" t="s">
        <v>311</v>
      </c>
      <c r="E436" s="112"/>
      <c r="F436" s="120">
        <f aca="true" t="shared" si="187" ref="F436:N436">SUM(F437:F437)</f>
        <v>34401</v>
      </c>
      <c r="G436" s="120">
        <f t="shared" si="187"/>
        <v>0</v>
      </c>
      <c r="H436" s="120">
        <f t="shared" si="187"/>
        <v>34401</v>
      </c>
      <c r="I436" s="120">
        <f t="shared" si="187"/>
        <v>31559</v>
      </c>
      <c r="J436" s="120">
        <f t="shared" si="187"/>
        <v>0</v>
      </c>
      <c r="K436" s="120">
        <f t="shared" si="187"/>
        <v>31559</v>
      </c>
      <c r="L436" s="120">
        <f t="shared" si="187"/>
        <v>32805</v>
      </c>
      <c r="M436" s="120">
        <f t="shared" si="187"/>
        <v>0</v>
      </c>
      <c r="N436" s="120">
        <f t="shared" si="187"/>
        <v>32805</v>
      </c>
    </row>
    <row r="437" spans="1:14" ht="126">
      <c r="A437" s="128" t="s">
        <v>116</v>
      </c>
      <c r="B437" s="112" t="s">
        <v>300</v>
      </c>
      <c r="C437" s="118" t="s">
        <v>29</v>
      </c>
      <c r="D437" s="112" t="s">
        <v>587</v>
      </c>
      <c r="E437" s="112" t="s">
        <v>291</v>
      </c>
      <c r="F437" s="120">
        <f>SUM(G437:H437)</f>
        <v>34401</v>
      </c>
      <c r="G437" s="120">
        <v>0</v>
      </c>
      <c r="H437" s="120">
        <v>34401</v>
      </c>
      <c r="I437" s="120">
        <f>SUM(J437:K437)</f>
        <v>31559</v>
      </c>
      <c r="J437" s="120">
        <v>0</v>
      </c>
      <c r="K437" s="120">
        <v>31559</v>
      </c>
      <c r="L437" s="120">
        <f>SUM(M437:N437)</f>
        <v>32805</v>
      </c>
      <c r="M437" s="120">
        <v>0</v>
      </c>
      <c r="N437" s="120">
        <v>32805</v>
      </c>
    </row>
    <row r="438" spans="1:14" ht="31.5">
      <c r="A438" s="162" t="s">
        <v>632</v>
      </c>
      <c r="B438" s="115" t="s">
        <v>300</v>
      </c>
      <c r="C438" s="111" t="s">
        <v>40</v>
      </c>
      <c r="D438" s="115"/>
      <c r="E438" s="115"/>
      <c r="F438" s="113">
        <f>F439</f>
        <v>25000</v>
      </c>
      <c r="G438" s="113">
        <f aca="true" t="shared" si="188" ref="G438:N440">G439</f>
        <v>22500</v>
      </c>
      <c r="H438" s="113">
        <f t="shared" si="188"/>
        <v>2500</v>
      </c>
      <c r="I438" s="113">
        <f t="shared" si="188"/>
        <v>0</v>
      </c>
      <c r="J438" s="113">
        <f t="shared" si="188"/>
        <v>0</v>
      </c>
      <c r="K438" s="113">
        <f t="shared" si="188"/>
        <v>0</v>
      </c>
      <c r="L438" s="113">
        <f t="shared" si="188"/>
        <v>0</v>
      </c>
      <c r="M438" s="113">
        <f t="shared" si="188"/>
        <v>0</v>
      </c>
      <c r="N438" s="113">
        <f t="shared" si="188"/>
        <v>0</v>
      </c>
    </row>
    <row r="439" spans="1:14" ht="78.75">
      <c r="A439" s="121" t="s">
        <v>376</v>
      </c>
      <c r="B439" s="112" t="s">
        <v>300</v>
      </c>
      <c r="C439" s="118" t="s">
        <v>40</v>
      </c>
      <c r="D439" s="119" t="s">
        <v>630</v>
      </c>
      <c r="E439" s="112"/>
      <c r="F439" s="120">
        <f>F440</f>
        <v>25000</v>
      </c>
      <c r="G439" s="120">
        <f t="shared" si="188"/>
        <v>22500</v>
      </c>
      <c r="H439" s="120">
        <f t="shared" si="188"/>
        <v>2500</v>
      </c>
      <c r="I439" s="120">
        <f t="shared" si="188"/>
        <v>0</v>
      </c>
      <c r="J439" s="120">
        <f t="shared" si="188"/>
        <v>0</v>
      </c>
      <c r="K439" s="120">
        <f t="shared" si="188"/>
        <v>0</v>
      </c>
      <c r="L439" s="120">
        <f t="shared" si="188"/>
        <v>0</v>
      </c>
      <c r="M439" s="120">
        <f t="shared" si="188"/>
        <v>0</v>
      </c>
      <c r="N439" s="120">
        <f t="shared" si="188"/>
        <v>0</v>
      </c>
    </row>
    <row r="440" spans="1:14" ht="126">
      <c r="A440" s="121" t="s">
        <v>428</v>
      </c>
      <c r="B440" s="112" t="s">
        <v>300</v>
      </c>
      <c r="C440" s="118" t="s">
        <v>40</v>
      </c>
      <c r="D440" s="119" t="s">
        <v>629</v>
      </c>
      <c r="E440" s="112"/>
      <c r="F440" s="120">
        <f>F441</f>
        <v>25000</v>
      </c>
      <c r="G440" s="120">
        <f t="shared" si="188"/>
        <v>22500</v>
      </c>
      <c r="H440" s="120">
        <f t="shared" si="188"/>
        <v>2500</v>
      </c>
      <c r="I440" s="120">
        <f t="shared" si="188"/>
        <v>0</v>
      </c>
      <c r="J440" s="120">
        <f t="shared" si="188"/>
        <v>0</v>
      </c>
      <c r="K440" s="120">
        <f t="shared" si="188"/>
        <v>0</v>
      </c>
      <c r="L440" s="120">
        <f t="shared" si="188"/>
        <v>0</v>
      </c>
      <c r="M440" s="120">
        <f t="shared" si="188"/>
        <v>0</v>
      </c>
      <c r="N440" s="120">
        <f t="shared" si="188"/>
        <v>0</v>
      </c>
    </row>
    <row r="441" spans="1:14" ht="47.25">
      <c r="A441" s="157" t="s">
        <v>631</v>
      </c>
      <c r="B441" s="112" t="s">
        <v>300</v>
      </c>
      <c r="C441" s="118" t="s">
        <v>40</v>
      </c>
      <c r="D441" s="119" t="s">
        <v>628</v>
      </c>
      <c r="E441" s="112"/>
      <c r="F441" s="120">
        <f>SUM(F442:F443)</f>
        <v>25000</v>
      </c>
      <c r="G441" s="120">
        <f aca="true" t="shared" si="189" ref="G441:N441">SUM(G442:G443)</f>
        <v>22500</v>
      </c>
      <c r="H441" s="120">
        <f t="shared" si="189"/>
        <v>2500</v>
      </c>
      <c r="I441" s="120">
        <f t="shared" si="189"/>
        <v>0</v>
      </c>
      <c r="J441" s="120">
        <f t="shared" si="189"/>
        <v>0</v>
      </c>
      <c r="K441" s="120">
        <f t="shared" si="189"/>
        <v>0</v>
      </c>
      <c r="L441" s="120">
        <f t="shared" si="189"/>
        <v>0</v>
      </c>
      <c r="M441" s="120">
        <f t="shared" si="189"/>
        <v>0</v>
      </c>
      <c r="N441" s="120">
        <f t="shared" si="189"/>
        <v>0</v>
      </c>
    </row>
    <row r="442" spans="1:14" ht="94.5">
      <c r="A442" s="157" t="s">
        <v>634</v>
      </c>
      <c r="B442" s="112" t="s">
        <v>300</v>
      </c>
      <c r="C442" s="118" t="s">
        <v>40</v>
      </c>
      <c r="D442" s="112" t="s">
        <v>627</v>
      </c>
      <c r="E442" s="112" t="s">
        <v>0</v>
      </c>
      <c r="F442" s="155">
        <f>SUM(G442:H442)</f>
        <v>22500</v>
      </c>
      <c r="G442" s="127">
        <v>22500</v>
      </c>
      <c r="H442" s="127"/>
      <c r="I442" s="155"/>
      <c r="J442" s="127"/>
      <c r="K442" s="127"/>
      <c r="L442" s="155">
        <f>SUM(M442:N442)</f>
        <v>0</v>
      </c>
      <c r="M442" s="127"/>
      <c r="N442" s="127"/>
    </row>
    <row r="443" spans="1:14" ht="78.75">
      <c r="A443" s="157" t="s">
        <v>25</v>
      </c>
      <c r="B443" s="112" t="s">
        <v>300</v>
      </c>
      <c r="C443" s="118" t="s">
        <v>40</v>
      </c>
      <c r="D443" s="112" t="s">
        <v>626</v>
      </c>
      <c r="E443" s="112" t="s">
        <v>0</v>
      </c>
      <c r="F443" s="155">
        <f>SUM(G443:H443)</f>
        <v>2500</v>
      </c>
      <c r="G443" s="163"/>
      <c r="H443" s="127">
        <v>2500</v>
      </c>
      <c r="I443" s="155"/>
      <c r="J443" s="163"/>
      <c r="K443" s="127"/>
      <c r="L443" s="155">
        <f>SUM(M443:N443)</f>
        <v>0</v>
      </c>
      <c r="M443" s="163"/>
      <c r="N443" s="127"/>
    </row>
    <row r="444" spans="1:14" ht="31.5">
      <c r="A444" s="164" t="s">
        <v>306</v>
      </c>
      <c r="B444" s="154" t="s">
        <v>316</v>
      </c>
      <c r="C444" s="154"/>
      <c r="D444" s="154"/>
      <c r="E444" s="154"/>
      <c r="F444" s="153">
        <f>F445</f>
        <v>494</v>
      </c>
      <c r="G444" s="153">
        <f aca="true" t="shared" si="190" ref="G444:N447">G445</f>
        <v>0</v>
      </c>
      <c r="H444" s="153">
        <f t="shared" si="190"/>
        <v>494</v>
      </c>
      <c r="I444" s="153">
        <f>I445</f>
        <v>494</v>
      </c>
      <c r="J444" s="153">
        <f t="shared" si="190"/>
        <v>0</v>
      </c>
      <c r="K444" s="153">
        <f t="shared" si="190"/>
        <v>494</v>
      </c>
      <c r="L444" s="153">
        <f>L445</f>
        <v>0</v>
      </c>
      <c r="M444" s="153">
        <f t="shared" si="190"/>
        <v>0</v>
      </c>
      <c r="N444" s="153">
        <f t="shared" si="190"/>
        <v>0</v>
      </c>
    </row>
    <row r="445" spans="1:14" ht="31.5">
      <c r="A445" s="164" t="s">
        <v>415</v>
      </c>
      <c r="B445" s="154" t="s">
        <v>316</v>
      </c>
      <c r="C445" s="165" t="s">
        <v>41</v>
      </c>
      <c r="D445" s="154"/>
      <c r="E445" s="154"/>
      <c r="F445" s="153">
        <f>F446</f>
        <v>494</v>
      </c>
      <c r="G445" s="153">
        <f t="shared" si="190"/>
        <v>0</v>
      </c>
      <c r="H445" s="153">
        <f t="shared" si="190"/>
        <v>494</v>
      </c>
      <c r="I445" s="153">
        <f>I446</f>
        <v>494</v>
      </c>
      <c r="J445" s="153">
        <f t="shared" si="190"/>
        <v>0</v>
      </c>
      <c r="K445" s="153">
        <f t="shared" si="190"/>
        <v>494</v>
      </c>
      <c r="L445" s="153">
        <f>L446</f>
        <v>0</v>
      </c>
      <c r="M445" s="153">
        <f t="shared" si="190"/>
        <v>0</v>
      </c>
      <c r="N445" s="153">
        <f t="shared" si="190"/>
        <v>0</v>
      </c>
    </row>
    <row r="446" spans="1:14" ht="15.75">
      <c r="A446" s="116" t="s">
        <v>732</v>
      </c>
      <c r="B446" s="152" t="s">
        <v>316</v>
      </c>
      <c r="C446" s="166" t="s">
        <v>41</v>
      </c>
      <c r="D446" s="119" t="s">
        <v>1006</v>
      </c>
      <c r="E446" s="152"/>
      <c r="F446" s="155">
        <f>F447</f>
        <v>494</v>
      </c>
      <c r="G446" s="155">
        <f t="shared" si="190"/>
        <v>0</v>
      </c>
      <c r="H446" s="155">
        <f t="shared" si="190"/>
        <v>494</v>
      </c>
      <c r="I446" s="155">
        <f>I447</f>
        <v>494</v>
      </c>
      <c r="J446" s="155">
        <f t="shared" si="190"/>
        <v>0</v>
      </c>
      <c r="K446" s="155">
        <f t="shared" si="190"/>
        <v>494</v>
      </c>
      <c r="L446" s="155">
        <f>L447</f>
        <v>0</v>
      </c>
      <c r="M446" s="155">
        <f t="shared" si="190"/>
        <v>0</v>
      </c>
      <c r="N446" s="155">
        <f t="shared" si="190"/>
        <v>0</v>
      </c>
    </row>
    <row r="447" spans="1:14" ht="31.5">
      <c r="A447" s="116" t="s">
        <v>1009</v>
      </c>
      <c r="B447" s="152" t="s">
        <v>316</v>
      </c>
      <c r="C447" s="166" t="s">
        <v>41</v>
      </c>
      <c r="D447" s="119" t="s">
        <v>1007</v>
      </c>
      <c r="E447" s="152"/>
      <c r="F447" s="155">
        <f>F448</f>
        <v>494</v>
      </c>
      <c r="G447" s="155">
        <f t="shared" si="190"/>
        <v>0</v>
      </c>
      <c r="H447" s="155">
        <f t="shared" si="190"/>
        <v>494</v>
      </c>
      <c r="I447" s="155">
        <f>I448</f>
        <v>494</v>
      </c>
      <c r="J447" s="155">
        <f t="shared" si="190"/>
        <v>0</v>
      </c>
      <c r="K447" s="155">
        <f t="shared" si="190"/>
        <v>494</v>
      </c>
      <c r="L447" s="155">
        <f>L448</f>
        <v>0</v>
      </c>
      <c r="M447" s="155">
        <f t="shared" si="190"/>
        <v>0</v>
      </c>
      <c r="N447" s="155">
        <f t="shared" si="190"/>
        <v>0</v>
      </c>
    </row>
    <row r="448" spans="1:14" ht="47.25">
      <c r="A448" s="148" t="s">
        <v>200</v>
      </c>
      <c r="B448" s="152" t="s">
        <v>316</v>
      </c>
      <c r="C448" s="166" t="s">
        <v>41</v>
      </c>
      <c r="D448" s="167" t="s">
        <v>304</v>
      </c>
      <c r="E448" s="152" t="s">
        <v>305</v>
      </c>
      <c r="F448" s="155">
        <f>SUM(G448:H448)</f>
        <v>494</v>
      </c>
      <c r="G448" s="163"/>
      <c r="H448" s="127">
        <v>494</v>
      </c>
      <c r="I448" s="155">
        <f>SUM(J448:K448)</f>
        <v>494</v>
      </c>
      <c r="J448" s="163"/>
      <c r="K448" s="127">
        <v>494</v>
      </c>
      <c r="L448" s="155">
        <f>SUM(M448:N448)</f>
        <v>0</v>
      </c>
      <c r="M448" s="163"/>
      <c r="N448" s="127"/>
    </row>
    <row r="449" spans="1:14" ht="78.75">
      <c r="A449" s="109" t="s">
        <v>6</v>
      </c>
      <c r="B449" s="115">
        <v>14</v>
      </c>
      <c r="C449" s="112"/>
      <c r="D449" s="112"/>
      <c r="E449" s="112"/>
      <c r="F449" s="113">
        <f aca="true" t="shared" si="191" ref="F449:N449">F450</f>
        <v>21755</v>
      </c>
      <c r="G449" s="113">
        <f t="shared" si="191"/>
        <v>17286</v>
      </c>
      <c r="H449" s="113">
        <f t="shared" si="191"/>
        <v>4469</v>
      </c>
      <c r="I449" s="113">
        <f t="shared" si="191"/>
        <v>21965</v>
      </c>
      <c r="J449" s="113">
        <f t="shared" si="191"/>
        <v>17286</v>
      </c>
      <c r="K449" s="113">
        <f t="shared" si="191"/>
        <v>4679</v>
      </c>
      <c r="L449" s="113">
        <f t="shared" si="191"/>
        <v>22647</v>
      </c>
      <c r="M449" s="113">
        <f t="shared" si="191"/>
        <v>17286</v>
      </c>
      <c r="N449" s="113">
        <f t="shared" si="191"/>
        <v>5361</v>
      </c>
    </row>
    <row r="450" spans="1:14" ht="78.75">
      <c r="A450" s="109" t="s">
        <v>538</v>
      </c>
      <c r="B450" s="115">
        <v>14</v>
      </c>
      <c r="C450" s="111" t="s">
        <v>29</v>
      </c>
      <c r="D450" s="112"/>
      <c r="E450" s="112"/>
      <c r="F450" s="113">
        <f aca="true" t="shared" si="192" ref="F450:N450">SUM(F453,F454)</f>
        <v>21755</v>
      </c>
      <c r="G450" s="113">
        <f t="shared" si="192"/>
        <v>17286</v>
      </c>
      <c r="H450" s="113">
        <f t="shared" si="192"/>
        <v>4469</v>
      </c>
      <c r="I450" s="113">
        <f t="shared" si="192"/>
        <v>21965</v>
      </c>
      <c r="J450" s="113">
        <f t="shared" si="192"/>
        <v>17286</v>
      </c>
      <c r="K450" s="113">
        <f t="shared" si="192"/>
        <v>4679</v>
      </c>
      <c r="L450" s="113">
        <f t="shared" si="192"/>
        <v>22647</v>
      </c>
      <c r="M450" s="113">
        <f t="shared" si="192"/>
        <v>17286</v>
      </c>
      <c r="N450" s="113">
        <f t="shared" si="192"/>
        <v>5361</v>
      </c>
    </row>
    <row r="451" spans="1:14" ht="15.75">
      <c r="A451" s="116" t="s">
        <v>732</v>
      </c>
      <c r="B451" s="112">
        <v>14</v>
      </c>
      <c r="C451" s="118" t="s">
        <v>29</v>
      </c>
      <c r="D451" s="124" t="s">
        <v>1006</v>
      </c>
      <c r="E451" s="112"/>
      <c r="F451" s="120">
        <f aca="true" t="shared" si="193" ref="F451:N451">F452</f>
        <v>21755</v>
      </c>
      <c r="G451" s="120">
        <f t="shared" si="193"/>
        <v>17286</v>
      </c>
      <c r="H451" s="120">
        <f t="shared" si="193"/>
        <v>4469</v>
      </c>
      <c r="I451" s="120">
        <f t="shared" si="193"/>
        <v>21965</v>
      </c>
      <c r="J451" s="120">
        <f t="shared" si="193"/>
        <v>17286</v>
      </c>
      <c r="K451" s="120">
        <f t="shared" si="193"/>
        <v>4679</v>
      </c>
      <c r="L451" s="120">
        <f t="shared" si="193"/>
        <v>22647</v>
      </c>
      <c r="M451" s="120">
        <f t="shared" si="193"/>
        <v>17286</v>
      </c>
      <c r="N451" s="120">
        <f t="shared" si="193"/>
        <v>5361</v>
      </c>
    </row>
    <row r="452" spans="1:14" ht="20.25" customHeight="1">
      <c r="A452" s="116" t="s">
        <v>1009</v>
      </c>
      <c r="B452" s="112">
        <v>14</v>
      </c>
      <c r="C452" s="118" t="s">
        <v>29</v>
      </c>
      <c r="D452" s="124" t="s">
        <v>1007</v>
      </c>
      <c r="E452" s="112"/>
      <c r="F452" s="120">
        <f aca="true" t="shared" si="194" ref="F452:N452">SUM(F453:F454)</f>
        <v>21755</v>
      </c>
      <c r="G452" s="120">
        <f t="shared" si="194"/>
        <v>17286</v>
      </c>
      <c r="H452" s="120">
        <f t="shared" si="194"/>
        <v>4469</v>
      </c>
      <c r="I452" s="120">
        <f t="shared" si="194"/>
        <v>21965</v>
      </c>
      <c r="J452" s="120">
        <f t="shared" si="194"/>
        <v>17286</v>
      </c>
      <c r="K452" s="120">
        <f t="shared" si="194"/>
        <v>4679</v>
      </c>
      <c r="L452" s="120">
        <f t="shared" si="194"/>
        <v>22647</v>
      </c>
      <c r="M452" s="120">
        <f t="shared" si="194"/>
        <v>17286</v>
      </c>
      <c r="N452" s="120">
        <f t="shared" si="194"/>
        <v>5361</v>
      </c>
    </row>
    <row r="453" spans="1:14" ht="94.5">
      <c r="A453" s="128" t="s">
        <v>487</v>
      </c>
      <c r="B453" s="112">
        <v>14</v>
      </c>
      <c r="C453" s="118" t="s">
        <v>29</v>
      </c>
      <c r="D453" s="126" t="s">
        <v>1004</v>
      </c>
      <c r="E453" s="112" t="s">
        <v>314</v>
      </c>
      <c r="F453" s="120">
        <f>SUM(G453:H453)</f>
        <v>17286</v>
      </c>
      <c r="G453" s="120">
        <v>17286</v>
      </c>
      <c r="H453" s="120"/>
      <c r="I453" s="120">
        <f>SUM(J453:K453)</f>
        <v>17286</v>
      </c>
      <c r="J453" s="120">
        <v>17286</v>
      </c>
      <c r="K453" s="120">
        <v>0</v>
      </c>
      <c r="L453" s="120">
        <f>SUM(M453:N453)</f>
        <v>17286</v>
      </c>
      <c r="M453" s="120">
        <v>17286</v>
      </c>
      <c r="N453" s="120">
        <v>0</v>
      </c>
    </row>
    <row r="454" spans="1:14" ht="63">
      <c r="A454" s="121" t="s">
        <v>215</v>
      </c>
      <c r="B454" s="112" t="s">
        <v>540</v>
      </c>
      <c r="C454" s="118" t="s">
        <v>29</v>
      </c>
      <c r="D454" s="126" t="s">
        <v>1005</v>
      </c>
      <c r="E454" s="112" t="s">
        <v>314</v>
      </c>
      <c r="F454" s="120">
        <f>SUM(G454:H454)</f>
        <v>4469</v>
      </c>
      <c r="G454" s="120"/>
      <c r="H454" s="120">
        <v>4469</v>
      </c>
      <c r="I454" s="120">
        <f>SUM(J454:K454)</f>
        <v>4679</v>
      </c>
      <c r="J454" s="120"/>
      <c r="K454" s="120">
        <v>4679</v>
      </c>
      <c r="L454" s="120">
        <f>SUM(M454:N454)</f>
        <v>5361</v>
      </c>
      <c r="M454" s="120"/>
      <c r="N454" s="120">
        <v>5361</v>
      </c>
    </row>
    <row r="455" spans="1:14" ht="15.75">
      <c r="A455" s="164" t="s">
        <v>601</v>
      </c>
      <c r="B455" s="154"/>
      <c r="C455" s="154"/>
      <c r="D455" s="154"/>
      <c r="E455" s="154"/>
      <c r="F455" s="153">
        <f aca="true" t="shared" si="195" ref="F455:K455">SUM(F11,F76,F81,F107,F163,F185,F192,F255,F295,F432,F444,F449)</f>
        <v>1043642</v>
      </c>
      <c r="G455" s="153">
        <f t="shared" si="195"/>
        <v>644639.5</v>
      </c>
      <c r="H455" s="153">
        <f t="shared" si="195"/>
        <v>399002.5</v>
      </c>
      <c r="I455" s="153">
        <f t="shared" si="195"/>
        <v>1035107.2</v>
      </c>
      <c r="J455" s="153">
        <f t="shared" si="195"/>
        <v>659171.7</v>
      </c>
      <c r="K455" s="153">
        <f t="shared" si="195"/>
        <v>375935.5</v>
      </c>
      <c r="L455" s="113">
        <f>SUM(M455:N455)</f>
        <v>829422.3</v>
      </c>
      <c r="M455" s="153">
        <f>SUM(M11,M76,M81,M107,M163,M185,M192,M255,M295,M432,M444,M449)</f>
        <v>478156.8</v>
      </c>
      <c r="N455" s="153">
        <f>SUM(N11,N76,N81,N107,N163,N185,N192,N255,N295,N432,N444,N449)</f>
        <v>351265.5</v>
      </c>
    </row>
    <row r="456" spans="1:14" ht="15.75">
      <c r="A456" s="235"/>
      <c r="B456" s="236"/>
      <c r="C456" s="236"/>
      <c r="D456" s="236"/>
      <c r="E456" s="236"/>
      <c r="F456" s="237"/>
      <c r="G456" s="237"/>
      <c r="H456" s="237"/>
      <c r="I456" s="237"/>
      <c r="J456" s="237"/>
      <c r="K456" s="237"/>
      <c r="L456" s="237"/>
      <c r="M456" s="237"/>
      <c r="N456" s="237"/>
    </row>
    <row r="457" spans="9:12" ht="15.75">
      <c r="I457" s="216"/>
      <c r="L457" s="216"/>
    </row>
    <row r="459" spans="7:14" ht="15.75">
      <c r="G459" s="222"/>
      <c r="H459" s="222"/>
      <c r="J459" s="222"/>
      <c r="K459" s="222"/>
      <c r="M459" s="222"/>
      <c r="N459" s="222"/>
    </row>
  </sheetData>
  <sheetProtection/>
  <mergeCells count="19">
    <mergeCell ref="D9:D10"/>
    <mergeCell ref="E9:E10"/>
    <mergeCell ref="F9:F10"/>
    <mergeCell ref="N9:N10"/>
    <mergeCell ref="I9:I10"/>
    <mergeCell ref="J9:J10"/>
    <mergeCell ref="K9:K10"/>
    <mergeCell ref="L9:L10"/>
    <mergeCell ref="M9:M10"/>
    <mergeCell ref="A6:L6"/>
    <mergeCell ref="G9:G10"/>
    <mergeCell ref="H9:H10"/>
    <mergeCell ref="A1:L1"/>
    <mergeCell ref="A2:L2"/>
    <mergeCell ref="A3:L3"/>
    <mergeCell ref="A4:L4"/>
    <mergeCell ref="A9:A10"/>
    <mergeCell ref="B9:B10"/>
    <mergeCell ref="C9:C10"/>
  </mergeCells>
  <printOptions/>
  <pageMargins left="0.5905511811023623" right="0" top="0.3937007874015748" bottom="0.1968503937007874" header="0" footer="0"/>
  <pageSetup firstPageNumber="124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6"/>
  <sheetViews>
    <sheetView zoomScale="75" zoomScaleNormal="75" zoomScalePageLayoutView="0" workbookViewId="0" topLeftCell="A1">
      <selection activeCell="A4" sqref="A4:L4"/>
    </sheetView>
  </sheetViews>
  <sheetFormatPr defaultColWidth="9.00390625" defaultRowHeight="12.75"/>
  <cols>
    <col min="1" max="1" width="35.00390625" style="225" customWidth="1"/>
    <col min="2" max="2" width="14.875" style="227" customWidth="1"/>
    <col min="3" max="3" width="5.00390625" style="227" customWidth="1"/>
    <col min="4" max="4" width="4.75390625" style="227" customWidth="1"/>
    <col min="5" max="5" width="5.00390625" style="227" customWidth="1"/>
    <col min="6" max="6" width="12.75390625" style="222" customWidth="1"/>
    <col min="7" max="7" width="12.375" style="216" hidden="1" customWidth="1"/>
    <col min="8" max="8" width="10.75390625" style="216" hidden="1" customWidth="1"/>
    <col min="9" max="9" width="13.625" style="222" customWidth="1"/>
    <col min="10" max="10" width="12.75390625" style="216" hidden="1" customWidth="1"/>
    <col min="11" max="11" width="10.75390625" style="216" hidden="1" customWidth="1"/>
    <col min="12" max="12" width="10.75390625" style="222" customWidth="1"/>
    <col min="13" max="13" width="11.125" style="216" hidden="1" customWidth="1"/>
    <col min="14" max="14" width="10.75390625" style="216" hidden="1" customWidth="1"/>
    <col min="15" max="16384" width="9.125" style="114" customWidth="1"/>
  </cols>
  <sheetData>
    <row r="1" spans="1:14" s="209" customFormat="1" ht="18.75">
      <c r="A1" s="249" t="s">
        <v>886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08"/>
      <c r="N1" s="208"/>
    </row>
    <row r="2" spans="1:14" s="209" customFormat="1" ht="18.75">
      <c r="A2" s="249" t="s">
        <v>590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08"/>
      <c r="N2" s="208"/>
    </row>
    <row r="3" spans="1:14" s="209" customFormat="1" ht="18.75">
      <c r="A3" s="249" t="s">
        <v>591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08"/>
      <c r="N3" s="208"/>
    </row>
    <row r="4" spans="1:14" s="209" customFormat="1" ht="18.75">
      <c r="A4" s="249" t="s">
        <v>1029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08"/>
      <c r="N4" s="208"/>
    </row>
    <row r="5" spans="1:14" s="209" customFormat="1" ht="18.75">
      <c r="A5" s="238"/>
      <c r="B5" s="212"/>
      <c r="C5" s="212"/>
      <c r="D5" s="212"/>
      <c r="E5" s="212"/>
      <c r="F5" s="213"/>
      <c r="G5" s="208"/>
      <c r="H5" s="208"/>
      <c r="I5" s="213"/>
      <c r="J5" s="208"/>
      <c r="K5" s="208"/>
      <c r="L5" s="213"/>
      <c r="M5" s="208"/>
      <c r="N5" s="208"/>
    </row>
    <row r="6" spans="1:14" s="209" customFormat="1" ht="86.25" customHeight="1">
      <c r="A6" s="254" t="s">
        <v>322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08"/>
      <c r="N6" s="208"/>
    </row>
    <row r="7" spans="1:14" s="209" customFormat="1" ht="18.75">
      <c r="A7" s="239"/>
      <c r="B7" s="239"/>
      <c r="C7" s="239"/>
      <c r="D7" s="239"/>
      <c r="E7" s="239"/>
      <c r="F7" s="240"/>
      <c r="G7" s="240"/>
      <c r="H7" s="240"/>
      <c r="I7" s="239"/>
      <c r="J7" s="239"/>
      <c r="K7" s="239"/>
      <c r="L7" s="239"/>
      <c r="M7" s="208"/>
      <c r="N7" s="208"/>
    </row>
    <row r="8" spans="1:14" s="209" customFormat="1" ht="18.75">
      <c r="A8" s="215"/>
      <c r="B8" s="214"/>
      <c r="C8" s="214"/>
      <c r="D8" s="214"/>
      <c r="E8" s="214"/>
      <c r="G8" s="241"/>
      <c r="H8" s="241"/>
      <c r="I8" s="241"/>
      <c r="J8" s="241"/>
      <c r="K8" s="241"/>
      <c r="L8" s="224" t="s">
        <v>593</v>
      </c>
      <c r="M8" s="242"/>
      <c r="N8" s="208"/>
    </row>
    <row r="9" spans="1:14" s="106" customFormat="1" ht="12.75">
      <c r="A9" s="255" t="s">
        <v>594</v>
      </c>
      <c r="B9" s="245" t="s">
        <v>598</v>
      </c>
      <c r="C9" s="245" t="s">
        <v>55</v>
      </c>
      <c r="D9" s="245" t="s">
        <v>596</v>
      </c>
      <c r="E9" s="245" t="s">
        <v>56</v>
      </c>
      <c r="F9" s="243" t="s">
        <v>150</v>
      </c>
      <c r="G9" s="246" t="s">
        <v>599</v>
      </c>
      <c r="H9" s="246" t="s">
        <v>600</v>
      </c>
      <c r="I9" s="243" t="s">
        <v>1019</v>
      </c>
      <c r="J9" s="246" t="s">
        <v>599</v>
      </c>
      <c r="K9" s="246" t="s">
        <v>600</v>
      </c>
      <c r="L9" s="248" t="s">
        <v>693</v>
      </c>
      <c r="M9" s="251" t="s">
        <v>599</v>
      </c>
      <c r="N9" s="246" t="s">
        <v>600</v>
      </c>
    </row>
    <row r="10" spans="1:14" s="106" customFormat="1" ht="12.75">
      <c r="A10" s="255"/>
      <c r="B10" s="245"/>
      <c r="C10" s="245"/>
      <c r="D10" s="245"/>
      <c r="E10" s="245"/>
      <c r="F10" s="244"/>
      <c r="G10" s="247"/>
      <c r="H10" s="247"/>
      <c r="I10" s="244"/>
      <c r="J10" s="247"/>
      <c r="K10" s="247"/>
      <c r="L10" s="248"/>
      <c r="M10" s="251"/>
      <c r="N10" s="247"/>
    </row>
    <row r="11" spans="1:14" s="187" customFormat="1" ht="78.75">
      <c r="A11" s="107" t="s">
        <v>352</v>
      </c>
      <c r="B11" s="109" t="s">
        <v>28</v>
      </c>
      <c r="C11" s="186"/>
      <c r="D11" s="186"/>
      <c r="E11" s="186"/>
      <c r="F11" s="105">
        <f>SUM(F12,F20,F24,F31)</f>
        <v>5334</v>
      </c>
      <c r="G11" s="105">
        <f aca="true" t="shared" si="0" ref="G11:N11">SUM(G12,G20,G24,G31)</f>
        <v>1266</v>
      </c>
      <c r="H11" s="105">
        <f t="shared" si="0"/>
        <v>4068</v>
      </c>
      <c r="I11" s="105">
        <f t="shared" si="0"/>
        <v>4781</v>
      </c>
      <c r="J11" s="105">
        <f t="shared" si="0"/>
        <v>1278</v>
      </c>
      <c r="K11" s="105">
        <f t="shared" si="0"/>
        <v>3503</v>
      </c>
      <c r="L11" s="105">
        <f t="shared" si="0"/>
        <v>4966</v>
      </c>
      <c r="M11" s="105">
        <f t="shared" si="0"/>
        <v>1324</v>
      </c>
      <c r="N11" s="105">
        <f t="shared" si="0"/>
        <v>3642</v>
      </c>
    </row>
    <row r="12" spans="1:14" s="106" customFormat="1" ht="157.5">
      <c r="A12" s="107" t="s">
        <v>473</v>
      </c>
      <c r="B12" s="109" t="s">
        <v>483</v>
      </c>
      <c r="C12" s="104"/>
      <c r="D12" s="104"/>
      <c r="E12" s="104"/>
      <c r="F12" s="105">
        <f>SUM(F13,F18,F16)</f>
        <v>1061</v>
      </c>
      <c r="G12" s="105">
        <f aca="true" t="shared" si="1" ref="G12:N12">SUM(G13,G18,G16)</f>
        <v>551</v>
      </c>
      <c r="H12" s="105">
        <f t="shared" si="1"/>
        <v>510</v>
      </c>
      <c r="I12" s="105">
        <f t="shared" si="1"/>
        <v>576</v>
      </c>
      <c r="J12" s="105">
        <f t="shared" si="1"/>
        <v>556</v>
      </c>
      <c r="K12" s="105">
        <f t="shared" si="1"/>
        <v>20</v>
      </c>
      <c r="L12" s="105">
        <f t="shared" si="1"/>
        <v>596</v>
      </c>
      <c r="M12" s="105">
        <f t="shared" si="1"/>
        <v>576</v>
      </c>
      <c r="N12" s="105">
        <f t="shared" si="1"/>
        <v>20</v>
      </c>
    </row>
    <row r="13" spans="1:14" s="106" customFormat="1" ht="78.75">
      <c r="A13" s="128" t="s">
        <v>26</v>
      </c>
      <c r="B13" s="116" t="s">
        <v>27</v>
      </c>
      <c r="C13" s="104"/>
      <c r="D13" s="104"/>
      <c r="E13" s="104"/>
      <c r="F13" s="188">
        <f aca="true" t="shared" si="2" ref="F13:N13">SUM(F14,F15)</f>
        <v>551</v>
      </c>
      <c r="G13" s="188">
        <f t="shared" si="2"/>
        <v>551</v>
      </c>
      <c r="H13" s="188">
        <f t="shared" si="2"/>
        <v>0</v>
      </c>
      <c r="I13" s="188">
        <f t="shared" si="2"/>
        <v>556</v>
      </c>
      <c r="J13" s="188">
        <f t="shared" si="2"/>
        <v>556</v>
      </c>
      <c r="K13" s="188">
        <f t="shared" si="2"/>
        <v>0</v>
      </c>
      <c r="L13" s="188">
        <f t="shared" si="2"/>
        <v>576</v>
      </c>
      <c r="M13" s="189">
        <f t="shared" si="2"/>
        <v>576</v>
      </c>
      <c r="N13" s="188">
        <f t="shared" si="2"/>
        <v>0</v>
      </c>
    </row>
    <row r="14" spans="1:14" ht="189">
      <c r="A14" s="125" t="s">
        <v>84</v>
      </c>
      <c r="B14" s="126" t="s">
        <v>570</v>
      </c>
      <c r="C14" s="112" t="s">
        <v>622</v>
      </c>
      <c r="D14" s="118" t="s">
        <v>422</v>
      </c>
      <c r="E14" s="118" t="s">
        <v>40</v>
      </c>
      <c r="F14" s="120">
        <f>SUM(G14:H14)</f>
        <v>539</v>
      </c>
      <c r="G14" s="127">
        <v>539</v>
      </c>
      <c r="H14" s="127"/>
      <c r="I14" s="120">
        <f>SUM(J14:K14)</f>
        <v>544</v>
      </c>
      <c r="J14" s="127">
        <v>544</v>
      </c>
      <c r="K14" s="127"/>
      <c r="L14" s="120">
        <f>SUM(M14:N14)</f>
        <v>564</v>
      </c>
      <c r="M14" s="158">
        <v>564</v>
      </c>
      <c r="N14" s="127"/>
    </row>
    <row r="15" spans="1:14" ht="110.25">
      <c r="A15" s="125" t="s">
        <v>85</v>
      </c>
      <c r="B15" s="126" t="s">
        <v>570</v>
      </c>
      <c r="C15" s="112" t="s">
        <v>0</v>
      </c>
      <c r="D15" s="118" t="s">
        <v>422</v>
      </c>
      <c r="E15" s="118" t="s">
        <v>40</v>
      </c>
      <c r="F15" s="120">
        <f>SUM(G15:H15)</f>
        <v>12</v>
      </c>
      <c r="G15" s="127">
        <v>12</v>
      </c>
      <c r="H15" s="127"/>
      <c r="I15" s="120">
        <f>SUM(J15:K15)</f>
        <v>12</v>
      </c>
      <c r="J15" s="127">
        <v>12</v>
      </c>
      <c r="K15" s="127"/>
      <c r="L15" s="120">
        <f>SUM(M15:N15)</f>
        <v>12</v>
      </c>
      <c r="M15" s="158">
        <v>12</v>
      </c>
      <c r="N15" s="127"/>
    </row>
    <row r="16" spans="1:14" ht="78.75">
      <c r="A16" s="141" t="s">
        <v>724</v>
      </c>
      <c r="B16" s="116" t="s">
        <v>784</v>
      </c>
      <c r="C16" s="112"/>
      <c r="D16" s="118"/>
      <c r="E16" s="118"/>
      <c r="F16" s="120">
        <f>F17</f>
        <v>10</v>
      </c>
      <c r="G16" s="120">
        <f aca="true" t="shared" si="3" ref="G16:N16">G17</f>
        <v>0</v>
      </c>
      <c r="H16" s="120">
        <f t="shared" si="3"/>
        <v>10</v>
      </c>
      <c r="I16" s="120">
        <f t="shared" si="3"/>
        <v>0</v>
      </c>
      <c r="J16" s="120">
        <f t="shared" si="3"/>
        <v>0</v>
      </c>
      <c r="K16" s="120">
        <f t="shared" si="3"/>
        <v>0</v>
      </c>
      <c r="L16" s="120">
        <f t="shared" si="3"/>
        <v>0</v>
      </c>
      <c r="M16" s="120">
        <f t="shared" si="3"/>
        <v>0</v>
      </c>
      <c r="N16" s="120">
        <f t="shared" si="3"/>
        <v>0</v>
      </c>
    </row>
    <row r="17" spans="1:14" ht="126">
      <c r="A17" s="141" t="s">
        <v>741</v>
      </c>
      <c r="B17" s="126" t="s">
        <v>723</v>
      </c>
      <c r="C17" s="112" t="s">
        <v>0</v>
      </c>
      <c r="D17" s="112" t="s">
        <v>419</v>
      </c>
      <c r="E17" s="112" t="s">
        <v>540</v>
      </c>
      <c r="F17" s="120">
        <f>SUM(G17:H17)</f>
        <v>10</v>
      </c>
      <c r="G17" s="127"/>
      <c r="H17" s="127">
        <v>10</v>
      </c>
      <c r="I17" s="120">
        <f>SUM(J17:K17)</f>
        <v>0</v>
      </c>
      <c r="J17" s="127"/>
      <c r="K17" s="127"/>
      <c r="L17" s="120">
        <f>SUM(M17:N17)</f>
        <v>0</v>
      </c>
      <c r="M17" s="158"/>
      <c r="N17" s="127"/>
    </row>
    <row r="18" spans="1:14" ht="63">
      <c r="A18" s="141" t="s">
        <v>660</v>
      </c>
      <c r="B18" s="136" t="s">
        <v>785</v>
      </c>
      <c r="C18" s="112"/>
      <c r="D18" s="118"/>
      <c r="E18" s="118"/>
      <c r="F18" s="120">
        <f>F19</f>
        <v>500</v>
      </c>
      <c r="G18" s="120">
        <f aca="true" t="shared" si="4" ref="G18:N18">G19</f>
        <v>0</v>
      </c>
      <c r="H18" s="120">
        <f t="shared" si="4"/>
        <v>500</v>
      </c>
      <c r="I18" s="120">
        <f t="shared" si="4"/>
        <v>20</v>
      </c>
      <c r="J18" s="120">
        <f t="shared" si="4"/>
        <v>0</v>
      </c>
      <c r="K18" s="120">
        <f t="shared" si="4"/>
        <v>20</v>
      </c>
      <c r="L18" s="120">
        <f t="shared" si="4"/>
        <v>20</v>
      </c>
      <c r="M18" s="120">
        <f t="shared" si="4"/>
        <v>0</v>
      </c>
      <c r="N18" s="120">
        <f t="shared" si="4"/>
        <v>20</v>
      </c>
    </row>
    <row r="19" spans="1:14" ht="94.5">
      <c r="A19" s="141" t="s">
        <v>658</v>
      </c>
      <c r="B19" s="123" t="s">
        <v>659</v>
      </c>
      <c r="C19" s="112" t="s">
        <v>0</v>
      </c>
      <c r="D19" s="135" t="s">
        <v>419</v>
      </c>
      <c r="E19" s="123" t="s">
        <v>540</v>
      </c>
      <c r="F19" s="120">
        <f>SUM(G19:H19)</f>
        <v>500</v>
      </c>
      <c r="G19" s="127"/>
      <c r="H19" s="127">
        <v>500</v>
      </c>
      <c r="I19" s="120">
        <f>SUM(J19:K19)</f>
        <v>20</v>
      </c>
      <c r="J19" s="127"/>
      <c r="K19" s="127">
        <v>20</v>
      </c>
      <c r="L19" s="120">
        <f>SUM(M19:N19)</f>
        <v>20</v>
      </c>
      <c r="M19" s="158"/>
      <c r="N19" s="127">
        <v>20</v>
      </c>
    </row>
    <row r="20" spans="1:14" s="129" customFormat="1" ht="141.75">
      <c r="A20" s="107" t="s">
        <v>439</v>
      </c>
      <c r="B20" s="183" t="s">
        <v>786</v>
      </c>
      <c r="C20" s="115"/>
      <c r="D20" s="115"/>
      <c r="E20" s="115"/>
      <c r="F20" s="113">
        <f aca="true" t="shared" si="5" ref="F20:N20">F21</f>
        <v>715</v>
      </c>
      <c r="G20" s="113">
        <f t="shared" si="5"/>
        <v>715</v>
      </c>
      <c r="H20" s="113">
        <f t="shared" si="5"/>
        <v>0</v>
      </c>
      <c r="I20" s="113">
        <f t="shared" si="5"/>
        <v>722</v>
      </c>
      <c r="J20" s="113">
        <f t="shared" si="5"/>
        <v>722</v>
      </c>
      <c r="K20" s="113">
        <f t="shared" si="5"/>
        <v>0</v>
      </c>
      <c r="L20" s="113">
        <f t="shared" si="5"/>
        <v>748</v>
      </c>
      <c r="M20" s="190">
        <f t="shared" si="5"/>
        <v>748</v>
      </c>
      <c r="N20" s="113">
        <f t="shared" si="5"/>
        <v>0</v>
      </c>
    </row>
    <row r="21" spans="1:14" s="129" customFormat="1" ht="78.75">
      <c r="A21" s="121" t="s">
        <v>1001</v>
      </c>
      <c r="B21" s="124" t="s">
        <v>787</v>
      </c>
      <c r="C21" s="115"/>
      <c r="D21" s="115"/>
      <c r="E21" s="115"/>
      <c r="F21" s="120">
        <f aca="true" t="shared" si="6" ref="F21:N21">SUM(F22:F23)</f>
        <v>715</v>
      </c>
      <c r="G21" s="120">
        <f t="shared" si="6"/>
        <v>715</v>
      </c>
      <c r="H21" s="120">
        <f t="shared" si="6"/>
        <v>0</v>
      </c>
      <c r="I21" s="120">
        <f t="shared" si="6"/>
        <v>722</v>
      </c>
      <c r="J21" s="120">
        <f t="shared" si="6"/>
        <v>722</v>
      </c>
      <c r="K21" s="120">
        <f t="shared" si="6"/>
        <v>0</v>
      </c>
      <c r="L21" s="120">
        <f t="shared" si="6"/>
        <v>748</v>
      </c>
      <c r="M21" s="159">
        <f t="shared" si="6"/>
        <v>748</v>
      </c>
      <c r="N21" s="120">
        <f t="shared" si="6"/>
        <v>0</v>
      </c>
    </row>
    <row r="22" spans="1:14" ht="189">
      <c r="A22" s="125" t="s">
        <v>482</v>
      </c>
      <c r="B22" s="126" t="s">
        <v>569</v>
      </c>
      <c r="C22" s="112" t="s">
        <v>622</v>
      </c>
      <c r="D22" s="118" t="s">
        <v>29</v>
      </c>
      <c r="E22" s="118" t="s">
        <v>30</v>
      </c>
      <c r="F22" s="120">
        <f>SUM(G22:H22)</f>
        <v>715</v>
      </c>
      <c r="G22" s="127">
        <v>715</v>
      </c>
      <c r="H22" s="127"/>
      <c r="I22" s="120">
        <f>SUM(J22:K22)</f>
        <v>722</v>
      </c>
      <c r="J22" s="127">
        <v>722</v>
      </c>
      <c r="K22" s="127"/>
      <c r="L22" s="120">
        <f>SUM(M22:N22)</f>
        <v>748</v>
      </c>
      <c r="M22" s="158">
        <v>748</v>
      </c>
      <c r="N22" s="127"/>
    </row>
    <row r="23" spans="1:14" ht="110.25">
      <c r="A23" s="125" t="s">
        <v>91</v>
      </c>
      <c r="B23" s="126" t="s">
        <v>569</v>
      </c>
      <c r="C23" s="112" t="s">
        <v>0</v>
      </c>
      <c r="D23" s="118" t="s">
        <v>29</v>
      </c>
      <c r="E23" s="118" t="s">
        <v>30</v>
      </c>
      <c r="F23" s="120">
        <f>SUM(G23:H23)</f>
        <v>0</v>
      </c>
      <c r="G23" s="127"/>
      <c r="H23" s="127"/>
      <c r="I23" s="120">
        <f>SUM(J23:K23)</f>
        <v>0</v>
      </c>
      <c r="J23" s="127"/>
      <c r="K23" s="127"/>
      <c r="L23" s="120">
        <f>SUM(M23:N23)</f>
        <v>0</v>
      </c>
      <c r="M23" s="158"/>
      <c r="N23" s="127"/>
    </row>
    <row r="24" spans="1:14" s="129" customFormat="1" ht="189">
      <c r="A24" s="107" t="s">
        <v>360</v>
      </c>
      <c r="B24" s="191" t="s">
        <v>788</v>
      </c>
      <c r="C24" s="179"/>
      <c r="D24" s="179"/>
      <c r="E24" s="179"/>
      <c r="F24" s="163">
        <f>SUM(F25,F28,)</f>
        <v>3548</v>
      </c>
      <c r="G24" s="163">
        <f aca="true" t="shared" si="7" ref="G24:N24">SUM(G25,G28,)</f>
        <v>0</v>
      </c>
      <c r="H24" s="163">
        <f t="shared" si="7"/>
        <v>3548</v>
      </c>
      <c r="I24" s="163">
        <f t="shared" si="7"/>
        <v>3483</v>
      </c>
      <c r="J24" s="163">
        <f t="shared" si="7"/>
        <v>0</v>
      </c>
      <c r="K24" s="163">
        <f t="shared" si="7"/>
        <v>3483</v>
      </c>
      <c r="L24" s="163">
        <f t="shared" si="7"/>
        <v>3622</v>
      </c>
      <c r="M24" s="192">
        <f t="shared" si="7"/>
        <v>0</v>
      </c>
      <c r="N24" s="163">
        <f t="shared" si="7"/>
        <v>3622</v>
      </c>
    </row>
    <row r="25" spans="1:14" s="129" customFormat="1" ht="63">
      <c r="A25" s="128" t="s">
        <v>949</v>
      </c>
      <c r="B25" s="136" t="s">
        <v>948</v>
      </c>
      <c r="C25" s="179"/>
      <c r="D25" s="179"/>
      <c r="E25" s="179"/>
      <c r="F25" s="127">
        <f aca="true" t="shared" si="8" ref="F25:N25">SUM(F26:F27)</f>
        <v>3538</v>
      </c>
      <c r="G25" s="127">
        <f t="shared" si="8"/>
        <v>0</v>
      </c>
      <c r="H25" s="127">
        <f t="shared" si="8"/>
        <v>3538</v>
      </c>
      <c r="I25" s="127">
        <f t="shared" si="8"/>
        <v>3483</v>
      </c>
      <c r="J25" s="127">
        <f t="shared" si="8"/>
        <v>0</v>
      </c>
      <c r="K25" s="127">
        <f t="shared" si="8"/>
        <v>3483</v>
      </c>
      <c r="L25" s="127">
        <f t="shared" si="8"/>
        <v>3622</v>
      </c>
      <c r="M25" s="158">
        <f t="shared" si="8"/>
        <v>0</v>
      </c>
      <c r="N25" s="127">
        <f t="shared" si="8"/>
        <v>3622</v>
      </c>
    </row>
    <row r="26" spans="1:14" ht="189">
      <c r="A26" s="121" t="s">
        <v>110</v>
      </c>
      <c r="B26" s="123" t="s">
        <v>578</v>
      </c>
      <c r="C26" s="137">
        <v>100</v>
      </c>
      <c r="D26" s="135" t="s">
        <v>419</v>
      </c>
      <c r="E26" s="135" t="s">
        <v>420</v>
      </c>
      <c r="F26" s="120">
        <f>SUM(G26:H26)</f>
        <v>3365</v>
      </c>
      <c r="G26" s="127"/>
      <c r="H26" s="127">
        <v>3365</v>
      </c>
      <c r="I26" s="120">
        <f>SUM(J26:K26)</f>
        <v>3475</v>
      </c>
      <c r="J26" s="127"/>
      <c r="K26" s="127">
        <v>3475</v>
      </c>
      <c r="L26" s="120">
        <f>SUM(M26:N26)</f>
        <v>3614</v>
      </c>
      <c r="M26" s="158"/>
      <c r="N26" s="127">
        <v>3614</v>
      </c>
    </row>
    <row r="27" spans="1:14" ht="110.25">
      <c r="A27" s="193" t="s">
        <v>1013</v>
      </c>
      <c r="B27" s="123" t="s">
        <v>578</v>
      </c>
      <c r="C27" s="137">
        <v>200</v>
      </c>
      <c r="D27" s="135" t="s">
        <v>419</v>
      </c>
      <c r="E27" s="135" t="s">
        <v>420</v>
      </c>
      <c r="F27" s="120">
        <f>SUM(G27:H27)</f>
        <v>173</v>
      </c>
      <c r="G27" s="127"/>
      <c r="H27" s="127">
        <v>173</v>
      </c>
      <c r="I27" s="120">
        <f>SUM(J27:K27)</f>
        <v>8</v>
      </c>
      <c r="J27" s="127"/>
      <c r="K27" s="127">
        <v>8</v>
      </c>
      <c r="L27" s="120">
        <f>SUM(M27:N27)</f>
        <v>8</v>
      </c>
      <c r="M27" s="158"/>
      <c r="N27" s="127">
        <v>8</v>
      </c>
    </row>
    <row r="28" spans="1:14" ht="47.25">
      <c r="A28" s="121" t="s">
        <v>931</v>
      </c>
      <c r="B28" s="136" t="s">
        <v>789</v>
      </c>
      <c r="C28" s="137"/>
      <c r="D28" s="135"/>
      <c r="E28" s="135"/>
      <c r="F28" s="120">
        <f>SUM(F29:F30)</f>
        <v>10</v>
      </c>
      <c r="G28" s="120">
        <f>SUM(G29:G30)</f>
        <v>0</v>
      </c>
      <c r="H28" s="120">
        <f>SUM(H29:H30)</f>
        <v>10</v>
      </c>
      <c r="I28" s="120">
        <f aca="true" t="shared" si="9" ref="I28:N28">I29</f>
        <v>0</v>
      </c>
      <c r="J28" s="120">
        <f t="shared" si="9"/>
        <v>0</v>
      </c>
      <c r="K28" s="120">
        <f t="shared" si="9"/>
        <v>0</v>
      </c>
      <c r="L28" s="120">
        <f t="shared" si="9"/>
        <v>0</v>
      </c>
      <c r="M28" s="159">
        <f t="shared" si="9"/>
        <v>0</v>
      </c>
      <c r="N28" s="120">
        <f t="shared" si="9"/>
        <v>0</v>
      </c>
    </row>
    <row r="29" spans="1:14" ht="94.5">
      <c r="A29" s="121" t="s">
        <v>932</v>
      </c>
      <c r="B29" s="123" t="s">
        <v>579</v>
      </c>
      <c r="C29" s="137">
        <v>200</v>
      </c>
      <c r="D29" s="135" t="s">
        <v>419</v>
      </c>
      <c r="E29" s="135" t="s">
        <v>420</v>
      </c>
      <c r="F29" s="120">
        <f>SUM(G29:H29)</f>
        <v>0</v>
      </c>
      <c r="G29" s="127"/>
      <c r="H29" s="127"/>
      <c r="I29" s="120">
        <f>SUM(J29:K29)</f>
        <v>0</v>
      </c>
      <c r="J29" s="127"/>
      <c r="K29" s="127"/>
      <c r="L29" s="120">
        <f>SUM(M29:N29)</f>
        <v>0</v>
      </c>
      <c r="M29" s="158"/>
      <c r="N29" s="127"/>
    </row>
    <row r="30" spans="1:14" ht="94.5">
      <c r="A30" s="121" t="s">
        <v>932</v>
      </c>
      <c r="B30" s="123" t="s">
        <v>579</v>
      </c>
      <c r="C30" s="137">
        <v>300</v>
      </c>
      <c r="D30" s="135" t="s">
        <v>419</v>
      </c>
      <c r="E30" s="135" t="s">
        <v>420</v>
      </c>
      <c r="F30" s="120">
        <f>SUM(G30:H30)</f>
        <v>10</v>
      </c>
      <c r="G30" s="127"/>
      <c r="H30" s="127">
        <v>10</v>
      </c>
      <c r="I30" s="120"/>
      <c r="J30" s="127"/>
      <c r="K30" s="127"/>
      <c r="L30" s="120"/>
      <c r="M30" s="158"/>
      <c r="N30" s="127"/>
    </row>
    <row r="31" spans="1:14" s="129" customFormat="1" ht="47.25">
      <c r="A31" s="138" t="s">
        <v>728</v>
      </c>
      <c r="B31" s="191" t="s">
        <v>790</v>
      </c>
      <c r="C31" s="133"/>
      <c r="D31" s="110" t="s">
        <v>419</v>
      </c>
      <c r="E31" s="110" t="s">
        <v>540</v>
      </c>
      <c r="F31" s="113">
        <f>F32</f>
        <v>10</v>
      </c>
      <c r="G31" s="113">
        <f aca="true" t="shared" si="10" ref="G31:N32">G32</f>
        <v>0</v>
      </c>
      <c r="H31" s="113">
        <f t="shared" si="10"/>
        <v>10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0</v>
      </c>
      <c r="M31" s="113">
        <f t="shared" si="10"/>
        <v>0</v>
      </c>
      <c r="N31" s="113">
        <f t="shared" si="10"/>
        <v>0</v>
      </c>
    </row>
    <row r="32" spans="1:14" ht="63">
      <c r="A32" s="141" t="s">
        <v>729</v>
      </c>
      <c r="B32" s="136" t="s">
        <v>791</v>
      </c>
      <c r="C32" s="137"/>
      <c r="D32" s="123" t="s">
        <v>419</v>
      </c>
      <c r="E32" s="123" t="s">
        <v>540</v>
      </c>
      <c r="F32" s="120">
        <f>F33</f>
        <v>10</v>
      </c>
      <c r="G32" s="120">
        <f t="shared" si="10"/>
        <v>0</v>
      </c>
      <c r="H32" s="120">
        <f t="shared" si="10"/>
        <v>10</v>
      </c>
      <c r="I32" s="120">
        <f t="shared" si="10"/>
        <v>0</v>
      </c>
      <c r="J32" s="120">
        <f t="shared" si="10"/>
        <v>0</v>
      </c>
      <c r="K32" s="120">
        <f t="shared" si="10"/>
        <v>0</v>
      </c>
      <c r="L32" s="120">
        <f t="shared" si="10"/>
        <v>0</v>
      </c>
      <c r="M32" s="120">
        <f t="shared" si="10"/>
        <v>0</v>
      </c>
      <c r="N32" s="120">
        <f t="shared" si="10"/>
        <v>0</v>
      </c>
    </row>
    <row r="33" spans="1:14" ht="94.5">
      <c r="A33" s="141" t="s">
        <v>742</v>
      </c>
      <c r="B33" s="123" t="s">
        <v>726</v>
      </c>
      <c r="C33" s="137">
        <v>200</v>
      </c>
      <c r="D33" s="123" t="s">
        <v>419</v>
      </c>
      <c r="E33" s="123" t="s">
        <v>540</v>
      </c>
      <c r="F33" s="120">
        <f>SUM(G33:H33)</f>
        <v>10</v>
      </c>
      <c r="G33" s="127"/>
      <c r="H33" s="127">
        <v>10</v>
      </c>
      <c r="I33" s="120">
        <f>SUM(J33:K33)</f>
        <v>0</v>
      </c>
      <c r="J33" s="127"/>
      <c r="K33" s="127"/>
      <c r="L33" s="120">
        <f>SUM(M33:N33)</f>
        <v>0</v>
      </c>
      <c r="M33" s="158"/>
      <c r="N33" s="127"/>
    </row>
    <row r="34" spans="1:14" ht="63">
      <c r="A34" s="107" t="s">
        <v>374</v>
      </c>
      <c r="B34" s="194" t="s">
        <v>792</v>
      </c>
      <c r="C34" s="154"/>
      <c r="D34" s="154"/>
      <c r="E34" s="154"/>
      <c r="F34" s="153">
        <f>SUM(F35,F44,F56,F63)</f>
        <v>459467.3</v>
      </c>
      <c r="G34" s="153">
        <f aca="true" t="shared" si="11" ref="G34:N34">SUM(G35,G44,G56,G63)</f>
        <v>305684.8</v>
      </c>
      <c r="H34" s="153">
        <f t="shared" si="11"/>
        <v>153782.5</v>
      </c>
      <c r="I34" s="153">
        <f t="shared" si="11"/>
        <v>550843.5</v>
      </c>
      <c r="J34" s="153">
        <f t="shared" si="11"/>
        <v>414923</v>
      </c>
      <c r="K34" s="153">
        <f t="shared" si="11"/>
        <v>135920.5</v>
      </c>
      <c r="L34" s="153">
        <f t="shared" si="11"/>
        <v>404853.9</v>
      </c>
      <c r="M34" s="153">
        <f t="shared" si="11"/>
        <v>290850</v>
      </c>
      <c r="N34" s="153">
        <f t="shared" si="11"/>
        <v>114003.9</v>
      </c>
    </row>
    <row r="35" spans="1:14" ht="94.5">
      <c r="A35" s="107" t="s">
        <v>474</v>
      </c>
      <c r="B35" s="194" t="s">
        <v>793</v>
      </c>
      <c r="C35" s="154"/>
      <c r="D35" s="154"/>
      <c r="E35" s="154"/>
      <c r="F35" s="153">
        <f aca="true" t="shared" si="12" ref="F35:N35">SUM(F36,F39,F41)</f>
        <v>98724.4</v>
      </c>
      <c r="G35" s="153">
        <f t="shared" si="12"/>
        <v>55911</v>
      </c>
      <c r="H35" s="153">
        <f t="shared" si="12"/>
        <v>42813.4</v>
      </c>
      <c r="I35" s="153">
        <f t="shared" si="12"/>
        <v>160316</v>
      </c>
      <c r="J35" s="153">
        <f t="shared" si="12"/>
        <v>118392</v>
      </c>
      <c r="K35" s="153">
        <f t="shared" si="12"/>
        <v>41924</v>
      </c>
      <c r="L35" s="153">
        <f t="shared" si="12"/>
        <v>99936</v>
      </c>
      <c r="M35" s="195">
        <f t="shared" si="12"/>
        <v>84192</v>
      </c>
      <c r="N35" s="153">
        <f t="shared" si="12"/>
        <v>15744</v>
      </c>
    </row>
    <row r="36" spans="1:14" ht="63">
      <c r="A36" s="121" t="s">
        <v>51</v>
      </c>
      <c r="B36" s="119" t="s">
        <v>226</v>
      </c>
      <c r="C36" s="154"/>
      <c r="D36" s="154"/>
      <c r="E36" s="154"/>
      <c r="F36" s="155">
        <f aca="true" t="shared" si="13" ref="F36:N36">SUM(F37:F38)</f>
        <v>94558.4</v>
      </c>
      <c r="G36" s="155">
        <f t="shared" si="13"/>
        <v>51745</v>
      </c>
      <c r="H36" s="155">
        <f t="shared" si="13"/>
        <v>42813.4</v>
      </c>
      <c r="I36" s="155">
        <f t="shared" si="13"/>
        <v>93890</v>
      </c>
      <c r="J36" s="155">
        <f t="shared" si="13"/>
        <v>58192</v>
      </c>
      <c r="K36" s="155">
        <f t="shared" si="13"/>
        <v>35698</v>
      </c>
      <c r="L36" s="155">
        <f t="shared" si="13"/>
        <v>82015</v>
      </c>
      <c r="M36" s="196">
        <f t="shared" si="13"/>
        <v>67647</v>
      </c>
      <c r="N36" s="155">
        <f t="shared" si="13"/>
        <v>14368</v>
      </c>
    </row>
    <row r="37" spans="1:14" ht="157.5">
      <c r="A37" s="125" t="s">
        <v>111</v>
      </c>
      <c r="B37" s="112" t="s">
        <v>229</v>
      </c>
      <c r="C37" s="112" t="s">
        <v>291</v>
      </c>
      <c r="D37" s="118" t="s">
        <v>94</v>
      </c>
      <c r="E37" s="118" t="s">
        <v>29</v>
      </c>
      <c r="F37" s="120">
        <f>SUM(G37:H37)</f>
        <v>42813.4</v>
      </c>
      <c r="G37" s="127"/>
      <c r="H37" s="120">
        <v>42813.4</v>
      </c>
      <c r="I37" s="120">
        <f>SUM(J37:K37)</f>
        <v>35698</v>
      </c>
      <c r="J37" s="127"/>
      <c r="K37" s="127">
        <v>35698</v>
      </c>
      <c r="L37" s="120">
        <f>SUM(M37:N37)</f>
        <v>14368</v>
      </c>
      <c r="M37" s="158"/>
      <c r="N37" s="127">
        <v>14368</v>
      </c>
    </row>
    <row r="38" spans="1:14" ht="157.5">
      <c r="A38" s="128" t="s">
        <v>258</v>
      </c>
      <c r="B38" s="126" t="s">
        <v>230</v>
      </c>
      <c r="C38" s="112" t="s">
        <v>291</v>
      </c>
      <c r="D38" s="118" t="s">
        <v>94</v>
      </c>
      <c r="E38" s="118" t="s">
        <v>29</v>
      </c>
      <c r="F38" s="120">
        <f>SUM(G38:H38)</f>
        <v>51745</v>
      </c>
      <c r="G38" s="120">
        <v>51745</v>
      </c>
      <c r="H38" s="120">
        <v>0</v>
      </c>
      <c r="I38" s="120">
        <f>SUM(J38:K38)</f>
        <v>58192</v>
      </c>
      <c r="J38" s="120">
        <v>58192</v>
      </c>
      <c r="K38" s="120">
        <v>0</v>
      </c>
      <c r="L38" s="120">
        <f>SUM(M38:N38)</f>
        <v>67647</v>
      </c>
      <c r="M38" s="159">
        <v>67647</v>
      </c>
      <c r="N38" s="120">
        <v>0</v>
      </c>
    </row>
    <row r="39" spans="1:14" ht="63">
      <c r="A39" s="128" t="s">
        <v>118</v>
      </c>
      <c r="B39" s="124" t="s">
        <v>794</v>
      </c>
      <c r="C39" s="112"/>
      <c r="D39" s="112"/>
      <c r="E39" s="112"/>
      <c r="F39" s="120">
        <f aca="true" t="shared" si="14" ref="F39:N39">F40</f>
        <v>4166</v>
      </c>
      <c r="G39" s="120">
        <f t="shared" si="14"/>
        <v>4166</v>
      </c>
      <c r="H39" s="120">
        <f t="shared" si="14"/>
        <v>0</v>
      </c>
      <c r="I39" s="120">
        <f t="shared" si="14"/>
        <v>4166</v>
      </c>
      <c r="J39" s="120">
        <f t="shared" si="14"/>
        <v>4166</v>
      </c>
      <c r="K39" s="120">
        <f t="shared" si="14"/>
        <v>0</v>
      </c>
      <c r="L39" s="120">
        <f t="shared" si="14"/>
        <v>4166</v>
      </c>
      <c r="M39" s="159">
        <f t="shared" si="14"/>
        <v>4166</v>
      </c>
      <c r="N39" s="120">
        <f t="shared" si="14"/>
        <v>0</v>
      </c>
    </row>
    <row r="40" spans="1:14" ht="157.5">
      <c r="A40" s="121" t="s">
        <v>133</v>
      </c>
      <c r="B40" s="126" t="s">
        <v>242</v>
      </c>
      <c r="C40" s="112" t="s">
        <v>295</v>
      </c>
      <c r="D40" s="112" t="s">
        <v>297</v>
      </c>
      <c r="E40" s="118" t="s">
        <v>30</v>
      </c>
      <c r="F40" s="120">
        <f>SUM(G40:H40)</f>
        <v>4166</v>
      </c>
      <c r="G40" s="127">
        <v>4166</v>
      </c>
      <c r="H40" s="127"/>
      <c r="I40" s="120">
        <f>SUM(J40:K40)</f>
        <v>4166</v>
      </c>
      <c r="J40" s="127">
        <v>4166</v>
      </c>
      <c r="K40" s="127"/>
      <c r="L40" s="120">
        <f>SUM(M40:N40)</f>
        <v>4166</v>
      </c>
      <c r="M40" s="158">
        <v>4166</v>
      </c>
      <c r="N40" s="127"/>
    </row>
    <row r="41" spans="1:14" ht="47.25">
      <c r="A41" s="116" t="s">
        <v>330</v>
      </c>
      <c r="B41" s="124" t="s">
        <v>795</v>
      </c>
      <c r="C41" s="112"/>
      <c r="D41" s="112"/>
      <c r="E41" s="112"/>
      <c r="F41" s="120">
        <f>SUM(F42:F43)</f>
        <v>0</v>
      </c>
      <c r="G41" s="120">
        <f aca="true" t="shared" si="15" ref="G41:N41">SUM(G42:G43)</f>
        <v>0</v>
      </c>
      <c r="H41" s="120">
        <f t="shared" si="15"/>
        <v>0</v>
      </c>
      <c r="I41" s="120">
        <f t="shared" si="15"/>
        <v>62260</v>
      </c>
      <c r="J41" s="120">
        <f t="shared" si="15"/>
        <v>56034</v>
      </c>
      <c r="K41" s="120">
        <f t="shared" si="15"/>
        <v>6226</v>
      </c>
      <c r="L41" s="120">
        <f t="shared" si="15"/>
        <v>13755</v>
      </c>
      <c r="M41" s="159">
        <f t="shared" si="15"/>
        <v>12379</v>
      </c>
      <c r="N41" s="120">
        <f t="shared" si="15"/>
        <v>1376</v>
      </c>
    </row>
    <row r="42" spans="1:14" ht="78.75">
      <c r="A42" s="116" t="s">
        <v>25</v>
      </c>
      <c r="B42" s="126" t="s">
        <v>332</v>
      </c>
      <c r="C42" s="112" t="s">
        <v>0</v>
      </c>
      <c r="D42" s="112" t="s">
        <v>94</v>
      </c>
      <c r="E42" s="112" t="s">
        <v>29</v>
      </c>
      <c r="F42" s="120">
        <f>SUM(G42:H42)</f>
        <v>0</v>
      </c>
      <c r="G42" s="127"/>
      <c r="H42" s="127"/>
      <c r="I42" s="120">
        <f>SUM(J42:K42)</f>
        <v>6226</v>
      </c>
      <c r="J42" s="127">
        <v>0</v>
      </c>
      <c r="K42" s="127">
        <v>6226</v>
      </c>
      <c r="L42" s="120">
        <f>SUM(M42:N42)</f>
        <v>1376</v>
      </c>
      <c r="M42" s="158"/>
      <c r="N42" s="127">
        <v>1376</v>
      </c>
    </row>
    <row r="43" spans="1:14" ht="94.5">
      <c r="A43" s="116" t="s">
        <v>181</v>
      </c>
      <c r="B43" s="126" t="s">
        <v>333</v>
      </c>
      <c r="C43" s="112" t="s">
        <v>0</v>
      </c>
      <c r="D43" s="112" t="s">
        <v>94</v>
      </c>
      <c r="E43" s="112" t="s">
        <v>29</v>
      </c>
      <c r="F43" s="120">
        <f>SUM(G43:H43)</f>
        <v>0</v>
      </c>
      <c r="G43" s="127"/>
      <c r="H43" s="127"/>
      <c r="I43" s="120">
        <f>SUM(J43:K43)</f>
        <v>56034</v>
      </c>
      <c r="J43" s="127">
        <v>56034</v>
      </c>
      <c r="K43" s="127"/>
      <c r="L43" s="120">
        <f>SUM(M43:N43)</f>
        <v>12379</v>
      </c>
      <c r="M43" s="158">
        <v>12379</v>
      </c>
      <c r="N43" s="127"/>
    </row>
    <row r="44" spans="1:14" s="129" customFormat="1" ht="94.5">
      <c r="A44" s="107" t="s">
        <v>475</v>
      </c>
      <c r="B44" s="183" t="s">
        <v>796</v>
      </c>
      <c r="C44" s="115"/>
      <c r="D44" s="115"/>
      <c r="E44" s="115"/>
      <c r="F44" s="113">
        <f aca="true" t="shared" si="16" ref="F44:N44">SUM(F45,F49,F52)</f>
        <v>290391.7</v>
      </c>
      <c r="G44" s="113">
        <f t="shared" si="16"/>
        <v>237609</v>
      </c>
      <c r="H44" s="113">
        <f t="shared" si="16"/>
        <v>52782.7</v>
      </c>
      <c r="I44" s="113">
        <f t="shared" si="16"/>
        <v>317861.5</v>
      </c>
      <c r="J44" s="113">
        <f t="shared" si="16"/>
        <v>285551</v>
      </c>
      <c r="K44" s="113">
        <f t="shared" si="16"/>
        <v>32310.5</v>
      </c>
      <c r="L44" s="113">
        <f t="shared" si="16"/>
        <v>228845.9</v>
      </c>
      <c r="M44" s="190">
        <f t="shared" si="16"/>
        <v>195109</v>
      </c>
      <c r="N44" s="113">
        <f t="shared" si="16"/>
        <v>33736.9</v>
      </c>
    </row>
    <row r="45" spans="1:14" s="129" customFormat="1" ht="47.25">
      <c r="A45" s="121" t="s">
        <v>281</v>
      </c>
      <c r="B45" s="136" t="s">
        <v>797</v>
      </c>
      <c r="C45" s="115"/>
      <c r="D45" s="115"/>
      <c r="E45" s="115"/>
      <c r="F45" s="120">
        <f aca="true" t="shared" si="17" ref="F45:N45">SUM(F46:F48)</f>
        <v>176624.7</v>
      </c>
      <c r="G45" s="120">
        <f t="shared" si="17"/>
        <v>135208</v>
      </c>
      <c r="H45" s="120">
        <f t="shared" si="17"/>
        <v>41416.7</v>
      </c>
      <c r="I45" s="120">
        <f t="shared" si="17"/>
        <v>168697.6</v>
      </c>
      <c r="J45" s="120">
        <f t="shared" si="17"/>
        <v>147253</v>
      </c>
      <c r="K45" s="120">
        <f t="shared" si="17"/>
        <v>21444.6</v>
      </c>
      <c r="L45" s="120">
        <f t="shared" si="17"/>
        <v>176098</v>
      </c>
      <c r="M45" s="159">
        <f t="shared" si="17"/>
        <v>146793</v>
      </c>
      <c r="N45" s="120">
        <f t="shared" si="17"/>
        <v>29305</v>
      </c>
    </row>
    <row r="46" spans="1:14" ht="110.25">
      <c r="A46" s="121" t="s">
        <v>134</v>
      </c>
      <c r="B46" s="123" t="s">
        <v>231</v>
      </c>
      <c r="C46" s="112" t="s">
        <v>291</v>
      </c>
      <c r="D46" s="118" t="s">
        <v>94</v>
      </c>
      <c r="E46" s="118" t="s">
        <v>41</v>
      </c>
      <c r="F46" s="120">
        <f>SUM(G46:H46)</f>
        <v>41416.7</v>
      </c>
      <c r="G46" s="127"/>
      <c r="H46" s="127">
        <v>41416.7</v>
      </c>
      <c r="I46" s="120">
        <f>SUM(J46:K46)</f>
        <v>21444.6</v>
      </c>
      <c r="J46" s="127"/>
      <c r="K46" s="127">
        <v>21444.6</v>
      </c>
      <c r="L46" s="120">
        <f>SUM(M46:N46)</f>
        <v>29305</v>
      </c>
      <c r="M46" s="158"/>
      <c r="N46" s="127">
        <v>29305</v>
      </c>
    </row>
    <row r="47" spans="1:14" ht="94.5">
      <c r="A47" s="121" t="s">
        <v>114</v>
      </c>
      <c r="B47" s="126" t="s">
        <v>232</v>
      </c>
      <c r="C47" s="112" t="s">
        <v>291</v>
      </c>
      <c r="D47" s="118" t="s">
        <v>94</v>
      </c>
      <c r="E47" s="118" t="s">
        <v>41</v>
      </c>
      <c r="F47" s="120">
        <f>SUM(G47:H47)</f>
        <v>134152</v>
      </c>
      <c r="G47" s="120">
        <v>134152</v>
      </c>
      <c r="H47" s="120">
        <v>0</v>
      </c>
      <c r="I47" s="120">
        <f>SUM(J47:K47)</f>
        <v>146197</v>
      </c>
      <c r="J47" s="120">
        <v>146197</v>
      </c>
      <c r="K47" s="120">
        <v>0</v>
      </c>
      <c r="L47" s="120">
        <f>SUM(M47:N47)</f>
        <v>145737</v>
      </c>
      <c r="M47" s="159">
        <v>145737</v>
      </c>
      <c r="N47" s="120">
        <v>0</v>
      </c>
    </row>
    <row r="48" spans="1:14" ht="157.5">
      <c r="A48" s="121" t="s">
        <v>115</v>
      </c>
      <c r="B48" s="126" t="s">
        <v>233</v>
      </c>
      <c r="C48" s="112" t="s">
        <v>291</v>
      </c>
      <c r="D48" s="118" t="s">
        <v>94</v>
      </c>
      <c r="E48" s="118" t="s">
        <v>41</v>
      </c>
      <c r="F48" s="120">
        <f>SUM(G48:H48)</f>
        <v>1056</v>
      </c>
      <c r="G48" s="127">
        <v>1056</v>
      </c>
      <c r="H48" s="127"/>
      <c r="I48" s="120">
        <f>SUM(J48:K48)</f>
        <v>1056</v>
      </c>
      <c r="J48" s="127">
        <v>1056</v>
      </c>
      <c r="K48" s="127"/>
      <c r="L48" s="120">
        <f>SUM(M48:N48)</f>
        <v>1056</v>
      </c>
      <c r="M48" s="158">
        <v>1056</v>
      </c>
      <c r="N48" s="127"/>
    </row>
    <row r="49" spans="1:14" ht="47.25">
      <c r="A49" s="128" t="s">
        <v>604</v>
      </c>
      <c r="B49" s="119" t="s">
        <v>798</v>
      </c>
      <c r="C49" s="112"/>
      <c r="D49" s="112"/>
      <c r="E49" s="112"/>
      <c r="F49" s="120">
        <f>SUM(F50:F51)</f>
        <v>113</v>
      </c>
      <c r="G49" s="120">
        <f>SUM(G50:G51)</f>
        <v>113</v>
      </c>
      <c r="H49" s="120">
        <f>SUM(H50:H51)</f>
        <v>0</v>
      </c>
      <c r="I49" s="120">
        <f aca="true" t="shared" si="18" ref="I49:N49">SUM(I51:I51)</f>
        <v>117</v>
      </c>
      <c r="J49" s="120">
        <f t="shared" si="18"/>
        <v>117</v>
      </c>
      <c r="K49" s="120">
        <f t="shared" si="18"/>
        <v>0</v>
      </c>
      <c r="L49" s="120">
        <f t="shared" si="18"/>
        <v>121</v>
      </c>
      <c r="M49" s="159">
        <f t="shared" si="18"/>
        <v>121</v>
      </c>
      <c r="N49" s="120">
        <f t="shared" si="18"/>
        <v>0</v>
      </c>
    </row>
    <row r="50" spans="1:14" ht="94.5">
      <c r="A50" s="125" t="s">
        <v>113</v>
      </c>
      <c r="B50" s="126" t="s">
        <v>236</v>
      </c>
      <c r="C50" s="112" t="s">
        <v>291</v>
      </c>
      <c r="D50" s="118" t="s">
        <v>94</v>
      </c>
      <c r="E50" s="118" t="s">
        <v>94</v>
      </c>
      <c r="F50" s="120">
        <f>SUM(G50:H50)</f>
        <v>0</v>
      </c>
      <c r="G50" s="127"/>
      <c r="H50" s="127"/>
      <c r="I50" s="120"/>
      <c r="J50" s="120"/>
      <c r="K50" s="120"/>
      <c r="L50" s="120"/>
      <c r="M50" s="159"/>
      <c r="N50" s="120"/>
    </row>
    <row r="51" spans="1:14" ht="94.5">
      <c r="A51" s="125" t="s">
        <v>113</v>
      </c>
      <c r="B51" s="126" t="s">
        <v>237</v>
      </c>
      <c r="C51" s="112" t="s">
        <v>291</v>
      </c>
      <c r="D51" s="118" t="s">
        <v>94</v>
      </c>
      <c r="E51" s="118" t="s">
        <v>94</v>
      </c>
      <c r="F51" s="120">
        <f>SUM(G51:H51)</f>
        <v>113</v>
      </c>
      <c r="G51" s="127">
        <v>113</v>
      </c>
      <c r="H51" s="127"/>
      <c r="I51" s="120">
        <f>SUM(J51:K51)</f>
        <v>117</v>
      </c>
      <c r="J51" s="127">
        <v>117</v>
      </c>
      <c r="K51" s="127"/>
      <c r="L51" s="120">
        <f>SUM(M51:N51)</f>
        <v>121</v>
      </c>
      <c r="M51" s="158">
        <v>121</v>
      </c>
      <c r="N51" s="127"/>
    </row>
    <row r="52" spans="1:14" ht="47.25">
      <c r="A52" s="116" t="s">
        <v>124</v>
      </c>
      <c r="B52" s="119" t="s">
        <v>799</v>
      </c>
      <c r="C52" s="112"/>
      <c r="D52" s="118"/>
      <c r="E52" s="118"/>
      <c r="F52" s="120">
        <f>SUM(F53:F55)</f>
        <v>113654</v>
      </c>
      <c r="G52" s="120">
        <f aca="true" t="shared" si="19" ref="G52:N52">SUM(G53:G55)</f>
        <v>102288</v>
      </c>
      <c r="H52" s="120">
        <f t="shared" si="19"/>
        <v>11366</v>
      </c>
      <c r="I52" s="120">
        <f t="shared" si="19"/>
        <v>149046.9</v>
      </c>
      <c r="J52" s="120">
        <f t="shared" si="19"/>
        <v>138181</v>
      </c>
      <c r="K52" s="120">
        <f t="shared" si="19"/>
        <v>10865.9</v>
      </c>
      <c r="L52" s="120">
        <f t="shared" si="19"/>
        <v>52626.9</v>
      </c>
      <c r="M52" s="159">
        <f t="shared" si="19"/>
        <v>48195</v>
      </c>
      <c r="N52" s="120">
        <f t="shared" si="19"/>
        <v>4431.9</v>
      </c>
    </row>
    <row r="53" spans="1:14" ht="110.25">
      <c r="A53" s="197" t="s">
        <v>261</v>
      </c>
      <c r="B53" s="123" t="s">
        <v>351</v>
      </c>
      <c r="C53" s="112" t="s">
        <v>0</v>
      </c>
      <c r="D53" s="112" t="s">
        <v>94</v>
      </c>
      <c r="E53" s="112" t="s">
        <v>41</v>
      </c>
      <c r="F53" s="120">
        <f>SUM(G53:H53)</f>
        <v>11366</v>
      </c>
      <c r="G53" s="120"/>
      <c r="H53" s="120">
        <v>11366</v>
      </c>
      <c r="I53" s="120">
        <f>SUM(J53:K53)</f>
        <v>10865.9</v>
      </c>
      <c r="J53" s="120"/>
      <c r="K53" s="155">
        <v>10865.9</v>
      </c>
      <c r="L53" s="155">
        <f>SUM(M53:N53)</f>
        <v>4431.9</v>
      </c>
      <c r="M53" s="155"/>
      <c r="N53" s="155">
        <v>4431.9</v>
      </c>
    </row>
    <row r="54" spans="1:14" ht="110.25">
      <c r="A54" s="116" t="s">
        <v>334</v>
      </c>
      <c r="B54" s="112" t="s">
        <v>335</v>
      </c>
      <c r="C54" s="112" t="s">
        <v>0</v>
      </c>
      <c r="D54" s="112" t="s">
        <v>94</v>
      </c>
      <c r="E54" s="112" t="s">
        <v>41</v>
      </c>
      <c r="F54" s="120">
        <f>SUM(G54:H54)</f>
        <v>0</v>
      </c>
      <c r="G54" s="120"/>
      <c r="H54" s="120">
        <v>0</v>
      </c>
      <c r="I54" s="120"/>
      <c r="J54" s="120"/>
      <c r="K54" s="120"/>
      <c r="L54" s="120"/>
      <c r="M54" s="159"/>
      <c r="N54" s="120"/>
    </row>
    <row r="55" spans="1:14" ht="94.5">
      <c r="A55" s="116" t="s">
        <v>181</v>
      </c>
      <c r="B55" s="112" t="s">
        <v>172</v>
      </c>
      <c r="C55" s="112" t="s">
        <v>0</v>
      </c>
      <c r="D55" s="112" t="s">
        <v>94</v>
      </c>
      <c r="E55" s="112" t="s">
        <v>41</v>
      </c>
      <c r="F55" s="120">
        <f>SUM(G55:H55)</f>
        <v>102288</v>
      </c>
      <c r="G55" s="120">
        <v>102288</v>
      </c>
      <c r="H55" s="120"/>
      <c r="I55" s="120">
        <f>SUM(J55:K55)</f>
        <v>138181</v>
      </c>
      <c r="J55" s="120">
        <v>138181</v>
      </c>
      <c r="K55" s="120"/>
      <c r="L55" s="120">
        <f>SUM(M55:N55)</f>
        <v>48195</v>
      </c>
      <c r="M55" s="159">
        <v>48195</v>
      </c>
      <c r="N55" s="120"/>
    </row>
    <row r="56" spans="1:14" s="129" customFormat="1" ht="94.5">
      <c r="A56" s="198" t="s">
        <v>430</v>
      </c>
      <c r="B56" s="194" t="s">
        <v>800</v>
      </c>
      <c r="C56" s="154"/>
      <c r="D56" s="154"/>
      <c r="E56" s="154"/>
      <c r="F56" s="153">
        <f>SUM(F57,F59,)</f>
        <v>37879.9</v>
      </c>
      <c r="G56" s="153">
        <f aca="true" t="shared" si="20" ref="G56:N56">SUM(G57,G59,)</f>
        <v>1446.8</v>
      </c>
      <c r="H56" s="153">
        <f t="shared" si="20"/>
        <v>36433.1</v>
      </c>
      <c r="I56" s="153">
        <f t="shared" si="20"/>
        <v>41258</v>
      </c>
      <c r="J56" s="153">
        <f t="shared" si="20"/>
        <v>0</v>
      </c>
      <c r="K56" s="153">
        <f t="shared" si="20"/>
        <v>41258</v>
      </c>
      <c r="L56" s="153">
        <f t="shared" si="20"/>
        <v>43257</v>
      </c>
      <c r="M56" s="153">
        <f t="shared" si="20"/>
        <v>0</v>
      </c>
      <c r="N56" s="153">
        <f t="shared" si="20"/>
        <v>43257</v>
      </c>
    </row>
    <row r="57" spans="1:14" s="129" customFormat="1" ht="63">
      <c r="A57" s="121" t="s">
        <v>284</v>
      </c>
      <c r="B57" s="119" t="s">
        <v>801</v>
      </c>
      <c r="C57" s="154"/>
      <c r="D57" s="154"/>
      <c r="E57" s="154"/>
      <c r="F57" s="155">
        <f aca="true" t="shared" si="21" ref="F57:N57">F58</f>
        <v>36107</v>
      </c>
      <c r="G57" s="155">
        <f t="shared" si="21"/>
        <v>0</v>
      </c>
      <c r="H57" s="155">
        <f t="shared" si="21"/>
        <v>36107</v>
      </c>
      <c r="I57" s="155">
        <f t="shared" si="21"/>
        <v>41258</v>
      </c>
      <c r="J57" s="155">
        <f t="shared" si="21"/>
        <v>0</v>
      </c>
      <c r="K57" s="155">
        <f t="shared" si="21"/>
        <v>41258</v>
      </c>
      <c r="L57" s="155">
        <f t="shared" si="21"/>
        <v>43257</v>
      </c>
      <c r="M57" s="196">
        <f t="shared" si="21"/>
        <v>0</v>
      </c>
      <c r="N57" s="155">
        <f t="shared" si="21"/>
        <v>43257</v>
      </c>
    </row>
    <row r="58" spans="1:14" ht="126">
      <c r="A58" s="121" t="s">
        <v>116</v>
      </c>
      <c r="B58" s="112" t="s">
        <v>234</v>
      </c>
      <c r="C58" s="112">
        <v>600</v>
      </c>
      <c r="D58" s="118" t="s">
        <v>94</v>
      </c>
      <c r="E58" s="118" t="s">
        <v>419</v>
      </c>
      <c r="F58" s="120">
        <f>SUM(G58:H58)</f>
        <v>36107</v>
      </c>
      <c r="G58" s="120">
        <v>0</v>
      </c>
      <c r="H58" s="120">
        <v>36107</v>
      </c>
      <c r="I58" s="120">
        <f>SUM(J58:K58)</f>
        <v>41258</v>
      </c>
      <c r="J58" s="120">
        <v>0</v>
      </c>
      <c r="K58" s="120">
        <v>41258</v>
      </c>
      <c r="L58" s="120">
        <f>SUM(M58:N58)</f>
        <v>43257</v>
      </c>
      <c r="M58" s="120">
        <v>0</v>
      </c>
      <c r="N58" s="120">
        <v>43257</v>
      </c>
    </row>
    <row r="59" spans="1:14" ht="47.25">
      <c r="A59" s="121" t="s">
        <v>287</v>
      </c>
      <c r="B59" s="119" t="s">
        <v>748</v>
      </c>
      <c r="C59" s="112"/>
      <c r="D59" s="118"/>
      <c r="E59" s="118"/>
      <c r="F59" s="120">
        <f>SUM(F60:F62)</f>
        <v>1772.8999999999999</v>
      </c>
      <c r="G59" s="120">
        <f aca="true" t="shared" si="22" ref="G59:N59">SUM(G60:G62)</f>
        <v>1446.8</v>
      </c>
      <c r="H59" s="120">
        <f t="shared" si="22"/>
        <v>326.1</v>
      </c>
      <c r="I59" s="120">
        <f t="shared" si="22"/>
        <v>0</v>
      </c>
      <c r="J59" s="120">
        <f t="shared" si="22"/>
        <v>0</v>
      </c>
      <c r="K59" s="120">
        <f t="shared" si="22"/>
        <v>0</v>
      </c>
      <c r="L59" s="120">
        <f t="shared" si="22"/>
        <v>0</v>
      </c>
      <c r="M59" s="120">
        <f t="shared" si="22"/>
        <v>0</v>
      </c>
      <c r="N59" s="120">
        <f t="shared" si="22"/>
        <v>0</v>
      </c>
    </row>
    <row r="60" spans="1:14" ht="78.75">
      <c r="A60" s="121" t="s">
        <v>412</v>
      </c>
      <c r="B60" s="112" t="s">
        <v>235</v>
      </c>
      <c r="C60" s="112" t="s">
        <v>291</v>
      </c>
      <c r="D60" s="118" t="s">
        <v>94</v>
      </c>
      <c r="E60" s="118" t="s">
        <v>419</v>
      </c>
      <c r="F60" s="120">
        <f>SUM(G60:H60)</f>
        <v>250</v>
      </c>
      <c r="G60" s="127"/>
      <c r="H60" s="127">
        <v>250</v>
      </c>
      <c r="I60" s="120">
        <f>SUM(J60:K60)</f>
        <v>0</v>
      </c>
      <c r="J60" s="127"/>
      <c r="K60" s="127"/>
      <c r="L60" s="120">
        <f>SUM(M60:N60)</f>
        <v>0</v>
      </c>
      <c r="M60" s="158"/>
      <c r="N60" s="127"/>
    </row>
    <row r="61" spans="1:14" ht="31.5">
      <c r="A61" s="128" t="s">
        <v>250</v>
      </c>
      <c r="B61" s="119" t="s">
        <v>635</v>
      </c>
      <c r="C61" s="112"/>
      <c r="D61" s="118"/>
      <c r="E61" s="118"/>
      <c r="F61" s="120"/>
      <c r="G61" s="127"/>
      <c r="H61" s="127"/>
      <c r="I61" s="120"/>
      <c r="J61" s="127"/>
      <c r="K61" s="127"/>
      <c r="L61" s="120"/>
      <c r="M61" s="158"/>
      <c r="N61" s="127"/>
    </row>
    <row r="62" spans="1:14" ht="94.5">
      <c r="A62" s="128" t="s">
        <v>251</v>
      </c>
      <c r="B62" s="112" t="s">
        <v>252</v>
      </c>
      <c r="C62" s="112" t="s">
        <v>291</v>
      </c>
      <c r="D62" s="118" t="s">
        <v>94</v>
      </c>
      <c r="E62" s="118" t="s">
        <v>419</v>
      </c>
      <c r="F62" s="120">
        <f>SUM(G62:H62)</f>
        <v>1522.8999999999999</v>
      </c>
      <c r="G62" s="120">
        <v>1446.8</v>
      </c>
      <c r="H62" s="120">
        <v>76.1</v>
      </c>
      <c r="I62" s="120">
        <f>SUM(J62:K62)</f>
        <v>0</v>
      </c>
      <c r="J62" s="120">
        <v>0</v>
      </c>
      <c r="K62" s="120"/>
      <c r="L62" s="120">
        <f>SUM(M62:N62)</f>
        <v>0</v>
      </c>
      <c r="M62" s="159"/>
      <c r="N62" s="120"/>
    </row>
    <row r="63" spans="1:14" ht="94.5">
      <c r="A63" s="107" t="s">
        <v>476</v>
      </c>
      <c r="B63" s="131" t="s">
        <v>802</v>
      </c>
      <c r="C63" s="115"/>
      <c r="D63" s="115"/>
      <c r="E63" s="115"/>
      <c r="F63" s="113">
        <f>SUM(F64,F66,F70)</f>
        <v>32471.3</v>
      </c>
      <c r="G63" s="113">
        <f aca="true" t="shared" si="23" ref="G63:N63">SUM(G64,G66,G70)</f>
        <v>10718</v>
      </c>
      <c r="H63" s="113">
        <f t="shared" si="23"/>
        <v>21753.3</v>
      </c>
      <c r="I63" s="113">
        <f t="shared" si="23"/>
        <v>31408</v>
      </c>
      <c r="J63" s="113">
        <f t="shared" si="23"/>
        <v>10980</v>
      </c>
      <c r="K63" s="113">
        <f t="shared" si="23"/>
        <v>20428</v>
      </c>
      <c r="L63" s="113">
        <f t="shared" si="23"/>
        <v>32815</v>
      </c>
      <c r="M63" s="113">
        <f t="shared" si="23"/>
        <v>11549</v>
      </c>
      <c r="N63" s="113">
        <f t="shared" si="23"/>
        <v>21266</v>
      </c>
    </row>
    <row r="64" spans="1:14" ht="47.25">
      <c r="A64" s="121" t="s">
        <v>268</v>
      </c>
      <c r="B64" s="119" t="s">
        <v>803</v>
      </c>
      <c r="C64" s="115"/>
      <c r="D64" s="115"/>
      <c r="E64" s="115"/>
      <c r="F64" s="120">
        <f aca="true" t="shared" si="24" ref="F64:N64">F65</f>
        <v>2054</v>
      </c>
      <c r="G64" s="120">
        <f t="shared" si="24"/>
        <v>0</v>
      </c>
      <c r="H64" s="120">
        <f t="shared" si="24"/>
        <v>2054</v>
      </c>
      <c r="I64" s="120">
        <f t="shared" si="24"/>
        <v>2121</v>
      </c>
      <c r="J64" s="120">
        <f t="shared" si="24"/>
        <v>0</v>
      </c>
      <c r="K64" s="120">
        <f t="shared" si="24"/>
        <v>2121</v>
      </c>
      <c r="L64" s="120">
        <f t="shared" si="24"/>
        <v>2206</v>
      </c>
      <c r="M64" s="159">
        <f t="shared" si="24"/>
        <v>0</v>
      </c>
      <c r="N64" s="120">
        <f t="shared" si="24"/>
        <v>2206</v>
      </c>
    </row>
    <row r="65" spans="1:14" ht="157.5">
      <c r="A65" s="125" t="s">
        <v>163</v>
      </c>
      <c r="B65" s="112" t="s">
        <v>238</v>
      </c>
      <c r="C65" s="112">
        <v>100</v>
      </c>
      <c r="D65" s="118" t="s">
        <v>94</v>
      </c>
      <c r="E65" s="118" t="s">
        <v>420</v>
      </c>
      <c r="F65" s="120">
        <f>SUM(G65:H65)</f>
        <v>2054</v>
      </c>
      <c r="G65" s="127"/>
      <c r="H65" s="127">
        <v>2054</v>
      </c>
      <c r="I65" s="120">
        <f>SUM(J65:K65)</f>
        <v>2121</v>
      </c>
      <c r="J65" s="127"/>
      <c r="K65" s="127">
        <v>2121</v>
      </c>
      <c r="L65" s="120">
        <f>SUM(M65:N65)</f>
        <v>2206</v>
      </c>
      <c r="M65" s="158"/>
      <c r="N65" s="127">
        <v>2206</v>
      </c>
    </row>
    <row r="66" spans="1:14" ht="110.25">
      <c r="A66" s="121" t="s">
        <v>266</v>
      </c>
      <c r="B66" s="119" t="s">
        <v>804</v>
      </c>
      <c r="C66" s="112"/>
      <c r="D66" s="112"/>
      <c r="E66" s="112"/>
      <c r="F66" s="120">
        <f aca="true" t="shared" si="25" ref="F66:N66">SUM(F67:F69)</f>
        <v>19699.3</v>
      </c>
      <c r="G66" s="120">
        <f t="shared" si="25"/>
        <v>0</v>
      </c>
      <c r="H66" s="120">
        <f t="shared" si="25"/>
        <v>19699.3</v>
      </c>
      <c r="I66" s="120">
        <f t="shared" si="25"/>
        <v>18307</v>
      </c>
      <c r="J66" s="120">
        <f t="shared" si="25"/>
        <v>0</v>
      </c>
      <c r="K66" s="120">
        <f t="shared" si="25"/>
        <v>18307</v>
      </c>
      <c r="L66" s="120">
        <f t="shared" si="25"/>
        <v>19060</v>
      </c>
      <c r="M66" s="159">
        <f t="shared" si="25"/>
        <v>0</v>
      </c>
      <c r="N66" s="120">
        <f t="shared" si="25"/>
        <v>19060</v>
      </c>
    </row>
    <row r="67" spans="1:14" ht="189">
      <c r="A67" s="125" t="s">
        <v>164</v>
      </c>
      <c r="B67" s="112" t="s">
        <v>240</v>
      </c>
      <c r="C67" s="112">
        <v>100</v>
      </c>
      <c r="D67" s="135" t="s">
        <v>94</v>
      </c>
      <c r="E67" s="135" t="s">
        <v>420</v>
      </c>
      <c r="F67" s="120">
        <f>SUM(G67:H67)</f>
        <v>16218</v>
      </c>
      <c r="G67" s="127"/>
      <c r="H67" s="127">
        <v>16218</v>
      </c>
      <c r="I67" s="120">
        <f>SUM(J67:K67)</f>
        <v>18049</v>
      </c>
      <c r="J67" s="127"/>
      <c r="K67" s="127">
        <v>18049</v>
      </c>
      <c r="L67" s="120">
        <f>SUM(M67:N67)</f>
        <v>18794</v>
      </c>
      <c r="M67" s="158"/>
      <c r="N67" s="127">
        <v>18794</v>
      </c>
    </row>
    <row r="68" spans="1:14" ht="110.25">
      <c r="A68" s="125" t="s">
        <v>165</v>
      </c>
      <c r="B68" s="112" t="s">
        <v>240</v>
      </c>
      <c r="C68" s="112">
        <v>200</v>
      </c>
      <c r="D68" s="135" t="s">
        <v>94</v>
      </c>
      <c r="E68" s="135" t="s">
        <v>420</v>
      </c>
      <c r="F68" s="120">
        <f>SUM(G68:H68)</f>
        <v>3470.3</v>
      </c>
      <c r="G68" s="127"/>
      <c r="H68" s="127">
        <v>3470.3</v>
      </c>
      <c r="I68" s="120">
        <f>SUM(J68:K68)</f>
        <v>258</v>
      </c>
      <c r="J68" s="127"/>
      <c r="K68" s="127">
        <v>258</v>
      </c>
      <c r="L68" s="120">
        <f>SUM(M68:N68)</f>
        <v>266</v>
      </c>
      <c r="M68" s="158"/>
      <c r="N68" s="127">
        <v>266</v>
      </c>
    </row>
    <row r="69" spans="1:14" ht="78.75">
      <c r="A69" s="125" t="s">
        <v>166</v>
      </c>
      <c r="B69" s="112" t="s">
        <v>240</v>
      </c>
      <c r="C69" s="112">
        <v>800</v>
      </c>
      <c r="D69" s="135" t="s">
        <v>94</v>
      </c>
      <c r="E69" s="135" t="s">
        <v>420</v>
      </c>
      <c r="F69" s="120">
        <f>SUM(G69:H69)</f>
        <v>11</v>
      </c>
      <c r="G69" s="127"/>
      <c r="H69" s="127">
        <v>11</v>
      </c>
      <c r="I69" s="120">
        <f>SUM(J69:K69)</f>
        <v>0</v>
      </c>
      <c r="J69" s="127"/>
      <c r="K69" s="127"/>
      <c r="L69" s="120">
        <f>SUM(M69:N69)</f>
        <v>0</v>
      </c>
      <c r="M69" s="158"/>
      <c r="N69" s="127"/>
    </row>
    <row r="70" spans="1:14" ht="47.25">
      <c r="A70" s="121" t="s">
        <v>264</v>
      </c>
      <c r="B70" s="199" t="s">
        <v>805</v>
      </c>
      <c r="C70" s="112"/>
      <c r="D70" s="112"/>
      <c r="E70" s="112"/>
      <c r="F70" s="120">
        <f>SUM(F71:F73)</f>
        <v>10718</v>
      </c>
      <c r="G70" s="120">
        <f aca="true" t="shared" si="26" ref="G70:N70">SUM(G71:G73)</f>
        <v>10718</v>
      </c>
      <c r="H70" s="120">
        <f t="shared" si="26"/>
        <v>0</v>
      </c>
      <c r="I70" s="120">
        <f t="shared" si="26"/>
        <v>10980</v>
      </c>
      <c r="J70" s="120">
        <f t="shared" si="26"/>
        <v>10980</v>
      </c>
      <c r="K70" s="120">
        <f t="shared" si="26"/>
        <v>0</v>
      </c>
      <c r="L70" s="120">
        <f t="shared" si="26"/>
        <v>11549</v>
      </c>
      <c r="M70" s="120">
        <f t="shared" si="26"/>
        <v>11549</v>
      </c>
      <c r="N70" s="120">
        <f t="shared" si="26"/>
        <v>0</v>
      </c>
    </row>
    <row r="71" spans="1:14" ht="283.5">
      <c r="A71" s="125" t="s">
        <v>758</v>
      </c>
      <c r="B71" s="200" t="s">
        <v>239</v>
      </c>
      <c r="C71" s="112" t="s">
        <v>622</v>
      </c>
      <c r="D71" s="123" t="s">
        <v>297</v>
      </c>
      <c r="E71" s="123" t="s">
        <v>419</v>
      </c>
      <c r="F71" s="120">
        <f>SUM(G71:H71)</f>
        <v>9062</v>
      </c>
      <c r="G71" s="120">
        <v>9062</v>
      </c>
      <c r="H71" s="120"/>
      <c r="I71" s="120">
        <f>SUM(J71:K71)</f>
        <v>9313</v>
      </c>
      <c r="J71" s="120">
        <v>9313</v>
      </c>
      <c r="K71" s="120"/>
      <c r="L71" s="120">
        <f>SUM(M71:N71)</f>
        <v>9869</v>
      </c>
      <c r="M71" s="120">
        <v>9869</v>
      </c>
      <c r="N71" s="120"/>
    </row>
    <row r="72" spans="1:14" ht="189">
      <c r="A72" s="125" t="s">
        <v>905</v>
      </c>
      <c r="B72" s="200" t="s">
        <v>239</v>
      </c>
      <c r="C72" s="112" t="s">
        <v>295</v>
      </c>
      <c r="D72" s="123" t="s">
        <v>297</v>
      </c>
      <c r="E72" s="123" t="s">
        <v>419</v>
      </c>
      <c r="F72" s="120">
        <f>SUM(G72:H72)</f>
        <v>1374</v>
      </c>
      <c r="G72" s="120">
        <v>1374</v>
      </c>
      <c r="H72" s="120"/>
      <c r="I72" s="120">
        <f>SUM(J72:K72)</f>
        <v>1374</v>
      </c>
      <c r="J72" s="120">
        <v>1374</v>
      </c>
      <c r="K72" s="120"/>
      <c r="L72" s="120">
        <f>SUM(M72:N72)</f>
        <v>1374</v>
      </c>
      <c r="M72" s="120">
        <v>1374</v>
      </c>
      <c r="N72" s="120"/>
    </row>
    <row r="73" spans="1:14" ht="220.5">
      <c r="A73" s="125" t="s">
        <v>759</v>
      </c>
      <c r="B73" s="200" t="s">
        <v>239</v>
      </c>
      <c r="C73" s="112" t="s">
        <v>291</v>
      </c>
      <c r="D73" s="123" t="s">
        <v>297</v>
      </c>
      <c r="E73" s="123" t="s">
        <v>419</v>
      </c>
      <c r="F73" s="120">
        <f>SUM(G73:H73)</f>
        <v>282</v>
      </c>
      <c r="G73" s="120">
        <v>282</v>
      </c>
      <c r="H73" s="120"/>
      <c r="I73" s="120">
        <f>SUM(J73:K73)</f>
        <v>293</v>
      </c>
      <c r="J73" s="120">
        <v>293</v>
      </c>
      <c r="K73" s="120"/>
      <c r="L73" s="120">
        <f>SUM(M73:N73)</f>
        <v>306</v>
      </c>
      <c r="M73" s="120">
        <v>306</v>
      </c>
      <c r="N73" s="120"/>
    </row>
    <row r="74" spans="1:14" s="129" customFormat="1" ht="78.75">
      <c r="A74" s="107" t="s">
        <v>477</v>
      </c>
      <c r="B74" s="194" t="s">
        <v>806</v>
      </c>
      <c r="C74" s="154"/>
      <c r="D74" s="154"/>
      <c r="E74" s="154"/>
      <c r="F74" s="153">
        <f>SUM(F75,F119,F127,F149,F152,F155,F158)</f>
        <v>137201</v>
      </c>
      <c r="G74" s="153">
        <f aca="true" t="shared" si="27" ref="G74:N74">SUM(G75,G119,G127,G149,G152,G155,G158)</f>
        <v>131803</v>
      </c>
      <c r="H74" s="153">
        <f t="shared" si="27"/>
        <v>5398</v>
      </c>
      <c r="I74" s="153">
        <f t="shared" si="27"/>
        <v>138815.2</v>
      </c>
      <c r="J74" s="153">
        <f t="shared" si="27"/>
        <v>137463.2</v>
      </c>
      <c r="K74" s="153">
        <f t="shared" si="27"/>
        <v>1352</v>
      </c>
      <c r="L74" s="153">
        <f t="shared" si="27"/>
        <v>142161.1</v>
      </c>
      <c r="M74" s="153">
        <f t="shared" si="27"/>
        <v>142161.1</v>
      </c>
      <c r="N74" s="153">
        <f t="shared" si="27"/>
        <v>0</v>
      </c>
    </row>
    <row r="75" spans="1:14" ht="126">
      <c r="A75" s="107" t="s">
        <v>478</v>
      </c>
      <c r="B75" s="131" t="s">
        <v>807</v>
      </c>
      <c r="C75" s="115"/>
      <c r="D75" s="115"/>
      <c r="E75" s="115"/>
      <c r="F75" s="113">
        <f aca="true" t="shared" si="28" ref="F75:N75">SUM(F76,F91)</f>
        <v>42407</v>
      </c>
      <c r="G75" s="113">
        <f t="shared" si="28"/>
        <v>38259</v>
      </c>
      <c r="H75" s="113">
        <f t="shared" si="28"/>
        <v>4148</v>
      </c>
      <c r="I75" s="113">
        <f t="shared" si="28"/>
        <v>39150</v>
      </c>
      <c r="J75" s="113">
        <f t="shared" si="28"/>
        <v>39086</v>
      </c>
      <c r="K75" s="113">
        <f t="shared" si="28"/>
        <v>64</v>
      </c>
      <c r="L75" s="113">
        <f t="shared" si="28"/>
        <v>39954</v>
      </c>
      <c r="M75" s="190">
        <f t="shared" si="28"/>
        <v>39954</v>
      </c>
      <c r="N75" s="113">
        <f t="shared" si="28"/>
        <v>0</v>
      </c>
    </row>
    <row r="76" spans="1:14" ht="47.25">
      <c r="A76" s="121" t="s">
        <v>203</v>
      </c>
      <c r="B76" s="124" t="s">
        <v>808</v>
      </c>
      <c r="C76" s="115"/>
      <c r="D76" s="115"/>
      <c r="E76" s="115"/>
      <c r="F76" s="120">
        <f aca="true" t="shared" si="29" ref="F76:N76">SUM(F77:F90)</f>
        <v>28418</v>
      </c>
      <c r="G76" s="120">
        <f t="shared" si="29"/>
        <v>28418</v>
      </c>
      <c r="H76" s="120">
        <f t="shared" si="29"/>
        <v>0</v>
      </c>
      <c r="I76" s="120">
        <f t="shared" si="29"/>
        <v>28827</v>
      </c>
      <c r="J76" s="120">
        <f t="shared" si="29"/>
        <v>28827</v>
      </c>
      <c r="K76" s="120">
        <f t="shared" si="29"/>
        <v>0</v>
      </c>
      <c r="L76" s="120">
        <f t="shared" si="29"/>
        <v>29249</v>
      </c>
      <c r="M76" s="159">
        <f t="shared" si="29"/>
        <v>29249</v>
      </c>
      <c r="N76" s="120">
        <f t="shared" si="29"/>
        <v>0</v>
      </c>
    </row>
    <row r="77" spans="1:14" ht="157.5">
      <c r="A77" s="125" t="s">
        <v>908</v>
      </c>
      <c r="B77" s="126" t="s">
        <v>909</v>
      </c>
      <c r="C77" s="112" t="s">
        <v>0</v>
      </c>
      <c r="D77" s="112" t="s">
        <v>297</v>
      </c>
      <c r="E77" s="112" t="s">
        <v>419</v>
      </c>
      <c r="F77" s="120">
        <f>SUM(G77:H77)</f>
        <v>2</v>
      </c>
      <c r="G77" s="120">
        <v>2</v>
      </c>
      <c r="H77" s="120"/>
      <c r="I77" s="120">
        <f>SUM(J77:K77)</f>
        <v>2</v>
      </c>
      <c r="J77" s="120">
        <v>2</v>
      </c>
      <c r="K77" s="120"/>
      <c r="L77" s="120">
        <f>SUM(M77:N77)</f>
        <v>2</v>
      </c>
      <c r="M77" s="159">
        <v>2</v>
      </c>
      <c r="N77" s="120"/>
    </row>
    <row r="78" spans="1:14" ht="141.75">
      <c r="A78" s="116" t="s">
        <v>910</v>
      </c>
      <c r="B78" s="126" t="s">
        <v>909</v>
      </c>
      <c r="C78" s="112" t="s">
        <v>295</v>
      </c>
      <c r="D78" s="112" t="s">
        <v>297</v>
      </c>
      <c r="E78" s="112" t="s">
        <v>419</v>
      </c>
      <c r="F78" s="120">
        <f>SUM(G78:H78)</f>
        <v>55</v>
      </c>
      <c r="G78" s="120">
        <v>55</v>
      </c>
      <c r="H78" s="120"/>
      <c r="I78" s="120">
        <f>SUM(J78:K78)</f>
        <v>63</v>
      </c>
      <c r="J78" s="120">
        <v>63</v>
      </c>
      <c r="K78" s="120"/>
      <c r="L78" s="120">
        <f>SUM(M78:N78)</f>
        <v>69</v>
      </c>
      <c r="M78" s="159">
        <v>69</v>
      </c>
      <c r="N78" s="120"/>
    </row>
    <row r="79" spans="1:14" ht="78.75">
      <c r="A79" s="121" t="s">
        <v>135</v>
      </c>
      <c r="B79" s="126" t="s">
        <v>984</v>
      </c>
      <c r="C79" s="112" t="s">
        <v>0</v>
      </c>
      <c r="D79" s="112">
        <v>10</v>
      </c>
      <c r="E79" s="118" t="s">
        <v>419</v>
      </c>
      <c r="F79" s="120">
        <f>SUM(G79:H79)</f>
        <v>199</v>
      </c>
      <c r="G79" s="120">
        <v>199</v>
      </c>
      <c r="H79" s="127"/>
      <c r="I79" s="120">
        <f>SUM(J79:K79)</f>
        <v>199</v>
      </c>
      <c r="J79" s="120">
        <v>199</v>
      </c>
      <c r="K79" s="127"/>
      <c r="L79" s="120">
        <f>SUM(M79:N79)</f>
        <v>199</v>
      </c>
      <c r="M79" s="159">
        <v>199</v>
      </c>
      <c r="N79" s="127"/>
    </row>
    <row r="80" spans="1:14" ht="94.5">
      <c r="A80" s="121" t="s">
        <v>920</v>
      </c>
      <c r="B80" s="126" t="s">
        <v>984</v>
      </c>
      <c r="C80" s="112" t="s">
        <v>295</v>
      </c>
      <c r="D80" s="112">
        <v>10</v>
      </c>
      <c r="E80" s="118" t="s">
        <v>419</v>
      </c>
      <c r="F80" s="120">
        <f>SUM(G80:H80)</f>
        <v>18067</v>
      </c>
      <c r="G80" s="120">
        <v>18067</v>
      </c>
      <c r="H80" s="127"/>
      <c r="I80" s="120">
        <f>SUM(J80:K80)</f>
        <v>18067</v>
      </c>
      <c r="J80" s="120">
        <v>18067</v>
      </c>
      <c r="K80" s="127"/>
      <c r="L80" s="120">
        <f>SUM(M80:N80)</f>
        <v>18067</v>
      </c>
      <c r="M80" s="159">
        <v>18067</v>
      </c>
      <c r="N80" s="127"/>
    </row>
    <row r="81" spans="1:14" ht="110.25">
      <c r="A81" s="121" t="s">
        <v>136</v>
      </c>
      <c r="B81" s="126" t="s">
        <v>986</v>
      </c>
      <c r="C81" s="112" t="s">
        <v>0</v>
      </c>
      <c r="D81" s="112">
        <v>10</v>
      </c>
      <c r="E81" s="118" t="s">
        <v>419</v>
      </c>
      <c r="F81" s="120">
        <f aca="true" t="shared" si="30" ref="F81:F90">SUM(G81:H81)</f>
        <v>33</v>
      </c>
      <c r="G81" s="120">
        <v>33</v>
      </c>
      <c r="H81" s="120"/>
      <c r="I81" s="120">
        <f aca="true" t="shared" si="31" ref="I81:I90">SUM(J81:K81)</f>
        <v>37</v>
      </c>
      <c r="J81" s="120">
        <v>37</v>
      </c>
      <c r="K81" s="120"/>
      <c r="L81" s="120">
        <f aca="true" t="shared" si="32" ref="L81:L90">SUM(M81:N81)</f>
        <v>44</v>
      </c>
      <c r="M81" s="120">
        <v>44</v>
      </c>
      <c r="N81" s="120"/>
    </row>
    <row r="82" spans="1:14" ht="94.5">
      <c r="A82" s="121" t="s">
        <v>386</v>
      </c>
      <c r="B82" s="126" t="s">
        <v>986</v>
      </c>
      <c r="C82" s="112" t="s">
        <v>295</v>
      </c>
      <c r="D82" s="112">
        <v>10</v>
      </c>
      <c r="E82" s="118" t="s">
        <v>419</v>
      </c>
      <c r="F82" s="120">
        <f t="shared" si="30"/>
        <v>2284</v>
      </c>
      <c r="G82" s="127">
        <v>2284</v>
      </c>
      <c r="H82" s="127"/>
      <c r="I82" s="120">
        <f t="shared" si="31"/>
        <v>2378</v>
      </c>
      <c r="J82" s="127">
        <v>2378</v>
      </c>
      <c r="K82" s="127"/>
      <c r="L82" s="120">
        <f t="shared" si="32"/>
        <v>2472</v>
      </c>
      <c r="M82" s="127">
        <v>2472</v>
      </c>
      <c r="N82" s="127"/>
    </row>
    <row r="83" spans="1:14" ht="110.25">
      <c r="A83" s="128" t="s">
        <v>919</v>
      </c>
      <c r="B83" s="126" t="s">
        <v>557</v>
      </c>
      <c r="C83" s="112" t="s">
        <v>0</v>
      </c>
      <c r="D83" s="112">
        <v>10</v>
      </c>
      <c r="E83" s="118" t="s">
        <v>419</v>
      </c>
      <c r="F83" s="120">
        <f t="shared" si="30"/>
        <v>36</v>
      </c>
      <c r="G83" s="120">
        <v>36</v>
      </c>
      <c r="H83" s="120"/>
      <c r="I83" s="120">
        <f t="shared" si="31"/>
        <v>40</v>
      </c>
      <c r="J83" s="120">
        <v>40</v>
      </c>
      <c r="K83" s="120"/>
      <c r="L83" s="120">
        <f t="shared" si="32"/>
        <v>48</v>
      </c>
      <c r="M83" s="120">
        <v>48</v>
      </c>
      <c r="N83" s="120"/>
    </row>
    <row r="84" spans="1:14" ht="94.5">
      <c r="A84" s="128" t="s">
        <v>387</v>
      </c>
      <c r="B84" s="126" t="s">
        <v>557</v>
      </c>
      <c r="C84" s="112" t="s">
        <v>295</v>
      </c>
      <c r="D84" s="112">
        <v>10</v>
      </c>
      <c r="E84" s="118" t="s">
        <v>419</v>
      </c>
      <c r="F84" s="120">
        <f t="shared" si="30"/>
        <v>3051</v>
      </c>
      <c r="G84" s="127">
        <v>3051</v>
      </c>
      <c r="H84" s="127"/>
      <c r="I84" s="120">
        <f t="shared" si="31"/>
        <v>3167</v>
      </c>
      <c r="J84" s="127">
        <v>3167</v>
      </c>
      <c r="K84" s="127"/>
      <c r="L84" s="120">
        <f t="shared" si="32"/>
        <v>3284</v>
      </c>
      <c r="M84" s="127">
        <v>3284</v>
      </c>
      <c r="N84" s="127"/>
    </row>
    <row r="85" spans="1:14" ht="157.5">
      <c r="A85" s="128" t="s">
        <v>169</v>
      </c>
      <c r="B85" s="126" t="s">
        <v>558</v>
      </c>
      <c r="C85" s="112" t="s">
        <v>0</v>
      </c>
      <c r="D85" s="112">
        <v>10</v>
      </c>
      <c r="E85" s="118" t="s">
        <v>419</v>
      </c>
      <c r="F85" s="120">
        <f t="shared" si="30"/>
        <v>2</v>
      </c>
      <c r="G85" s="120">
        <v>2</v>
      </c>
      <c r="H85" s="120"/>
      <c r="I85" s="120">
        <f t="shared" si="31"/>
        <v>2</v>
      </c>
      <c r="J85" s="120">
        <v>2</v>
      </c>
      <c r="K85" s="120"/>
      <c r="L85" s="120">
        <f t="shared" si="32"/>
        <v>2</v>
      </c>
      <c r="M85" s="120">
        <v>2</v>
      </c>
      <c r="N85" s="120"/>
    </row>
    <row r="86" spans="1:14" ht="141.75">
      <c r="A86" s="128" t="s">
        <v>388</v>
      </c>
      <c r="B86" s="126" t="s">
        <v>558</v>
      </c>
      <c r="C86" s="112" t="s">
        <v>295</v>
      </c>
      <c r="D86" s="112">
        <v>10</v>
      </c>
      <c r="E86" s="118" t="s">
        <v>419</v>
      </c>
      <c r="F86" s="120">
        <f t="shared" si="30"/>
        <v>78</v>
      </c>
      <c r="G86" s="127">
        <v>78</v>
      </c>
      <c r="H86" s="127"/>
      <c r="I86" s="120">
        <f t="shared" si="31"/>
        <v>81</v>
      </c>
      <c r="J86" s="127">
        <v>81</v>
      </c>
      <c r="K86" s="127"/>
      <c r="L86" s="120">
        <f t="shared" si="32"/>
        <v>84</v>
      </c>
      <c r="M86" s="127">
        <v>84</v>
      </c>
      <c r="N86" s="127"/>
    </row>
    <row r="87" spans="1:14" ht="110.25">
      <c r="A87" s="128" t="s">
        <v>195</v>
      </c>
      <c r="B87" s="126" t="s">
        <v>559</v>
      </c>
      <c r="C87" s="112" t="s">
        <v>0</v>
      </c>
      <c r="D87" s="112">
        <v>10</v>
      </c>
      <c r="E87" s="118" t="s">
        <v>419</v>
      </c>
      <c r="F87" s="120">
        <f t="shared" si="30"/>
        <v>33</v>
      </c>
      <c r="G87" s="120">
        <v>33</v>
      </c>
      <c r="H87" s="120"/>
      <c r="I87" s="120">
        <f t="shared" si="31"/>
        <v>36</v>
      </c>
      <c r="J87" s="120">
        <v>36</v>
      </c>
      <c r="K87" s="120"/>
      <c r="L87" s="120">
        <f t="shared" si="32"/>
        <v>44</v>
      </c>
      <c r="M87" s="120">
        <v>44</v>
      </c>
      <c r="N87" s="120"/>
    </row>
    <row r="88" spans="1:14" ht="94.5">
      <c r="A88" s="128" t="s">
        <v>389</v>
      </c>
      <c r="B88" s="126" t="s">
        <v>559</v>
      </c>
      <c r="C88" s="112" t="s">
        <v>295</v>
      </c>
      <c r="D88" s="112">
        <v>10</v>
      </c>
      <c r="E88" s="118" t="s">
        <v>419</v>
      </c>
      <c r="F88" s="120">
        <f t="shared" si="30"/>
        <v>3572</v>
      </c>
      <c r="G88" s="127">
        <v>3572</v>
      </c>
      <c r="H88" s="127"/>
      <c r="I88" s="120">
        <f t="shared" si="31"/>
        <v>3710</v>
      </c>
      <c r="J88" s="127">
        <v>3710</v>
      </c>
      <c r="K88" s="127"/>
      <c r="L88" s="120">
        <f t="shared" si="32"/>
        <v>3848</v>
      </c>
      <c r="M88" s="127">
        <v>3848</v>
      </c>
      <c r="N88" s="127"/>
    </row>
    <row r="89" spans="1:14" ht="110.25">
      <c r="A89" s="121" t="s">
        <v>194</v>
      </c>
      <c r="B89" s="126" t="s">
        <v>560</v>
      </c>
      <c r="C89" s="112" t="s">
        <v>0</v>
      </c>
      <c r="D89" s="112">
        <v>10</v>
      </c>
      <c r="E89" s="118" t="s">
        <v>419</v>
      </c>
      <c r="F89" s="120">
        <f t="shared" si="30"/>
        <v>11</v>
      </c>
      <c r="G89" s="120">
        <v>11</v>
      </c>
      <c r="H89" s="120"/>
      <c r="I89" s="120">
        <f t="shared" si="31"/>
        <v>11</v>
      </c>
      <c r="J89" s="120">
        <v>11</v>
      </c>
      <c r="K89" s="120"/>
      <c r="L89" s="120">
        <f t="shared" si="32"/>
        <v>11</v>
      </c>
      <c r="M89" s="120">
        <v>11</v>
      </c>
      <c r="N89" s="120"/>
    </row>
    <row r="90" spans="1:14" ht="94.5">
      <c r="A90" s="121" t="s">
        <v>192</v>
      </c>
      <c r="B90" s="126" t="s">
        <v>560</v>
      </c>
      <c r="C90" s="112" t="s">
        <v>295</v>
      </c>
      <c r="D90" s="112">
        <v>10</v>
      </c>
      <c r="E90" s="118" t="s">
        <v>419</v>
      </c>
      <c r="F90" s="120">
        <f t="shared" si="30"/>
        <v>995</v>
      </c>
      <c r="G90" s="127">
        <v>995</v>
      </c>
      <c r="H90" s="127"/>
      <c r="I90" s="120">
        <f t="shared" si="31"/>
        <v>1034</v>
      </c>
      <c r="J90" s="127">
        <v>1034</v>
      </c>
      <c r="K90" s="127"/>
      <c r="L90" s="120">
        <f t="shared" si="32"/>
        <v>1075</v>
      </c>
      <c r="M90" s="127">
        <v>1075</v>
      </c>
      <c r="N90" s="127"/>
    </row>
    <row r="91" spans="1:14" ht="47.25">
      <c r="A91" s="128" t="s">
        <v>105</v>
      </c>
      <c r="B91" s="119" t="s">
        <v>772</v>
      </c>
      <c r="C91" s="115"/>
      <c r="D91" s="115"/>
      <c r="E91" s="115"/>
      <c r="F91" s="120">
        <f aca="true" t="shared" si="33" ref="F91:N91">SUM(F92:F118)</f>
        <v>13989</v>
      </c>
      <c r="G91" s="120">
        <f t="shared" si="33"/>
        <v>9841</v>
      </c>
      <c r="H91" s="120">
        <f t="shared" si="33"/>
        <v>4148</v>
      </c>
      <c r="I91" s="120">
        <f t="shared" si="33"/>
        <v>10323</v>
      </c>
      <c r="J91" s="120">
        <f>SUM(J92:J118)</f>
        <v>10259</v>
      </c>
      <c r="K91" s="120">
        <f t="shared" si="33"/>
        <v>64</v>
      </c>
      <c r="L91" s="120">
        <f t="shared" si="33"/>
        <v>10705</v>
      </c>
      <c r="M91" s="159">
        <f t="shared" si="33"/>
        <v>10705</v>
      </c>
      <c r="N91" s="120">
        <f t="shared" si="33"/>
        <v>0</v>
      </c>
    </row>
    <row r="92" spans="1:14" ht="63">
      <c r="A92" s="121" t="s">
        <v>98</v>
      </c>
      <c r="B92" s="112" t="s">
        <v>534</v>
      </c>
      <c r="C92" s="112" t="s">
        <v>0</v>
      </c>
      <c r="D92" s="112" t="s">
        <v>297</v>
      </c>
      <c r="E92" s="118" t="s">
        <v>29</v>
      </c>
      <c r="F92" s="120">
        <f>SUM(G92:H92)</f>
        <v>32</v>
      </c>
      <c r="G92" s="120"/>
      <c r="H92" s="120">
        <v>32</v>
      </c>
      <c r="I92" s="120">
        <f aca="true" t="shared" si="34" ref="I92:I118">SUM(J92:K92)</f>
        <v>0</v>
      </c>
      <c r="J92" s="120"/>
      <c r="K92" s="120"/>
      <c r="L92" s="120">
        <f aca="true" t="shared" si="35" ref="L92:L118">SUM(M92:N92)</f>
        <v>0</v>
      </c>
      <c r="M92" s="159"/>
      <c r="N92" s="120"/>
    </row>
    <row r="93" spans="1:14" ht="47.25">
      <c r="A93" s="121" t="s">
        <v>99</v>
      </c>
      <c r="B93" s="112" t="s">
        <v>534</v>
      </c>
      <c r="C93" s="112" t="s">
        <v>295</v>
      </c>
      <c r="D93" s="112" t="s">
        <v>297</v>
      </c>
      <c r="E93" s="118" t="s">
        <v>29</v>
      </c>
      <c r="F93" s="120">
        <f>SUM(G93:H93)</f>
        <v>4032</v>
      </c>
      <c r="G93" s="127"/>
      <c r="H93" s="127">
        <v>4032</v>
      </c>
      <c r="I93" s="120">
        <f t="shared" si="34"/>
        <v>0</v>
      </c>
      <c r="J93" s="127"/>
      <c r="K93" s="127"/>
      <c r="L93" s="120">
        <f t="shared" si="35"/>
        <v>0</v>
      </c>
      <c r="M93" s="158"/>
      <c r="N93" s="127"/>
    </row>
    <row r="94" spans="1:14" ht="110.25">
      <c r="A94" s="121" t="s">
        <v>193</v>
      </c>
      <c r="B94" s="126" t="s">
        <v>585</v>
      </c>
      <c r="C94" s="112" t="s">
        <v>295</v>
      </c>
      <c r="D94" s="112">
        <v>10</v>
      </c>
      <c r="E94" s="118" t="s">
        <v>419</v>
      </c>
      <c r="F94" s="127">
        <f>SUM(G94:H94)</f>
        <v>20</v>
      </c>
      <c r="G94" s="127"/>
      <c r="H94" s="127">
        <v>20</v>
      </c>
      <c r="I94" s="127">
        <f t="shared" si="34"/>
        <v>0</v>
      </c>
      <c r="J94" s="127"/>
      <c r="K94" s="127"/>
      <c r="L94" s="127">
        <f t="shared" si="35"/>
        <v>0</v>
      </c>
      <c r="M94" s="158"/>
      <c r="N94" s="127"/>
    </row>
    <row r="95" spans="1:14" ht="47.25">
      <c r="A95" s="116" t="s">
        <v>455</v>
      </c>
      <c r="B95" s="126" t="s">
        <v>454</v>
      </c>
      <c r="C95" s="112" t="s">
        <v>295</v>
      </c>
      <c r="D95" s="112">
        <v>10</v>
      </c>
      <c r="E95" s="118" t="s">
        <v>419</v>
      </c>
      <c r="F95" s="127">
        <f>SUM(G95:H95)</f>
        <v>64</v>
      </c>
      <c r="G95" s="127"/>
      <c r="H95" s="127">
        <v>64</v>
      </c>
      <c r="I95" s="127">
        <f t="shared" si="34"/>
        <v>64</v>
      </c>
      <c r="J95" s="127"/>
      <c r="K95" s="127">
        <v>64</v>
      </c>
      <c r="L95" s="127">
        <f t="shared" si="35"/>
        <v>0</v>
      </c>
      <c r="M95" s="158"/>
      <c r="N95" s="127"/>
    </row>
    <row r="96" spans="1:14" ht="252">
      <c r="A96" s="125" t="s">
        <v>479</v>
      </c>
      <c r="B96" s="126" t="s">
        <v>982</v>
      </c>
      <c r="C96" s="112" t="s">
        <v>0</v>
      </c>
      <c r="D96" s="112">
        <v>10</v>
      </c>
      <c r="E96" s="118" t="s">
        <v>419</v>
      </c>
      <c r="F96" s="120">
        <f aca="true" t="shared" si="36" ref="F96:F118">SUM(G96:H96)</f>
        <v>2</v>
      </c>
      <c r="G96" s="120">
        <v>2</v>
      </c>
      <c r="H96" s="120"/>
      <c r="I96" s="120">
        <f t="shared" si="34"/>
        <v>2</v>
      </c>
      <c r="J96" s="120">
        <v>2</v>
      </c>
      <c r="K96" s="120"/>
      <c r="L96" s="120">
        <f t="shared" si="35"/>
        <v>2</v>
      </c>
      <c r="M96" s="120">
        <v>2</v>
      </c>
      <c r="N96" s="120"/>
    </row>
    <row r="97" spans="1:14" ht="126">
      <c r="A97" s="125" t="s">
        <v>171</v>
      </c>
      <c r="B97" s="126" t="s">
        <v>982</v>
      </c>
      <c r="C97" s="112" t="s">
        <v>295</v>
      </c>
      <c r="D97" s="112">
        <v>10</v>
      </c>
      <c r="E97" s="118" t="s">
        <v>419</v>
      </c>
      <c r="F97" s="120">
        <f t="shared" si="36"/>
        <v>147</v>
      </c>
      <c r="G97" s="120">
        <v>147</v>
      </c>
      <c r="H97" s="120"/>
      <c r="I97" s="120">
        <f t="shared" si="34"/>
        <v>153</v>
      </c>
      <c r="J97" s="120">
        <v>153</v>
      </c>
      <c r="K97" s="120"/>
      <c r="L97" s="120">
        <f t="shared" si="35"/>
        <v>159</v>
      </c>
      <c r="M97" s="120">
        <v>159</v>
      </c>
      <c r="N97" s="120"/>
    </row>
    <row r="98" spans="1:14" ht="141.75">
      <c r="A98" s="121" t="s">
        <v>170</v>
      </c>
      <c r="B98" s="126" t="s">
        <v>983</v>
      </c>
      <c r="C98" s="112" t="s">
        <v>0</v>
      </c>
      <c r="D98" s="112">
        <v>10</v>
      </c>
      <c r="E98" s="118" t="s">
        <v>419</v>
      </c>
      <c r="F98" s="120">
        <f t="shared" si="36"/>
        <v>12</v>
      </c>
      <c r="G98" s="120">
        <v>12</v>
      </c>
      <c r="H98" s="120"/>
      <c r="I98" s="120">
        <f t="shared" si="34"/>
        <v>12</v>
      </c>
      <c r="J98" s="120">
        <v>12</v>
      </c>
      <c r="K98" s="120"/>
      <c r="L98" s="120">
        <f t="shared" si="35"/>
        <v>12</v>
      </c>
      <c r="M98" s="120">
        <v>12</v>
      </c>
      <c r="N98" s="120"/>
    </row>
    <row r="99" spans="1:14" ht="141.75">
      <c r="A99" s="121" t="s">
        <v>170</v>
      </c>
      <c r="B99" s="126" t="s">
        <v>983</v>
      </c>
      <c r="C99" s="112" t="s">
        <v>295</v>
      </c>
      <c r="D99" s="112">
        <v>10</v>
      </c>
      <c r="E99" s="118" t="s">
        <v>419</v>
      </c>
      <c r="F99" s="120">
        <f t="shared" si="36"/>
        <v>1423</v>
      </c>
      <c r="G99" s="127">
        <v>1423</v>
      </c>
      <c r="H99" s="127"/>
      <c r="I99" s="120">
        <f t="shared" si="34"/>
        <v>1480</v>
      </c>
      <c r="J99" s="127">
        <v>1480</v>
      </c>
      <c r="K99" s="127"/>
      <c r="L99" s="120">
        <f t="shared" si="35"/>
        <v>1540</v>
      </c>
      <c r="M99" s="127">
        <v>1540</v>
      </c>
      <c r="N99" s="127"/>
    </row>
    <row r="100" spans="1:14" ht="220.5">
      <c r="A100" s="121" t="s">
        <v>991</v>
      </c>
      <c r="B100" s="149" t="s">
        <v>985</v>
      </c>
      <c r="C100" s="112" t="s">
        <v>0</v>
      </c>
      <c r="D100" s="112" t="s">
        <v>297</v>
      </c>
      <c r="E100" s="118" t="s">
        <v>419</v>
      </c>
      <c r="F100" s="120">
        <f t="shared" si="36"/>
        <v>1</v>
      </c>
      <c r="G100" s="120">
        <v>1</v>
      </c>
      <c r="H100" s="120"/>
      <c r="I100" s="120">
        <f t="shared" si="34"/>
        <v>1</v>
      </c>
      <c r="J100" s="120">
        <v>1</v>
      </c>
      <c r="K100" s="120"/>
      <c r="L100" s="120">
        <f t="shared" si="35"/>
        <v>1</v>
      </c>
      <c r="M100" s="120">
        <v>1</v>
      </c>
      <c r="N100" s="120"/>
    </row>
    <row r="101" spans="1:14" ht="220.5">
      <c r="A101" s="121" t="s">
        <v>47</v>
      </c>
      <c r="B101" s="149" t="s">
        <v>985</v>
      </c>
      <c r="C101" s="112" t="s">
        <v>295</v>
      </c>
      <c r="D101" s="112" t="s">
        <v>297</v>
      </c>
      <c r="E101" s="118" t="s">
        <v>419</v>
      </c>
      <c r="F101" s="120">
        <f t="shared" si="36"/>
        <v>6</v>
      </c>
      <c r="G101" s="127">
        <v>6</v>
      </c>
      <c r="H101" s="127"/>
      <c r="I101" s="120">
        <f t="shared" si="34"/>
        <v>6</v>
      </c>
      <c r="J101" s="127">
        <v>6</v>
      </c>
      <c r="K101" s="127"/>
      <c r="L101" s="120">
        <f t="shared" si="35"/>
        <v>6</v>
      </c>
      <c r="M101" s="127">
        <v>6</v>
      </c>
      <c r="N101" s="127"/>
    </row>
    <row r="102" spans="1:14" ht="94.5">
      <c r="A102" s="128" t="s">
        <v>964</v>
      </c>
      <c r="B102" s="126" t="s">
        <v>987</v>
      </c>
      <c r="C102" s="112" t="s">
        <v>0</v>
      </c>
      <c r="D102" s="112" t="s">
        <v>297</v>
      </c>
      <c r="E102" s="118" t="s">
        <v>419</v>
      </c>
      <c r="F102" s="120">
        <f t="shared" si="36"/>
        <v>7</v>
      </c>
      <c r="G102" s="127">
        <v>7</v>
      </c>
      <c r="H102" s="127"/>
      <c r="I102" s="120">
        <f t="shared" si="34"/>
        <v>7</v>
      </c>
      <c r="J102" s="127">
        <v>7</v>
      </c>
      <c r="K102" s="127"/>
      <c r="L102" s="120">
        <f t="shared" si="35"/>
        <v>8</v>
      </c>
      <c r="M102" s="127">
        <v>8</v>
      </c>
      <c r="N102" s="127"/>
    </row>
    <row r="103" spans="1:14" ht="78.75">
      <c r="A103" s="128" t="s">
        <v>493</v>
      </c>
      <c r="B103" s="126" t="s">
        <v>987</v>
      </c>
      <c r="C103" s="112" t="s">
        <v>295</v>
      </c>
      <c r="D103" s="112" t="s">
        <v>297</v>
      </c>
      <c r="E103" s="118" t="s">
        <v>419</v>
      </c>
      <c r="F103" s="120">
        <f t="shared" si="36"/>
        <v>864</v>
      </c>
      <c r="G103" s="127">
        <v>864</v>
      </c>
      <c r="H103" s="127"/>
      <c r="I103" s="120">
        <f t="shared" si="34"/>
        <v>921</v>
      </c>
      <c r="J103" s="127">
        <v>921</v>
      </c>
      <c r="K103" s="127"/>
      <c r="L103" s="120">
        <f t="shared" si="35"/>
        <v>995</v>
      </c>
      <c r="M103" s="127">
        <v>995</v>
      </c>
      <c r="N103" s="127"/>
    </row>
    <row r="104" spans="1:14" ht="94.5">
      <c r="A104" s="128" t="s">
        <v>219</v>
      </c>
      <c r="B104" s="126" t="s">
        <v>988</v>
      </c>
      <c r="C104" s="112" t="s">
        <v>0</v>
      </c>
      <c r="D104" s="112" t="s">
        <v>297</v>
      </c>
      <c r="E104" s="118" t="s">
        <v>419</v>
      </c>
      <c r="F104" s="120">
        <f t="shared" si="36"/>
        <v>1</v>
      </c>
      <c r="G104" s="120">
        <v>1</v>
      </c>
      <c r="H104" s="120"/>
      <c r="I104" s="120">
        <f t="shared" si="34"/>
        <v>1</v>
      </c>
      <c r="J104" s="120">
        <v>1</v>
      </c>
      <c r="K104" s="120"/>
      <c r="L104" s="120">
        <f t="shared" si="35"/>
        <v>1</v>
      </c>
      <c r="M104" s="120">
        <v>1</v>
      </c>
      <c r="N104" s="120"/>
    </row>
    <row r="105" spans="1:14" ht="78.75">
      <c r="A105" s="128" t="s">
        <v>944</v>
      </c>
      <c r="B105" s="126" t="s">
        <v>988</v>
      </c>
      <c r="C105" s="112" t="s">
        <v>295</v>
      </c>
      <c r="D105" s="112" t="s">
        <v>297</v>
      </c>
      <c r="E105" s="118" t="s">
        <v>419</v>
      </c>
      <c r="F105" s="120">
        <f t="shared" si="36"/>
        <v>128</v>
      </c>
      <c r="G105" s="127">
        <v>128</v>
      </c>
      <c r="H105" s="127"/>
      <c r="I105" s="120">
        <f t="shared" si="34"/>
        <v>134</v>
      </c>
      <c r="J105" s="127">
        <v>134</v>
      </c>
      <c r="K105" s="127"/>
      <c r="L105" s="120">
        <f t="shared" si="35"/>
        <v>139</v>
      </c>
      <c r="M105" s="127">
        <v>139</v>
      </c>
      <c r="N105" s="127"/>
    </row>
    <row r="106" spans="1:14" ht="236.25">
      <c r="A106" s="128" t="s">
        <v>945</v>
      </c>
      <c r="B106" s="126" t="s">
        <v>989</v>
      </c>
      <c r="C106" s="112" t="s">
        <v>0</v>
      </c>
      <c r="D106" s="112">
        <v>10</v>
      </c>
      <c r="E106" s="118" t="s">
        <v>419</v>
      </c>
      <c r="F106" s="120">
        <f t="shared" si="36"/>
        <v>1</v>
      </c>
      <c r="G106" s="120">
        <v>1</v>
      </c>
      <c r="H106" s="120"/>
      <c r="I106" s="120">
        <f t="shared" si="34"/>
        <v>1</v>
      </c>
      <c r="J106" s="120">
        <v>1</v>
      </c>
      <c r="K106" s="120"/>
      <c r="L106" s="120">
        <f t="shared" si="35"/>
        <v>1</v>
      </c>
      <c r="M106" s="120">
        <v>1</v>
      </c>
      <c r="N106" s="120"/>
    </row>
    <row r="107" spans="1:14" ht="220.5">
      <c r="A107" s="128" t="s">
        <v>946</v>
      </c>
      <c r="B107" s="126" t="s">
        <v>989</v>
      </c>
      <c r="C107" s="112" t="s">
        <v>295</v>
      </c>
      <c r="D107" s="112">
        <v>10</v>
      </c>
      <c r="E107" s="118" t="s">
        <v>419</v>
      </c>
      <c r="F107" s="120">
        <f t="shared" si="36"/>
        <v>62</v>
      </c>
      <c r="G107" s="127">
        <v>62</v>
      </c>
      <c r="H107" s="127"/>
      <c r="I107" s="120">
        <f t="shared" si="34"/>
        <v>64</v>
      </c>
      <c r="J107" s="127">
        <v>64</v>
      </c>
      <c r="K107" s="127"/>
      <c r="L107" s="120">
        <f t="shared" si="35"/>
        <v>67</v>
      </c>
      <c r="M107" s="127">
        <v>67</v>
      </c>
      <c r="N107" s="127"/>
    </row>
    <row r="108" spans="1:14" ht="94.5">
      <c r="A108" s="128" t="s">
        <v>992</v>
      </c>
      <c r="B108" s="126" t="s">
        <v>990</v>
      </c>
      <c r="C108" s="112" t="s">
        <v>0</v>
      </c>
      <c r="D108" s="112" t="s">
        <v>297</v>
      </c>
      <c r="E108" s="118" t="s">
        <v>419</v>
      </c>
      <c r="F108" s="120">
        <f t="shared" si="36"/>
        <v>67</v>
      </c>
      <c r="G108" s="120">
        <v>67</v>
      </c>
      <c r="H108" s="120"/>
      <c r="I108" s="120">
        <f t="shared" si="34"/>
        <v>70</v>
      </c>
      <c r="J108" s="120">
        <v>70</v>
      </c>
      <c r="K108" s="120"/>
      <c r="L108" s="120">
        <f t="shared" si="35"/>
        <v>73</v>
      </c>
      <c r="M108" s="120">
        <v>73</v>
      </c>
      <c r="N108" s="120"/>
    </row>
    <row r="109" spans="1:14" ht="94.5">
      <c r="A109" s="128" t="s">
        <v>992</v>
      </c>
      <c r="B109" s="126" t="s">
        <v>990</v>
      </c>
      <c r="C109" s="112" t="s">
        <v>295</v>
      </c>
      <c r="D109" s="112" t="s">
        <v>297</v>
      </c>
      <c r="E109" s="118" t="s">
        <v>419</v>
      </c>
      <c r="F109" s="120">
        <f t="shared" si="36"/>
        <v>5120</v>
      </c>
      <c r="G109" s="127">
        <v>5120</v>
      </c>
      <c r="H109" s="127"/>
      <c r="I109" s="120">
        <f t="shared" si="34"/>
        <v>5326</v>
      </c>
      <c r="J109" s="127">
        <v>5326</v>
      </c>
      <c r="K109" s="127"/>
      <c r="L109" s="120">
        <f t="shared" si="35"/>
        <v>5538</v>
      </c>
      <c r="M109" s="127">
        <v>5538</v>
      </c>
      <c r="N109" s="127"/>
    </row>
    <row r="110" spans="1:14" ht="78.75">
      <c r="A110" s="128" t="s">
        <v>993</v>
      </c>
      <c r="B110" s="126" t="s">
        <v>553</v>
      </c>
      <c r="C110" s="112" t="s">
        <v>0</v>
      </c>
      <c r="D110" s="112">
        <v>10</v>
      </c>
      <c r="E110" s="118" t="s">
        <v>419</v>
      </c>
      <c r="F110" s="120">
        <f t="shared" si="36"/>
        <v>1</v>
      </c>
      <c r="G110" s="120">
        <v>1</v>
      </c>
      <c r="H110" s="120"/>
      <c r="I110" s="120">
        <f t="shared" si="34"/>
        <v>1</v>
      </c>
      <c r="J110" s="120">
        <v>1</v>
      </c>
      <c r="K110" s="120"/>
      <c r="L110" s="120">
        <f t="shared" si="35"/>
        <v>1</v>
      </c>
      <c r="M110" s="120">
        <v>1</v>
      </c>
      <c r="N110" s="120"/>
    </row>
    <row r="111" spans="1:14" ht="31.5">
      <c r="A111" s="128" t="s">
        <v>552</v>
      </c>
      <c r="B111" s="126" t="s">
        <v>553</v>
      </c>
      <c r="C111" s="112" t="s">
        <v>295</v>
      </c>
      <c r="D111" s="112">
        <v>10</v>
      </c>
      <c r="E111" s="118" t="s">
        <v>419</v>
      </c>
      <c r="F111" s="120">
        <f t="shared" si="36"/>
        <v>11</v>
      </c>
      <c r="G111" s="127">
        <v>11</v>
      </c>
      <c r="H111" s="127"/>
      <c r="I111" s="120">
        <f t="shared" si="34"/>
        <v>12</v>
      </c>
      <c r="J111" s="127">
        <v>12</v>
      </c>
      <c r="K111" s="127"/>
      <c r="L111" s="120">
        <f t="shared" si="35"/>
        <v>12</v>
      </c>
      <c r="M111" s="127">
        <v>12</v>
      </c>
      <c r="N111" s="127"/>
    </row>
    <row r="112" spans="1:14" ht="47.25">
      <c r="A112" s="128" t="s">
        <v>554</v>
      </c>
      <c r="B112" s="126" t="s">
        <v>555</v>
      </c>
      <c r="C112" s="112" t="s">
        <v>0</v>
      </c>
      <c r="D112" s="112">
        <v>10</v>
      </c>
      <c r="E112" s="118" t="s">
        <v>419</v>
      </c>
      <c r="F112" s="120">
        <f t="shared" si="36"/>
        <v>1</v>
      </c>
      <c r="G112" s="120">
        <v>1</v>
      </c>
      <c r="H112" s="120"/>
      <c r="I112" s="120">
        <f t="shared" si="34"/>
        <v>1</v>
      </c>
      <c r="J112" s="120">
        <v>1</v>
      </c>
      <c r="K112" s="120"/>
      <c r="L112" s="120">
        <f t="shared" si="35"/>
        <v>1</v>
      </c>
      <c r="M112" s="120">
        <v>1</v>
      </c>
      <c r="N112" s="120"/>
    </row>
    <row r="113" spans="1:14" ht="63">
      <c r="A113" s="128" t="s">
        <v>976</v>
      </c>
      <c r="B113" s="126" t="s">
        <v>555</v>
      </c>
      <c r="C113" s="112" t="s">
        <v>295</v>
      </c>
      <c r="D113" s="112">
        <v>10</v>
      </c>
      <c r="E113" s="118" t="s">
        <v>419</v>
      </c>
      <c r="F113" s="120">
        <f t="shared" si="36"/>
        <v>11</v>
      </c>
      <c r="G113" s="127">
        <v>11</v>
      </c>
      <c r="H113" s="127"/>
      <c r="I113" s="120">
        <f t="shared" si="34"/>
        <v>12</v>
      </c>
      <c r="J113" s="127">
        <v>12</v>
      </c>
      <c r="K113" s="127"/>
      <c r="L113" s="120">
        <f t="shared" si="35"/>
        <v>12</v>
      </c>
      <c r="M113" s="127">
        <v>12</v>
      </c>
      <c r="N113" s="127"/>
    </row>
    <row r="114" spans="1:14" ht="110.25">
      <c r="A114" s="128" t="s">
        <v>994</v>
      </c>
      <c r="B114" s="126" t="s">
        <v>556</v>
      </c>
      <c r="C114" s="112" t="s">
        <v>0</v>
      </c>
      <c r="D114" s="112">
        <v>10</v>
      </c>
      <c r="E114" s="118" t="s">
        <v>419</v>
      </c>
      <c r="F114" s="120">
        <f t="shared" si="36"/>
        <v>30</v>
      </c>
      <c r="G114" s="120">
        <v>30</v>
      </c>
      <c r="H114" s="120"/>
      <c r="I114" s="120">
        <f t="shared" si="34"/>
        <v>31</v>
      </c>
      <c r="J114" s="120">
        <v>31</v>
      </c>
      <c r="K114" s="120"/>
      <c r="L114" s="120">
        <f t="shared" si="35"/>
        <v>32</v>
      </c>
      <c r="M114" s="120">
        <v>32</v>
      </c>
      <c r="N114" s="120"/>
    </row>
    <row r="115" spans="1:14" ht="94.5">
      <c r="A115" s="128" t="s">
        <v>255</v>
      </c>
      <c r="B115" s="126" t="s">
        <v>556</v>
      </c>
      <c r="C115" s="112" t="s">
        <v>295</v>
      </c>
      <c r="D115" s="112">
        <v>10</v>
      </c>
      <c r="E115" s="118" t="s">
        <v>419</v>
      </c>
      <c r="F115" s="120">
        <f t="shared" si="36"/>
        <v>1856</v>
      </c>
      <c r="G115" s="120">
        <v>1856</v>
      </c>
      <c r="H115" s="127"/>
      <c r="I115" s="120">
        <f t="shared" si="34"/>
        <v>1931</v>
      </c>
      <c r="J115" s="120">
        <v>1931</v>
      </c>
      <c r="K115" s="127"/>
      <c r="L115" s="120">
        <f t="shared" si="35"/>
        <v>2008</v>
      </c>
      <c r="M115" s="120">
        <v>2008</v>
      </c>
      <c r="N115" s="127"/>
    </row>
    <row r="116" spans="1:14" ht="78.75">
      <c r="A116" s="121" t="s">
        <v>448</v>
      </c>
      <c r="B116" s="126" t="s">
        <v>561</v>
      </c>
      <c r="C116" s="112" t="s">
        <v>0</v>
      </c>
      <c r="D116" s="112" t="s">
        <v>297</v>
      </c>
      <c r="E116" s="118" t="s">
        <v>419</v>
      </c>
      <c r="F116" s="120">
        <f t="shared" si="36"/>
        <v>1</v>
      </c>
      <c r="G116" s="120">
        <v>1</v>
      </c>
      <c r="H116" s="120"/>
      <c r="I116" s="120">
        <f t="shared" si="34"/>
        <v>2</v>
      </c>
      <c r="J116" s="120">
        <v>2</v>
      </c>
      <c r="K116" s="120"/>
      <c r="L116" s="120">
        <f t="shared" si="35"/>
        <v>2</v>
      </c>
      <c r="M116" s="120">
        <v>2</v>
      </c>
      <c r="N116" s="120"/>
    </row>
    <row r="117" spans="1:14" ht="78.75">
      <c r="A117" s="121" t="s">
        <v>448</v>
      </c>
      <c r="B117" s="126" t="s">
        <v>561</v>
      </c>
      <c r="C117" s="112" t="s">
        <v>295</v>
      </c>
      <c r="D117" s="112" t="s">
        <v>297</v>
      </c>
      <c r="E117" s="118" t="s">
        <v>419</v>
      </c>
      <c r="F117" s="120">
        <f t="shared" si="36"/>
        <v>81</v>
      </c>
      <c r="G117" s="127">
        <v>81</v>
      </c>
      <c r="H117" s="127"/>
      <c r="I117" s="120">
        <f t="shared" si="34"/>
        <v>83</v>
      </c>
      <c r="J117" s="127">
        <v>83</v>
      </c>
      <c r="K117" s="127"/>
      <c r="L117" s="120">
        <f t="shared" si="35"/>
        <v>87</v>
      </c>
      <c r="M117" s="127">
        <v>87</v>
      </c>
      <c r="N117" s="127"/>
    </row>
    <row r="118" spans="1:14" ht="189">
      <c r="A118" s="121" t="s">
        <v>995</v>
      </c>
      <c r="B118" s="126" t="s">
        <v>586</v>
      </c>
      <c r="C118" s="112" t="s">
        <v>295</v>
      </c>
      <c r="D118" s="112">
        <v>10</v>
      </c>
      <c r="E118" s="118" t="s">
        <v>419</v>
      </c>
      <c r="F118" s="120">
        <f t="shared" si="36"/>
        <v>8</v>
      </c>
      <c r="G118" s="120">
        <v>8</v>
      </c>
      <c r="H118" s="120">
        <v>0</v>
      </c>
      <c r="I118" s="120">
        <f t="shared" si="34"/>
        <v>8</v>
      </c>
      <c r="J118" s="120">
        <v>8</v>
      </c>
      <c r="K118" s="120">
        <v>0</v>
      </c>
      <c r="L118" s="120">
        <f t="shared" si="35"/>
        <v>8</v>
      </c>
      <c r="M118" s="120">
        <v>8</v>
      </c>
      <c r="N118" s="120">
        <v>0</v>
      </c>
    </row>
    <row r="119" spans="1:14" s="129" customFormat="1" ht="126">
      <c r="A119" s="107" t="s">
        <v>480</v>
      </c>
      <c r="B119" s="183" t="s">
        <v>809</v>
      </c>
      <c r="C119" s="115"/>
      <c r="D119" s="115"/>
      <c r="E119" s="115"/>
      <c r="F119" s="113">
        <f>F120</f>
        <v>44049</v>
      </c>
      <c r="G119" s="113">
        <f aca="true" t="shared" si="37" ref="G119:N119">G120</f>
        <v>43889</v>
      </c>
      <c r="H119" s="113">
        <f t="shared" si="37"/>
        <v>160</v>
      </c>
      <c r="I119" s="113">
        <f t="shared" si="37"/>
        <v>46151</v>
      </c>
      <c r="J119" s="113">
        <f t="shared" si="37"/>
        <v>45991</v>
      </c>
      <c r="K119" s="113">
        <f t="shared" si="37"/>
        <v>160</v>
      </c>
      <c r="L119" s="113">
        <f t="shared" si="37"/>
        <v>47973</v>
      </c>
      <c r="M119" s="190">
        <f t="shared" si="37"/>
        <v>47973</v>
      </c>
      <c r="N119" s="113">
        <f t="shared" si="37"/>
        <v>0</v>
      </c>
    </row>
    <row r="120" spans="1:14" s="129" customFormat="1" ht="63">
      <c r="A120" s="121" t="s">
        <v>951</v>
      </c>
      <c r="B120" s="124" t="s">
        <v>810</v>
      </c>
      <c r="C120" s="115"/>
      <c r="D120" s="115"/>
      <c r="E120" s="115"/>
      <c r="F120" s="120">
        <f>SUM(F121:F126)</f>
        <v>44049</v>
      </c>
      <c r="G120" s="120">
        <f>SUM(G121:G126)</f>
        <v>43889</v>
      </c>
      <c r="H120" s="120">
        <f aca="true" t="shared" si="38" ref="H120:N120">SUM(H121:H126)</f>
        <v>160</v>
      </c>
      <c r="I120" s="120">
        <f t="shared" si="38"/>
        <v>46151</v>
      </c>
      <c r="J120" s="120">
        <f t="shared" si="38"/>
        <v>45991</v>
      </c>
      <c r="K120" s="120">
        <f t="shared" si="38"/>
        <v>160</v>
      </c>
      <c r="L120" s="120">
        <f t="shared" si="38"/>
        <v>47973</v>
      </c>
      <c r="M120" s="159">
        <f t="shared" si="38"/>
        <v>47973</v>
      </c>
      <c r="N120" s="120">
        <f t="shared" si="38"/>
        <v>0</v>
      </c>
    </row>
    <row r="121" spans="1:14" ht="220.5">
      <c r="A121" s="121" t="s">
        <v>481</v>
      </c>
      <c r="B121" s="126" t="s">
        <v>535</v>
      </c>
      <c r="C121" s="112" t="s">
        <v>291</v>
      </c>
      <c r="D121" s="112" t="s">
        <v>297</v>
      </c>
      <c r="E121" s="118" t="s">
        <v>41</v>
      </c>
      <c r="F121" s="120">
        <f aca="true" t="shared" si="39" ref="F121:F126">SUM(G121:H121)</f>
        <v>160</v>
      </c>
      <c r="G121" s="127"/>
      <c r="H121" s="127">
        <v>160</v>
      </c>
      <c r="I121" s="120">
        <f aca="true" t="shared" si="40" ref="I121:I126">SUM(J121:K121)</f>
        <v>160</v>
      </c>
      <c r="J121" s="127"/>
      <c r="K121" s="127">
        <v>160</v>
      </c>
      <c r="L121" s="120">
        <f aca="true" t="shared" si="41" ref="L121:L126">SUM(M121:N121)</f>
        <v>0</v>
      </c>
      <c r="M121" s="158"/>
      <c r="N121" s="127"/>
    </row>
    <row r="122" spans="1:14" ht="157.5">
      <c r="A122" s="125" t="s">
        <v>52</v>
      </c>
      <c r="B122" s="126" t="s">
        <v>536</v>
      </c>
      <c r="C122" s="112" t="s">
        <v>622</v>
      </c>
      <c r="D122" s="112" t="s">
        <v>297</v>
      </c>
      <c r="E122" s="118" t="s">
        <v>41</v>
      </c>
      <c r="F122" s="120">
        <f t="shared" si="39"/>
        <v>2696</v>
      </c>
      <c r="G122" s="127">
        <v>2696</v>
      </c>
      <c r="H122" s="127"/>
      <c r="I122" s="120">
        <f t="shared" si="40"/>
        <v>2719</v>
      </c>
      <c r="J122" s="127">
        <v>2719</v>
      </c>
      <c r="K122" s="127"/>
      <c r="L122" s="120">
        <f t="shared" si="41"/>
        <v>2744</v>
      </c>
      <c r="M122" s="127">
        <v>2744</v>
      </c>
      <c r="N122" s="127"/>
    </row>
    <row r="123" spans="1:14" ht="78.75">
      <c r="A123" s="125" t="s">
        <v>1018</v>
      </c>
      <c r="B123" s="126" t="s">
        <v>536</v>
      </c>
      <c r="C123" s="112" t="s">
        <v>0</v>
      </c>
      <c r="D123" s="112" t="s">
        <v>297</v>
      </c>
      <c r="E123" s="118" t="s">
        <v>41</v>
      </c>
      <c r="F123" s="120">
        <f t="shared" si="39"/>
        <v>922</v>
      </c>
      <c r="G123" s="127">
        <v>922</v>
      </c>
      <c r="H123" s="127"/>
      <c r="I123" s="120">
        <f t="shared" si="40"/>
        <v>829</v>
      </c>
      <c r="J123" s="127">
        <v>829</v>
      </c>
      <c r="K123" s="127"/>
      <c r="L123" s="120">
        <f t="shared" si="41"/>
        <v>863</v>
      </c>
      <c r="M123" s="127">
        <v>863</v>
      </c>
      <c r="N123" s="127"/>
    </row>
    <row r="124" spans="1:14" ht="94.5">
      <c r="A124" s="125" t="s">
        <v>131</v>
      </c>
      <c r="B124" s="126" t="s">
        <v>536</v>
      </c>
      <c r="C124" s="112" t="s">
        <v>291</v>
      </c>
      <c r="D124" s="112" t="s">
        <v>297</v>
      </c>
      <c r="E124" s="118" t="s">
        <v>41</v>
      </c>
      <c r="F124" s="120">
        <f t="shared" si="39"/>
        <v>39932</v>
      </c>
      <c r="G124" s="127">
        <v>39932</v>
      </c>
      <c r="H124" s="127"/>
      <c r="I124" s="120">
        <f t="shared" si="40"/>
        <v>42105</v>
      </c>
      <c r="J124" s="127">
        <v>42105</v>
      </c>
      <c r="K124" s="127"/>
      <c r="L124" s="120">
        <f t="shared" si="41"/>
        <v>44028</v>
      </c>
      <c r="M124" s="127">
        <v>44028</v>
      </c>
      <c r="N124" s="127"/>
    </row>
    <row r="125" spans="1:14" ht="47.25">
      <c r="A125" s="125" t="s">
        <v>256</v>
      </c>
      <c r="B125" s="126" t="s">
        <v>536</v>
      </c>
      <c r="C125" s="112" t="s">
        <v>280</v>
      </c>
      <c r="D125" s="112" t="s">
        <v>297</v>
      </c>
      <c r="E125" s="118" t="s">
        <v>41</v>
      </c>
      <c r="F125" s="120">
        <f t="shared" si="39"/>
        <v>1</v>
      </c>
      <c r="G125" s="127">
        <v>1</v>
      </c>
      <c r="H125" s="127"/>
      <c r="I125" s="120">
        <f t="shared" si="40"/>
        <v>0</v>
      </c>
      <c r="J125" s="127"/>
      <c r="K125" s="127"/>
      <c r="L125" s="120">
        <f t="shared" si="41"/>
        <v>0</v>
      </c>
      <c r="M125" s="127"/>
      <c r="N125" s="127"/>
    </row>
    <row r="126" spans="1:14" ht="173.25">
      <c r="A126" s="193" t="s">
        <v>760</v>
      </c>
      <c r="B126" s="126" t="s">
        <v>186</v>
      </c>
      <c r="C126" s="112" t="s">
        <v>291</v>
      </c>
      <c r="D126" s="112" t="s">
        <v>297</v>
      </c>
      <c r="E126" s="112" t="s">
        <v>419</v>
      </c>
      <c r="F126" s="120">
        <f t="shared" si="39"/>
        <v>338</v>
      </c>
      <c r="G126" s="127">
        <v>338</v>
      </c>
      <c r="H126" s="127"/>
      <c r="I126" s="120">
        <f t="shared" si="40"/>
        <v>338</v>
      </c>
      <c r="J126" s="127">
        <v>338</v>
      </c>
      <c r="K126" s="127"/>
      <c r="L126" s="120">
        <f t="shared" si="41"/>
        <v>338</v>
      </c>
      <c r="M126" s="158">
        <v>338</v>
      </c>
      <c r="N126" s="127"/>
    </row>
    <row r="127" spans="1:14" s="129" customFormat="1" ht="110.25">
      <c r="A127" s="107" t="s">
        <v>624</v>
      </c>
      <c r="B127" s="183" t="s">
        <v>811</v>
      </c>
      <c r="C127" s="115"/>
      <c r="D127" s="115"/>
      <c r="E127" s="118"/>
      <c r="F127" s="113">
        <f aca="true" t="shared" si="42" ref="F127:N127">SUM(F128,F136,F139)</f>
        <v>38786.1</v>
      </c>
      <c r="G127" s="113">
        <f t="shared" si="42"/>
        <v>38773.1</v>
      </c>
      <c r="H127" s="113">
        <f t="shared" si="42"/>
        <v>13</v>
      </c>
      <c r="I127" s="113">
        <f t="shared" si="42"/>
        <v>40851.3</v>
      </c>
      <c r="J127" s="113">
        <f t="shared" si="42"/>
        <v>40838.3</v>
      </c>
      <c r="K127" s="113">
        <f t="shared" si="42"/>
        <v>13</v>
      </c>
      <c r="L127" s="113">
        <f t="shared" si="42"/>
        <v>42325.2</v>
      </c>
      <c r="M127" s="190">
        <f t="shared" si="42"/>
        <v>42325.2</v>
      </c>
      <c r="N127" s="113">
        <f t="shared" si="42"/>
        <v>0</v>
      </c>
    </row>
    <row r="128" spans="1:14" s="129" customFormat="1" ht="47.25">
      <c r="A128" s="121" t="s">
        <v>616</v>
      </c>
      <c r="B128" s="124" t="s">
        <v>812</v>
      </c>
      <c r="C128" s="115"/>
      <c r="D128" s="115"/>
      <c r="E128" s="115"/>
      <c r="F128" s="120">
        <f>SUM(F129:F135)</f>
        <v>20409</v>
      </c>
      <c r="G128" s="120">
        <f>SUM(G129:G135)</f>
        <v>20396</v>
      </c>
      <c r="H128" s="120">
        <f aca="true" t="shared" si="43" ref="H128:N128">SUM(H129:H135)</f>
        <v>13</v>
      </c>
      <c r="I128" s="120">
        <f t="shared" si="43"/>
        <v>21175</v>
      </c>
      <c r="J128" s="120">
        <f t="shared" si="43"/>
        <v>21162</v>
      </c>
      <c r="K128" s="120">
        <f t="shared" si="43"/>
        <v>13</v>
      </c>
      <c r="L128" s="120">
        <f t="shared" si="43"/>
        <v>22064</v>
      </c>
      <c r="M128" s="159">
        <f t="shared" si="43"/>
        <v>22064</v>
      </c>
      <c r="N128" s="120">
        <f t="shared" si="43"/>
        <v>0</v>
      </c>
    </row>
    <row r="129" spans="1:14" s="129" customFormat="1" ht="47.25">
      <c r="A129" s="116" t="s">
        <v>455</v>
      </c>
      <c r="B129" s="126" t="s">
        <v>456</v>
      </c>
      <c r="C129" s="112" t="s">
        <v>295</v>
      </c>
      <c r="D129" s="112">
        <v>10</v>
      </c>
      <c r="E129" s="118" t="s">
        <v>419</v>
      </c>
      <c r="F129" s="120">
        <f aca="true" t="shared" si="44" ref="F129:F135">SUM(G129:H129)</f>
        <v>13</v>
      </c>
      <c r="G129" s="120"/>
      <c r="H129" s="120">
        <v>13</v>
      </c>
      <c r="I129" s="120">
        <f aca="true" t="shared" si="45" ref="I129:I135">SUM(J129:K129)</f>
        <v>13</v>
      </c>
      <c r="J129" s="120"/>
      <c r="K129" s="120">
        <v>13</v>
      </c>
      <c r="L129" s="120">
        <f aca="true" t="shared" si="46" ref="L129:L135">SUM(M129:N129)</f>
        <v>0</v>
      </c>
      <c r="M129" s="159"/>
      <c r="N129" s="120"/>
    </row>
    <row r="130" spans="1:14" ht="157.5">
      <c r="A130" s="121" t="s">
        <v>691</v>
      </c>
      <c r="B130" s="126" t="s">
        <v>690</v>
      </c>
      <c r="C130" s="112" t="s">
        <v>295</v>
      </c>
      <c r="D130" s="112">
        <v>10</v>
      </c>
      <c r="E130" s="118" t="s">
        <v>419</v>
      </c>
      <c r="F130" s="120">
        <f t="shared" si="44"/>
        <v>7287</v>
      </c>
      <c r="G130" s="127">
        <v>7287</v>
      </c>
      <c r="H130" s="127"/>
      <c r="I130" s="120">
        <f t="shared" si="45"/>
        <v>7525</v>
      </c>
      <c r="J130" s="127">
        <v>7525</v>
      </c>
      <c r="K130" s="127"/>
      <c r="L130" s="120">
        <f t="shared" si="46"/>
        <v>7879</v>
      </c>
      <c r="M130" s="127">
        <v>7879</v>
      </c>
      <c r="N130" s="127"/>
    </row>
    <row r="131" spans="1:14" ht="78.75">
      <c r="A131" s="121" t="s">
        <v>463</v>
      </c>
      <c r="B131" s="126" t="s">
        <v>957</v>
      </c>
      <c r="C131" s="112" t="s">
        <v>0</v>
      </c>
      <c r="D131" s="112" t="s">
        <v>297</v>
      </c>
      <c r="E131" s="118" t="s">
        <v>419</v>
      </c>
      <c r="F131" s="120">
        <f t="shared" si="44"/>
        <v>71</v>
      </c>
      <c r="G131" s="120">
        <v>71</v>
      </c>
      <c r="H131" s="120"/>
      <c r="I131" s="120">
        <f t="shared" si="45"/>
        <v>75</v>
      </c>
      <c r="J131" s="120">
        <v>75</v>
      </c>
      <c r="K131" s="120"/>
      <c r="L131" s="120">
        <f t="shared" si="46"/>
        <v>78</v>
      </c>
      <c r="M131" s="120">
        <v>78</v>
      </c>
      <c r="N131" s="120"/>
    </row>
    <row r="132" spans="1:14" ht="63">
      <c r="A132" s="121" t="s">
        <v>146</v>
      </c>
      <c r="B132" s="126" t="s">
        <v>957</v>
      </c>
      <c r="C132" s="112" t="s">
        <v>295</v>
      </c>
      <c r="D132" s="112" t="s">
        <v>297</v>
      </c>
      <c r="E132" s="118" t="s">
        <v>419</v>
      </c>
      <c r="F132" s="120">
        <f t="shared" si="44"/>
        <v>8205</v>
      </c>
      <c r="G132" s="127">
        <v>8205</v>
      </c>
      <c r="H132" s="127"/>
      <c r="I132" s="120">
        <f t="shared" si="45"/>
        <v>8530</v>
      </c>
      <c r="J132" s="127">
        <v>8530</v>
      </c>
      <c r="K132" s="127"/>
      <c r="L132" s="120">
        <f t="shared" si="46"/>
        <v>8873</v>
      </c>
      <c r="M132" s="127">
        <v>8873</v>
      </c>
      <c r="N132" s="127"/>
    </row>
    <row r="133" spans="1:14" ht="78.75">
      <c r="A133" s="121" t="s">
        <v>462</v>
      </c>
      <c r="B133" s="126" t="s">
        <v>241</v>
      </c>
      <c r="C133" s="112" t="s">
        <v>0</v>
      </c>
      <c r="D133" s="112">
        <v>10</v>
      </c>
      <c r="E133" s="118" t="s">
        <v>419</v>
      </c>
      <c r="F133" s="120">
        <f t="shared" si="44"/>
        <v>11</v>
      </c>
      <c r="G133" s="120">
        <v>11</v>
      </c>
      <c r="H133" s="120"/>
      <c r="I133" s="120">
        <f t="shared" si="45"/>
        <v>11</v>
      </c>
      <c r="J133" s="120">
        <v>11</v>
      </c>
      <c r="K133" s="120"/>
      <c r="L133" s="120">
        <f t="shared" si="46"/>
        <v>11</v>
      </c>
      <c r="M133" s="120">
        <v>11</v>
      </c>
      <c r="N133" s="120"/>
    </row>
    <row r="134" spans="1:14" ht="63">
      <c r="A134" s="121" t="s">
        <v>147</v>
      </c>
      <c r="B134" s="126" t="s">
        <v>241</v>
      </c>
      <c r="C134" s="112">
        <v>300</v>
      </c>
      <c r="D134" s="112">
        <v>10</v>
      </c>
      <c r="E134" s="118" t="s">
        <v>419</v>
      </c>
      <c r="F134" s="120">
        <f t="shared" si="44"/>
        <v>4822</v>
      </c>
      <c r="G134" s="120">
        <v>4822</v>
      </c>
      <c r="H134" s="127"/>
      <c r="I134" s="120">
        <f t="shared" si="45"/>
        <v>5021</v>
      </c>
      <c r="J134" s="120">
        <v>5021</v>
      </c>
      <c r="K134" s="127"/>
      <c r="L134" s="120">
        <f t="shared" si="46"/>
        <v>5223</v>
      </c>
      <c r="M134" s="120">
        <v>5223</v>
      </c>
      <c r="N134" s="127"/>
    </row>
    <row r="135" spans="1:14" ht="110.25">
      <c r="A135" s="121" t="s">
        <v>50</v>
      </c>
      <c r="B135" s="126" t="s">
        <v>49</v>
      </c>
      <c r="C135" s="112">
        <v>300</v>
      </c>
      <c r="D135" s="112" t="s">
        <v>297</v>
      </c>
      <c r="E135" s="118" t="s">
        <v>30</v>
      </c>
      <c r="F135" s="120">
        <f t="shared" si="44"/>
        <v>0</v>
      </c>
      <c r="G135" s="127"/>
      <c r="H135" s="127"/>
      <c r="I135" s="120">
        <f t="shared" si="45"/>
        <v>0</v>
      </c>
      <c r="J135" s="127"/>
      <c r="K135" s="127"/>
      <c r="L135" s="120">
        <f t="shared" si="46"/>
        <v>0</v>
      </c>
      <c r="M135" s="158"/>
      <c r="N135" s="127"/>
    </row>
    <row r="136" spans="1:14" ht="31.5">
      <c r="A136" s="140" t="s">
        <v>639</v>
      </c>
      <c r="B136" s="124" t="s">
        <v>813</v>
      </c>
      <c r="C136" s="112"/>
      <c r="D136" s="112"/>
      <c r="E136" s="118"/>
      <c r="F136" s="120">
        <f>SUM(F137:F138)</f>
        <v>12171</v>
      </c>
      <c r="G136" s="120">
        <f aca="true" t="shared" si="47" ref="G136:N136">SUM(G137:G138)</f>
        <v>12171</v>
      </c>
      <c r="H136" s="120">
        <f t="shared" si="47"/>
        <v>0</v>
      </c>
      <c r="I136" s="120">
        <f t="shared" si="47"/>
        <v>12780</v>
      </c>
      <c r="J136" s="120">
        <f t="shared" si="47"/>
        <v>12780</v>
      </c>
      <c r="K136" s="120">
        <f t="shared" si="47"/>
        <v>0</v>
      </c>
      <c r="L136" s="120">
        <f t="shared" si="47"/>
        <v>12780</v>
      </c>
      <c r="M136" s="159">
        <f t="shared" si="47"/>
        <v>12780</v>
      </c>
      <c r="N136" s="120">
        <f t="shared" si="47"/>
        <v>0</v>
      </c>
    </row>
    <row r="137" spans="1:14" ht="126">
      <c r="A137" s="121" t="s">
        <v>48</v>
      </c>
      <c r="B137" s="126" t="s">
        <v>254</v>
      </c>
      <c r="C137" s="112" t="s">
        <v>0</v>
      </c>
      <c r="D137" s="112" t="s">
        <v>297</v>
      </c>
      <c r="E137" s="118" t="s">
        <v>30</v>
      </c>
      <c r="F137" s="120">
        <f>SUM(G137:H137)</f>
        <v>180</v>
      </c>
      <c r="G137" s="120">
        <v>180</v>
      </c>
      <c r="H137" s="120"/>
      <c r="I137" s="120">
        <f>SUM(J137:K137)</f>
        <v>189</v>
      </c>
      <c r="J137" s="120">
        <v>189</v>
      </c>
      <c r="K137" s="120"/>
      <c r="L137" s="120">
        <f>SUM(M137:N137)</f>
        <v>188</v>
      </c>
      <c r="M137" s="159">
        <v>188</v>
      </c>
      <c r="N137" s="120"/>
    </row>
    <row r="138" spans="1:14" ht="126">
      <c r="A138" s="121" t="s">
        <v>459</v>
      </c>
      <c r="B138" s="126" t="s">
        <v>254</v>
      </c>
      <c r="C138" s="112" t="s">
        <v>295</v>
      </c>
      <c r="D138" s="112" t="s">
        <v>297</v>
      </c>
      <c r="E138" s="118" t="s">
        <v>30</v>
      </c>
      <c r="F138" s="120">
        <f>SUM(G138:H138)</f>
        <v>11991</v>
      </c>
      <c r="G138" s="127">
        <v>11991</v>
      </c>
      <c r="H138" s="127"/>
      <c r="I138" s="120">
        <f>SUM(J138:K138)</f>
        <v>12591</v>
      </c>
      <c r="J138" s="127">
        <v>12591</v>
      </c>
      <c r="K138" s="127"/>
      <c r="L138" s="120">
        <f>SUM(M138:N138)</f>
        <v>12592</v>
      </c>
      <c r="M138" s="158">
        <v>12592</v>
      </c>
      <c r="N138" s="127"/>
    </row>
    <row r="139" spans="1:14" ht="78.75">
      <c r="A139" s="121" t="s">
        <v>154</v>
      </c>
      <c r="B139" s="124" t="s">
        <v>814</v>
      </c>
      <c r="C139" s="112"/>
      <c r="D139" s="112"/>
      <c r="E139" s="112"/>
      <c r="F139" s="120">
        <f>SUM(F140:F148)</f>
        <v>6206.1</v>
      </c>
      <c r="G139" s="120">
        <f>SUM(G140:G148)</f>
        <v>6206.1</v>
      </c>
      <c r="H139" s="120">
        <f aca="true" t="shared" si="48" ref="H139:N139">SUM(H140:H148)</f>
        <v>0</v>
      </c>
      <c r="I139" s="120">
        <f t="shared" si="48"/>
        <v>6896.3</v>
      </c>
      <c r="J139" s="120">
        <f t="shared" si="48"/>
        <v>6896.3</v>
      </c>
      <c r="K139" s="120">
        <f t="shared" si="48"/>
        <v>0</v>
      </c>
      <c r="L139" s="120">
        <f t="shared" si="48"/>
        <v>7481.2</v>
      </c>
      <c r="M139" s="120">
        <f t="shared" si="48"/>
        <v>7481.2</v>
      </c>
      <c r="N139" s="120">
        <f t="shared" si="48"/>
        <v>0</v>
      </c>
    </row>
    <row r="140" spans="1:14" ht="94.5">
      <c r="A140" s="121" t="s">
        <v>223</v>
      </c>
      <c r="B140" s="126" t="s">
        <v>958</v>
      </c>
      <c r="C140" s="112" t="s">
        <v>295</v>
      </c>
      <c r="D140" s="112" t="s">
        <v>297</v>
      </c>
      <c r="E140" s="118" t="s">
        <v>30</v>
      </c>
      <c r="F140" s="120">
        <f aca="true" t="shared" si="49" ref="F140:F148">SUM(G140:H140)</f>
        <v>36.1</v>
      </c>
      <c r="G140" s="127">
        <v>36.1</v>
      </c>
      <c r="H140" s="127"/>
      <c r="I140" s="120">
        <f aca="true" t="shared" si="50" ref="I140:I148">SUM(J140:K140)</f>
        <v>199.3</v>
      </c>
      <c r="J140" s="127">
        <v>199.3</v>
      </c>
      <c r="K140" s="127"/>
      <c r="L140" s="120">
        <f aca="true" t="shared" si="51" ref="L140:L148">SUM(M140:N140)</f>
        <v>207.2</v>
      </c>
      <c r="M140" s="158">
        <v>207.2</v>
      </c>
      <c r="N140" s="127"/>
    </row>
    <row r="141" spans="1:14" ht="220.5">
      <c r="A141" s="125" t="s">
        <v>923</v>
      </c>
      <c r="B141" s="126" t="s">
        <v>922</v>
      </c>
      <c r="C141" s="112" t="s">
        <v>295</v>
      </c>
      <c r="D141" s="112" t="s">
        <v>297</v>
      </c>
      <c r="E141" s="118" t="s">
        <v>30</v>
      </c>
      <c r="F141" s="120">
        <f t="shared" si="49"/>
        <v>18</v>
      </c>
      <c r="G141" s="127">
        <v>18</v>
      </c>
      <c r="H141" s="127"/>
      <c r="I141" s="120">
        <f t="shared" si="50"/>
        <v>18</v>
      </c>
      <c r="J141" s="127">
        <v>18</v>
      </c>
      <c r="K141" s="127"/>
      <c r="L141" s="120">
        <f t="shared" si="51"/>
        <v>18</v>
      </c>
      <c r="M141" s="158">
        <v>18</v>
      </c>
      <c r="N141" s="127"/>
    </row>
    <row r="142" spans="1:14" ht="94.5">
      <c r="A142" s="121" t="s">
        <v>508</v>
      </c>
      <c r="B142" s="126" t="s">
        <v>959</v>
      </c>
      <c r="C142" s="112" t="s">
        <v>0</v>
      </c>
      <c r="D142" s="112" t="s">
        <v>562</v>
      </c>
      <c r="E142" s="118" t="s">
        <v>30</v>
      </c>
      <c r="F142" s="120">
        <f t="shared" si="49"/>
        <v>12</v>
      </c>
      <c r="G142" s="127">
        <v>12</v>
      </c>
      <c r="H142" s="127"/>
      <c r="I142" s="120">
        <f t="shared" si="50"/>
        <v>14</v>
      </c>
      <c r="J142" s="127">
        <v>14</v>
      </c>
      <c r="K142" s="127"/>
      <c r="L142" s="120">
        <f t="shared" si="51"/>
        <v>16</v>
      </c>
      <c r="M142" s="158">
        <v>16</v>
      </c>
      <c r="N142" s="127"/>
    </row>
    <row r="143" spans="1:14" ht="78.75">
      <c r="A143" s="121" t="s">
        <v>385</v>
      </c>
      <c r="B143" s="126" t="s">
        <v>959</v>
      </c>
      <c r="C143" s="112" t="s">
        <v>295</v>
      </c>
      <c r="D143" s="112" t="s">
        <v>562</v>
      </c>
      <c r="E143" s="118" t="s">
        <v>30</v>
      </c>
      <c r="F143" s="120">
        <f t="shared" si="49"/>
        <v>1520</v>
      </c>
      <c r="G143" s="127">
        <v>1520</v>
      </c>
      <c r="H143" s="127"/>
      <c r="I143" s="120">
        <f t="shared" si="50"/>
        <v>1702</v>
      </c>
      <c r="J143" s="127">
        <v>1702</v>
      </c>
      <c r="K143" s="127"/>
      <c r="L143" s="120">
        <f t="shared" si="51"/>
        <v>1896</v>
      </c>
      <c r="M143" s="158">
        <v>1896</v>
      </c>
      <c r="N143" s="127"/>
    </row>
    <row r="144" spans="1:14" ht="126">
      <c r="A144" s="121" t="s">
        <v>507</v>
      </c>
      <c r="B144" s="112" t="s">
        <v>960</v>
      </c>
      <c r="C144" s="112" t="s">
        <v>0</v>
      </c>
      <c r="D144" s="112" t="s">
        <v>297</v>
      </c>
      <c r="E144" s="118" t="s">
        <v>30</v>
      </c>
      <c r="F144" s="120">
        <f t="shared" si="49"/>
        <v>213</v>
      </c>
      <c r="G144" s="127">
        <v>213</v>
      </c>
      <c r="H144" s="127"/>
      <c r="I144" s="120">
        <f t="shared" si="50"/>
        <v>211</v>
      </c>
      <c r="J144" s="127">
        <v>211</v>
      </c>
      <c r="K144" s="127"/>
      <c r="L144" s="120">
        <f t="shared" si="51"/>
        <v>233</v>
      </c>
      <c r="M144" s="127">
        <v>233</v>
      </c>
      <c r="N144" s="127"/>
    </row>
    <row r="145" spans="1:14" ht="110.25">
      <c r="A145" s="121" t="s">
        <v>927</v>
      </c>
      <c r="B145" s="112" t="s">
        <v>960</v>
      </c>
      <c r="C145" s="112" t="s">
        <v>295</v>
      </c>
      <c r="D145" s="112" t="s">
        <v>297</v>
      </c>
      <c r="E145" s="118" t="s">
        <v>30</v>
      </c>
      <c r="F145" s="120">
        <f t="shared" si="49"/>
        <v>2670</v>
      </c>
      <c r="G145" s="127">
        <v>2670</v>
      </c>
      <c r="H145" s="127"/>
      <c r="I145" s="120">
        <f t="shared" si="50"/>
        <v>2644</v>
      </c>
      <c r="J145" s="127">
        <v>2644</v>
      </c>
      <c r="K145" s="127"/>
      <c r="L145" s="120">
        <f t="shared" si="51"/>
        <v>2919</v>
      </c>
      <c r="M145" s="127">
        <v>2919</v>
      </c>
      <c r="N145" s="127"/>
    </row>
    <row r="146" spans="1:14" ht="63">
      <c r="A146" s="116" t="s">
        <v>339</v>
      </c>
      <c r="B146" s="112" t="s">
        <v>340</v>
      </c>
      <c r="C146" s="112" t="s">
        <v>295</v>
      </c>
      <c r="D146" s="112" t="s">
        <v>297</v>
      </c>
      <c r="E146" s="118" t="s">
        <v>30</v>
      </c>
      <c r="F146" s="120">
        <f>SUM(G146:H146)</f>
        <v>0</v>
      </c>
      <c r="G146" s="127"/>
      <c r="H146" s="127"/>
      <c r="I146" s="120">
        <f t="shared" si="50"/>
        <v>0</v>
      </c>
      <c r="J146" s="127"/>
      <c r="K146" s="127"/>
      <c r="L146" s="120">
        <f t="shared" si="51"/>
        <v>0</v>
      </c>
      <c r="M146" s="158"/>
      <c r="N146" s="127"/>
    </row>
    <row r="147" spans="1:14" ht="141.75">
      <c r="A147" s="125" t="s">
        <v>173</v>
      </c>
      <c r="B147" s="112" t="s">
        <v>961</v>
      </c>
      <c r="C147" s="112" t="s">
        <v>0</v>
      </c>
      <c r="D147" s="112" t="s">
        <v>297</v>
      </c>
      <c r="E147" s="118" t="s">
        <v>30</v>
      </c>
      <c r="F147" s="120">
        <f t="shared" si="49"/>
        <v>14</v>
      </c>
      <c r="G147" s="127">
        <v>14</v>
      </c>
      <c r="H147" s="127"/>
      <c r="I147" s="120">
        <f t="shared" si="50"/>
        <v>17</v>
      </c>
      <c r="J147" s="127">
        <v>17</v>
      </c>
      <c r="K147" s="127"/>
      <c r="L147" s="120">
        <f t="shared" si="51"/>
        <v>18</v>
      </c>
      <c r="M147" s="158">
        <v>18</v>
      </c>
      <c r="N147" s="127"/>
    </row>
    <row r="148" spans="1:14" ht="126">
      <c r="A148" s="125" t="s">
        <v>107</v>
      </c>
      <c r="B148" s="112" t="s">
        <v>961</v>
      </c>
      <c r="C148" s="112" t="s">
        <v>295</v>
      </c>
      <c r="D148" s="112" t="s">
        <v>297</v>
      </c>
      <c r="E148" s="118" t="s">
        <v>30</v>
      </c>
      <c r="F148" s="120">
        <f t="shared" si="49"/>
        <v>1723</v>
      </c>
      <c r="G148" s="127">
        <v>1723</v>
      </c>
      <c r="H148" s="127"/>
      <c r="I148" s="120">
        <f t="shared" si="50"/>
        <v>2091</v>
      </c>
      <c r="J148" s="127">
        <v>2091</v>
      </c>
      <c r="K148" s="127"/>
      <c r="L148" s="120">
        <f t="shared" si="51"/>
        <v>2174</v>
      </c>
      <c r="M148" s="158">
        <v>2174</v>
      </c>
      <c r="N148" s="127"/>
    </row>
    <row r="149" spans="1:14" s="129" customFormat="1" ht="157.5">
      <c r="A149" s="107" t="s">
        <v>509</v>
      </c>
      <c r="B149" s="131" t="s">
        <v>815</v>
      </c>
      <c r="C149" s="115"/>
      <c r="D149" s="115"/>
      <c r="E149" s="115"/>
      <c r="F149" s="113">
        <f aca="true" t="shared" si="52" ref="F149:N149">F151</f>
        <v>1077</v>
      </c>
      <c r="G149" s="113">
        <f t="shared" si="52"/>
        <v>0</v>
      </c>
      <c r="H149" s="113">
        <f t="shared" si="52"/>
        <v>1077</v>
      </c>
      <c r="I149" s="113">
        <f t="shared" si="52"/>
        <v>1115</v>
      </c>
      <c r="J149" s="113">
        <f t="shared" si="52"/>
        <v>0</v>
      </c>
      <c r="K149" s="113">
        <f t="shared" si="52"/>
        <v>1115</v>
      </c>
      <c r="L149" s="113">
        <f t="shared" si="52"/>
        <v>0</v>
      </c>
      <c r="M149" s="190">
        <f t="shared" si="52"/>
        <v>0</v>
      </c>
      <c r="N149" s="113">
        <f t="shared" si="52"/>
        <v>0</v>
      </c>
    </row>
    <row r="150" spans="1:14" s="129" customFormat="1" ht="63">
      <c r="A150" s="121" t="s">
        <v>89</v>
      </c>
      <c r="B150" s="119" t="s">
        <v>816</v>
      </c>
      <c r="C150" s="115"/>
      <c r="D150" s="115"/>
      <c r="E150" s="115"/>
      <c r="F150" s="120">
        <f aca="true" t="shared" si="53" ref="F150:N150">F151</f>
        <v>1077</v>
      </c>
      <c r="G150" s="120">
        <f t="shared" si="53"/>
        <v>0</v>
      </c>
      <c r="H150" s="120">
        <f t="shared" si="53"/>
        <v>1077</v>
      </c>
      <c r="I150" s="120">
        <f t="shared" si="53"/>
        <v>1115</v>
      </c>
      <c r="J150" s="120">
        <f t="shared" si="53"/>
        <v>0</v>
      </c>
      <c r="K150" s="120">
        <f t="shared" si="53"/>
        <v>1115</v>
      </c>
      <c r="L150" s="120">
        <f t="shared" si="53"/>
        <v>0</v>
      </c>
      <c r="M150" s="159">
        <f t="shared" si="53"/>
        <v>0</v>
      </c>
      <c r="N150" s="120">
        <f t="shared" si="53"/>
        <v>0</v>
      </c>
    </row>
    <row r="151" spans="1:14" ht="110.25">
      <c r="A151" s="121" t="s">
        <v>918</v>
      </c>
      <c r="B151" s="112" t="s">
        <v>962</v>
      </c>
      <c r="C151" s="112">
        <v>600</v>
      </c>
      <c r="D151" s="112" t="s">
        <v>297</v>
      </c>
      <c r="E151" s="118" t="s">
        <v>422</v>
      </c>
      <c r="F151" s="120">
        <f>SUM(G151:H151)</f>
        <v>1077</v>
      </c>
      <c r="G151" s="127"/>
      <c r="H151" s="127">
        <v>1077</v>
      </c>
      <c r="I151" s="120">
        <f>SUM(J151:K151)</f>
        <v>1115</v>
      </c>
      <c r="J151" s="127"/>
      <c r="K151" s="127">
        <v>1115</v>
      </c>
      <c r="L151" s="120">
        <f>SUM(M151:N151)</f>
        <v>0</v>
      </c>
      <c r="M151" s="158"/>
      <c r="N151" s="127"/>
    </row>
    <row r="152" spans="1:14" s="129" customFormat="1" ht="110.25">
      <c r="A152" s="130" t="s">
        <v>733</v>
      </c>
      <c r="B152" s="183" t="s">
        <v>817</v>
      </c>
      <c r="C152" s="115"/>
      <c r="D152" s="115"/>
      <c r="E152" s="111"/>
      <c r="F152" s="113">
        <f>F153</f>
        <v>700</v>
      </c>
      <c r="G152" s="113">
        <f aca="true" t="shared" si="54" ref="G152:N153">G153</f>
        <v>700</v>
      </c>
      <c r="H152" s="113">
        <f t="shared" si="54"/>
        <v>0</v>
      </c>
      <c r="I152" s="113">
        <f t="shared" si="54"/>
        <v>1256</v>
      </c>
      <c r="J152" s="113">
        <f t="shared" si="54"/>
        <v>1256</v>
      </c>
      <c r="K152" s="113">
        <f t="shared" si="54"/>
        <v>0</v>
      </c>
      <c r="L152" s="113">
        <f t="shared" si="54"/>
        <v>1256</v>
      </c>
      <c r="M152" s="113">
        <f t="shared" si="54"/>
        <v>1256</v>
      </c>
      <c r="N152" s="113">
        <f t="shared" si="54"/>
        <v>0</v>
      </c>
    </row>
    <row r="153" spans="1:14" ht="110.25">
      <c r="A153" s="128" t="s">
        <v>736</v>
      </c>
      <c r="B153" s="124" t="s">
        <v>818</v>
      </c>
      <c r="C153" s="112"/>
      <c r="D153" s="112"/>
      <c r="E153" s="118"/>
      <c r="F153" s="120">
        <f>F154</f>
        <v>700</v>
      </c>
      <c r="G153" s="120">
        <f t="shared" si="54"/>
        <v>700</v>
      </c>
      <c r="H153" s="120">
        <f t="shared" si="54"/>
        <v>0</v>
      </c>
      <c r="I153" s="120">
        <f t="shared" si="54"/>
        <v>1256</v>
      </c>
      <c r="J153" s="120">
        <f t="shared" si="54"/>
        <v>1256</v>
      </c>
      <c r="K153" s="120">
        <f t="shared" si="54"/>
        <v>0</v>
      </c>
      <c r="L153" s="120">
        <f t="shared" si="54"/>
        <v>1256</v>
      </c>
      <c r="M153" s="120">
        <f t="shared" si="54"/>
        <v>1256</v>
      </c>
      <c r="N153" s="120">
        <f t="shared" si="54"/>
        <v>0</v>
      </c>
    </row>
    <row r="154" spans="1:14" ht="94.5">
      <c r="A154" s="128" t="s">
        <v>752</v>
      </c>
      <c r="B154" s="126" t="s">
        <v>737</v>
      </c>
      <c r="C154" s="112" t="s">
        <v>0</v>
      </c>
      <c r="D154" s="112" t="s">
        <v>297</v>
      </c>
      <c r="E154" s="112" t="s">
        <v>422</v>
      </c>
      <c r="F154" s="120">
        <f>SUM(G154:H154)</f>
        <v>700</v>
      </c>
      <c r="G154" s="120">
        <v>700</v>
      </c>
      <c r="H154" s="120"/>
      <c r="I154" s="120">
        <f>SUM(J154:K154)</f>
        <v>1256</v>
      </c>
      <c r="J154" s="120">
        <v>1256</v>
      </c>
      <c r="K154" s="120"/>
      <c r="L154" s="120">
        <f>SUM(M154:N154)</f>
        <v>1256</v>
      </c>
      <c r="M154" s="120">
        <v>1256</v>
      </c>
      <c r="N154" s="120"/>
    </row>
    <row r="155" spans="1:14" ht="157.5">
      <c r="A155" s="107" t="s">
        <v>530</v>
      </c>
      <c r="B155" s="131" t="s">
        <v>819</v>
      </c>
      <c r="C155" s="115"/>
      <c r="D155" s="115"/>
      <c r="E155" s="115"/>
      <c r="F155" s="113">
        <f aca="true" t="shared" si="55" ref="F155:N155">SUM(F157:F157)</f>
        <v>909</v>
      </c>
      <c r="G155" s="113">
        <f t="shared" si="55"/>
        <v>909</v>
      </c>
      <c r="H155" s="113">
        <f t="shared" si="55"/>
        <v>0</v>
      </c>
      <c r="I155" s="113">
        <f t="shared" si="55"/>
        <v>929</v>
      </c>
      <c r="J155" s="113">
        <f t="shared" si="55"/>
        <v>929</v>
      </c>
      <c r="K155" s="113">
        <f t="shared" si="55"/>
        <v>0</v>
      </c>
      <c r="L155" s="113">
        <f t="shared" si="55"/>
        <v>943</v>
      </c>
      <c r="M155" s="190">
        <f t="shared" si="55"/>
        <v>943</v>
      </c>
      <c r="N155" s="113">
        <f t="shared" si="55"/>
        <v>0</v>
      </c>
    </row>
    <row r="156" spans="1:14" ht="94.5">
      <c r="A156" s="121" t="s">
        <v>159</v>
      </c>
      <c r="B156" s="124" t="s">
        <v>820</v>
      </c>
      <c r="C156" s="115"/>
      <c r="D156" s="115"/>
      <c r="E156" s="115"/>
      <c r="F156" s="120">
        <f aca="true" t="shared" si="56" ref="F156:N156">SUM(F157:F157)</f>
        <v>909</v>
      </c>
      <c r="G156" s="120">
        <f t="shared" si="56"/>
        <v>909</v>
      </c>
      <c r="H156" s="120">
        <f t="shared" si="56"/>
        <v>0</v>
      </c>
      <c r="I156" s="120">
        <f t="shared" si="56"/>
        <v>929</v>
      </c>
      <c r="J156" s="120">
        <f t="shared" si="56"/>
        <v>929</v>
      </c>
      <c r="K156" s="120">
        <f t="shared" si="56"/>
        <v>0</v>
      </c>
      <c r="L156" s="120">
        <f t="shared" si="56"/>
        <v>943</v>
      </c>
      <c r="M156" s="159">
        <f t="shared" si="56"/>
        <v>943</v>
      </c>
      <c r="N156" s="120">
        <f t="shared" si="56"/>
        <v>0</v>
      </c>
    </row>
    <row r="157" spans="1:14" ht="204.75">
      <c r="A157" s="125" t="s">
        <v>160</v>
      </c>
      <c r="B157" s="126" t="s">
        <v>577</v>
      </c>
      <c r="C157" s="112" t="s">
        <v>622</v>
      </c>
      <c r="D157" s="112" t="s">
        <v>419</v>
      </c>
      <c r="E157" s="112" t="s">
        <v>30</v>
      </c>
      <c r="F157" s="120">
        <f>SUM(G157:H157)</f>
        <v>909</v>
      </c>
      <c r="G157" s="127">
        <v>909</v>
      </c>
      <c r="H157" s="127"/>
      <c r="I157" s="120">
        <f>SUM(J157:K157)</f>
        <v>929</v>
      </c>
      <c r="J157" s="127">
        <v>929</v>
      </c>
      <c r="K157" s="127"/>
      <c r="L157" s="120">
        <f>SUM(M157:N157)</f>
        <v>943</v>
      </c>
      <c r="M157" s="127">
        <v>943</v>
      </c>
      <c r="N157" s="127"/>
    </row>
    <row r="158" spans="1:14" s="129" customFormat="1" ht="110.25">
      <c r="A158" s="107" t="s">
        <v>510</v>
      </c>
      <c r="B158" s="131" t="s">
        <v>821</v>
      </c>
      <c r="C158" s="115"/>
      <c r="D158" s="115"/>
      <c r="E158" s="115"/>
      <c r="F158" s="113">
        <f aca="true" t="shared" si="57" ref="F158:N158">SUM(F159,F162,F165,F168,F171)</f>
        <v>9272.9</v>
      </c>
      <c r="G158" s="113">
        <f t="shared" si="57"/>
        <v>9272.9</v>
      </c>
      <c r="H158" s="113">
        <f t="shared" si="57"/>
        <v>0</v>
      </c>
      <c r="I158" s="113">
        <f t="shared" si="57"/>
        <v>9362.9</v>
      </c>
      <c r="J158" s="113">
        <f t="shared" si="57"/>
        <v>9362.9</v>
      </c>
      <c r="K158" s="113">
        <f t="shared" si="57"/>
        <v>0</v>
      </c>
      <c r="L158" s="113">
        <f t="shared" si="57"/>
        <v>9709.9</v>
      </c>
      <c r="M158" s="190">
        <f t="shared" si="57"/>
        <v>9709.9</v>
      </c>
      <c r="N158" s="113">
        <f t="shared" si="57"/>
        <v>0</v>
      </c>
    </row>
    <row r="159" spans="1:14" s="129" customFormat="1" ht="47.25">
      <c r="A159" s="121" t="s">
        <v>268</v>
      </c>
      <c r="B159" s="124" t="s">
        <v>149</v>
      </c>
      <c r="C159" s="115"/>
      <c r="D159" s="115"/>
      <c r="E159" s="115"/>
      <c r="F159" s="120">
        <f aca="true" t="shared" si="58" ref="F159:N159">SUM(F160:F161)</f>
        <v>7049</v>
      </c>
      <c r="G159" s="120">
        <f>SUM(G160:G161)</f>
        <v>7049</v>
      </c>
      <c r="H159" s="120">
        <f t="shared" si="58"/>
        <v>0</v>
      </c>
      <c r="I159" s="120">
        <f t="shared" si="58"/>
        <v>7119</v>
      </c>
      <c r="J159" s="120">
        <f t="shared" si="58"/>
        <v>7119</v>
      </c>
      <c r="K159" s="120">
        <f t="shared" si="58"/>
        <v>0</v>
      </c>
      <c r="L159" s="120">
        <f t="shared" si="58"/>
        <v>7402</v>
      </c>
      <c r="M159" s="159">
        <f t="shared" si="58"/>
        <v>7402</v>
      </c>
      <c r="N159" s="120">
        <f t="shared" si="58"/>
        <v>0</v>
      </c>
    </row>
    <row r="160" spans="1:14" ht="173.25">
      <c r="A160" s="121" t="s">
        <v>461</v>
      </c>
      <c r="B160" s="126" t="s">
        <v>965</v>
      </c>
      <c r="C160" s="112" t="s">
        <v>622</v>
      </c>
      <c r="D160" s="112">
        <v>10</v>
      </c>
      <c r="E160" s="118" t="s">
        <v>422</v>
      </c>
      <c r="F160" s="120">
        <f>SUM(G160:H160)</f>
        <v>6899</v>
      </c>
      <c r="G160" s="127">
        <v>6899</v>
      </c>
      <c r="H160" s="127"/>
      <c r="I160" s="120">
        <f>SUM(J160:K160)</f>
        <v>6969</v>
      </c>
      <c r="J160" s="127">
        <v>6969</v>
      </c>
      <c r="K160" s="127"/>
      <c r="L160" s="120">
        <f>SUM(M160:N160)</f>
        <v>7252</v>
      </c>
      <c r="M160" s="127">
        <v>7252</v>
      </c>
      <c r="N160" s="127"/>
    </row>
    <row r="161" spans="1:14" ht="94.5">
      <c r="A161" s="121" t="s">
        <v>506</v>
      </c>
      <c r="B161" s="126" t="s">
        <v>965</v>
      </c>
      <c r="C161" s="112" t="s">
        <v>0</v>
      </c>
      <c r="D161" s="112">
        <v>10</v>
      </c>
      <c r="E161" s="118" t="s">
        <v>422</v>
      </c>
      <c r="F161" s="120">
        <f>SUM(G161:H161)</f>
        <v>150</v>
      </c>
      <c r="G161" s="127">
        <v>150</v>
      </c>
      <c r="H161" s="127"/>
      <c r="I161" s="120">
        <f>SUM(J161:K161)</f>
        <v>150</v>
      </c>
      <c r="J161" s="127">
        <v>150</v>
      </c>
      <c r="K161" s="127"/>
      <c r="L161" s="120">
        <f>SUM(M161:N161)</f>
        <v>150</v>
      </c>
      <c r="M161" s="127">
        <v>150</v>
      </c>
      <c r="N161" s="127"/>
    </row>
    <row r="162" spans="1:14" ht="110.25">
      <c r="A162" s="128" t="s">
        <v>86</v>
      </c>
      <c r="B162" s="119" t="s">
        <v>822</v>
      </c>
      <c r="C162" s="112"/>
      <c r="D162" s="112"/>
      <c r="E162" s="112"/>
      <c r="F162" s="120">
        <f aca="true" t="shared" si="59" ref="F162:N162">SUM(F163:F164)</f>
        <v>393</v>
      </c>
      <c r="G162" s="120">
        <f t="shared" si="59"/>
        <v>393</v>
      </c>
      <c r="H162" s="120">
        <f t="shared" si="59"/>
        <v>0</v>
      </c>
      <c r="I162" s="120">
        <f t="shared" si="59"/>
        <v>397</v>
      </c>
      <c r="J162" s="120">
        <f t="shared" si="59"/>
        <v>397</v>
      </c>
      <c r="K162" s="120">
        <f t="shared" si="59"/>
        <v>0</v>
      </c>
      <c r="L162" s="120">
        <f t="shared" si="59"/>
        <v>409</v>
      </c>
      <c r="M162" s="159">
        <f t="shared" si="59"/>
        <v>409</v>
      </c>
      <c r="N162" s="120">
        <f t="shared" si="59"/>
        <v>0</v>
      </c>
    </row>
    <row r="163" spans="1:14" ht="220.5">
      <c r="A163" s="121" t="s">
        <v>92</v>
      </c>
      <c r="B163" s="126" t="s">
        <v>966</v>
      </c>
      <c r="C163" s="112" t="s">
        <v>622</v>
      </c>
      <c r="D163" s="112">
        <v>10</v>
      </c>
      <c r="E163" s="118" t="s">
        <v>422</v>
      </c>
      <c r="F163" s="120">
        <f>SUM(G163:H163)</f>
        <v>393</v>
      </c>
      <c r="G163" s="127">
        <v>393</v>
      </c>
      <c r="H163" s="127"/>
      <c r="I163" s="120">
        <f>SUM(J163:K163)</f>
        <v>397</v>
      </c>
      <c r="J163" s="127">
        <v>397</v>
      </c>
      <c r="K163" s="127"/>
      <c r="L163" s="120">
        <f>SUM(M163:N163)</f>
        <v>409</v>
      </c>
      <c r="M163" s="127">
        <v>409</v>
      </c>
      <c r="N163" s="127"/>
    </row>
    <row r="164" spans="1:14" ht="141.75">
      <c r="A164" s="121" t="s">
        <v>491</v>
      </c>
      <c r="B164" s="126" t="s">
        <v>966</v>
      </c>
      <c r="C164" s="112" t="s">
        <v>0</v>
      </c>
      <c r="D164" s="112">
        <v>10</v>
      </c>
      <c r="E164" s="118" t="s">
        <v>422</v>
      </c>
      <c r="F164" s="120">
        <f>SUM(G164:H164)</f>
        <v>0</v>
      </c>
      <c r="G164" s="127"/>
      <c r="H164" s="127"/>
      <c r="I164" s="120">
        <f>SUM(J164:K164)</f>
        <v>0</v>
      </c>
      <c r="J164" s="127"/>
      <c r="K164" s="127"/>
      <c r="L164" s="120">
        <f>SUM(M164:N164)</f>
        <v>0</v>
      </c>
      <c r="M164" s="158"/>
      <c r="N164" s="127"/>
    </row>
    <row r="165" spans="1:14" ht="78.75">
      <c r="A165" s="128" t="s">
        <v>607</v>
      </c>
      <c r="B165" s="124" t="s">
        <v>823</v>
      </c>
      <c r="C165" s="112"/>
      <c r="D165" s="112"/>
      <c r="E165" s="112"/>
      <c r="F165" s="120">
        <f aca="true" t="shared" si="60" ref="F165:N165">SUM(F166:F167)</f>
        <v>560</v>
      </c>
      <c r="G165" s="120">
        <f t="shared" si="60"/>
        <v>560</v>
      </c>
      <c r="H165" s="120">
        <f t="shared" si="60"/>
        <v>0</v>
      </c>
      <c r="I165" s="120">
        <f t="shared" si="60"/>
        <v>565</v>
      </c>
      <c r="J165" s="120">
        <f t="shared" si="60"/>
        <v>565</v>
      </c>
      <c r="K165" s="120">
        <f t="shared" si="60"/>
        <v>0</v>
      </c>
      <c r="L165" s="120">
        <f t="shared" si="60"/>
        <v>581</v>
      </c>
      <c r="M165" s="159">
        <f t="shared" si="60"/>
        <v>581</v>
      </c>
      <c r="N165" s="120">
        <f t="shared" si="60"/>
        <v>0</v>
      </c>
    </row>
    <row r="166" spans="1:14" ht="189">
      <c r="A166" s="121" t="s">
        <v>143</v>
      </c>
      <c r="B166" s="126" t="s">
        <v>967</v>
      </c>
      <c r="C166" s="112" t="s">
        <v>622</v>
      </c>
      <c r="D166" s="112">
        <v>10</v>
      </c>
      <c r="E166" s="118" t="s">
        <v>422</v>
      </c>
      <c r="F166" s="120">
        <f>SUM(G166:H166)</f>
        <v>480</v>
      </c>
      <c r="G166" s="127">
        <v>480</v>
      </c>
      <c r="H166" s="127"/>
      <c r="I166" s="120">
        <f>SUM(J166:K166)</f>
        <v>485</v>
      </c>
      <c r="J166" s="127">
        <v>485</v>
      </c>
      <c r="K166" s="127"/>
      <c r="L166" s="120">
        <f>SUM(M166:N166)</f>
        <v>501</v>
      </c>
      <c r="M166" s="158">
        <v>501</v>
      </c>
      <c r="N166" s="127"/>
    </row>
    <row r="167" spans="1:14" ht="94.5">
      <c r="A167" s="121" t="s">
        <v>490</v>
      </c>
      <c r="B167" s="126" t="s">
        <v>967</v>
      </c>
      <c r="C167" s="112" t="s">
        <v>0</v>
      </c>
      <c r="D167" s="112">
        <v>10</v>
      </c>
      <c r="E167" s="118" t="s">
        <v>422</v>
      </c>
      <c r="F167" s="120">
        <f>SUM(G167:H167)</f>
        <v>80</v>
      </c>
      <c r="G167" s="127">
        <v>80</v>
      </c>
      <c r="H167" s="127"/>
      <c r="I167" s="120">
        <f>SUM(J167:K167)</f>
        <v>80</v>
      </c>
      <c r="J167" s="127">
        <v>80</v>
      </c>
      <c r="K167" s="127"/>
      <c r="L167" s="120">
        <f>SUM(M167:N167)</f>
        <v>80</v>
      </c>
      <c r="M167" s="158">
        <v>80</v>
      </c>
      <c r="N167" s="127"/>
    </row>
    <row r="168" spans="1:14" ht="78.75">
      <c r="A168" s="128" t="s">
        <v>998</v>
      </c>
      <c r="B168" s="124" t="s">
        <v>824</v>
      </c>
      <c r="C168" s="112"/>
      <c r="D168" s="112"/>
      <c r="E168" s="112"/>
      <c r="F168" s="120">
        <f aca="true" t="shared" si="61" ref="F168:N168">SUM(F169:F170)</f>
        <v>1270</v>
      </c>
      <c r="G168" s="120">
        <f t="shared" si="61"/>
        <v>1270</v>
      </c>
      <c r="H168" s="120">
        <f t="shared" si="61"/>
        <v>0</v>
      </c>
      <c r="I168" s="120">
        <f t="shared" si="61"/>
        <v>1281</v>
      </c>
      <c r="J168" s="120">
        <f t="shared" si="61"/>
        <v>1281</v>
      </c>
      <c r="K168" s="120">
        <f t="shared" si="61"/>
        <v>0</v>
      </c>
      <c r="L168" s="120">
        <f t="shared" si="61"/>
        <v>1317</v>
      </c>
      <c r="M168" s="159">
        <f t="shared" si="61"/>
        <v>1317</v>
      </c>
      <c r="N168" s="120">
        <f t="shared" si="61"/>
        <v>0</v>
      </c>
    </row>
    <row r="169" spans="1:14" ht="189">
      <c r="A169" s="125" t="s">
        <v>144</v>
      </c>
      <c r="B169" s="126" t="s">
        <v>968</v>
      </c>
      <c r="C169" s="112" t="s">
        <v>622</v>
      </c>
      <c r="D169" s="112">
        <v>10</v>
      </c>
      <c r="E169" s="118" t="s">
        <v>422</v>
      </c>
      <c r="F169" s="120">
        <f>SUM(G169:H169)</f>
        <v>1140</v>
      </c>
      <c r="G169" s="127">
        <v>1140</v>
      </c>
      <c r="H169" s="127"/>
      <c r="I169" s="120">
        <f>SUM(J169:K169)</f>
        <v>1151</v>
      </c>
      <c r="J169" s="127">
        <v>1151</v>
      </c>
      <c r="K169" s="127"/>
      <c r="L169" s="120">
        <f>SUM(M169:N169)</f>
        <v>1187</v>
      </c>
      <c r="M169" s="127">
        <v>1187</v>
      </c>
      <c r="N169" s="127"/>
    </row>
    <row r="170" spans="1:14" ht="110.25">
      <c r="A170" s="125" t="s">
        <v>263</v>
      </c>
      <c r="B170" s="126" t="s">
        <v>968</v>
      </c>
      <c r="C170" s="112" t="s">
        <v>0</v>
      </c>
      <c r="D170" s="112">
        <v>10</v>
      </c>
      <c r="E170" s="118" t="s">
        <v>422</v>
      </c>
      <c r="F170" s="120">
        <f>SUM(G170:H170)</f>
        <v>130</v>
      </c>
      <c r="G170" s="127">
        <v>130</v>
      </c>
      <c r="H170" s="127"/>
      <c r="I170" s="120">
        <f>SUM(J170:K170)</f>
        <v>130</v>
      </c>
      <c r="J170" s="127">
        <v>130</v>
      </c>
      <c r="K170" s="127"/>
      <c r="L170" s="120">
        <f>SUM(M170:N170)</f>
        <v>130</v>
      </c>
      <c r="M170" s="127">
        <v>130</v>
      </c>
      <c r="N170" s="127"/>
    </row>
    <row r="171" spans="1:14" ht="63">
      <c r="A171" s="128" t="s">
        <v>1000</v>
      </c>
      <c r="B171" s="124" t="s">
        <v>825</v>
      </c>
      <c r="C171" s="112"/>
      <c r="D171" s="112"/>
      <c r="E171" s="112"/>
      <c r="F171" s="120">
        <f aca="true" t="shared" si="62" ref="F171:N171">F172</f>
        <v>0.9</v>
      </c>
      <c r="G171" s="120">
        <f t="shared" si="62"/>
        <v>0.9</v>
      </c>
      <c r="H171" s="120">
        <f t="shared" si="62"/>
        <v>0</v>
      </c>
      <c r="I171" s="120">
        <f t="shared" si="62"/>
        <v>0.9</v>
      </c>
      <c r="J171" s="120">
        <f t="shared" si="62"/>
        <v>0.9</v>
      </c>
      <c r="K171" s="120">
        <f t="shared" si="62"/>
        <v>0</v>
      </c>
      <c r="L171" s="120">
        <f t="shared" si="62"/>
        <v>0.9</v>
      </c>
      <c r="M171" s="159">
        <f t="shared" si="62"/>
        <v>0.9</v>
      </c>
      <c r="N171" s="120">
        <f t="shared" si="62"/>
        <v>0</v>
      </c>
    </row>
    <row r="172" spans="1:14" ht="94.5">
      <c r="A172" s="125" t="s">
        <v>928</v>
      </c>
      <c r="B172" s="126" t="s">
        <v>969</v>
      </c>
      <c r="C172" s="112" t="s">
        <v>0</v>
      </c>
      <c r="D172" s="112">
        <v>10</v>
      </c>
      <c r="E172" s="118" t="s">
        <v>422</v>
      </c>
      <c r="F172" s="120">
        <f>SUM(G172:H172)</f>
        <v>0.9</v>
      </c>
      <c r="G172" s="127">
        <v>0.9</v>
      </c>
      <c r="H172" s="127"/>
      <c r="I172" s="120">
        <f>SUM(J172:K172)</f>
        <v>0.9</v>
      </c>
      <c r="J172" s="127">
        <v>0.9</v>
      </c>
      <c r="K172" s="127"/>
      <c r="L172" s="120">
        <f>SUM(M172:N172)</f>
        <v>0.9</v>
      </c>
      <c r="M172" s="127">
        <v>0.9</v>
      </c>
      <c r="N172" s="127"/>
    </row>
    <row r="173" spans="1:14" s="129" customFormat="1" ht="78.75">
      <c r="A173" s="107" t="s">
        <v>511</v>
      </c>
      <c r="B173" s="183" t="s">
        <v>768</v>
      </c>
      <c r="C173" s="115"/>
      <c r="D173" s="115"/>
      <c r="E173" s="115"/>
      <c r="F173" s="113">
        <f aca="true" t="shared" si="63" ref="F173:N173">SUM(F174,F179,F186,F196,F199)</f>
        <v>85903.3</v>
      </c>
      <c r="G173" s="113">
        <f t="shared" si="63"/>
        <v>6649.3</v>
      </c>
      <c r="H173" s="113">
        <f t="shared" si="63"/>
        <v>79254</v>
      </c>
      <c r="I173" s="113">
        <f t="shared" si="63"/>
        <v>161902.3</v>
      </c>
      <c r="J173" s="113">
        <f t="shared" si="63"/>
        <v>73900.3</v>
      </c>
      <c r="K173" s="113">
        <f t="shared" si="63"/>
        <v>88002</v>
      </c>
      <c r="L173" s="113">
        <f t="shared" si="63"/>
        <v>86475</v>
      </c>
      <c r="M173" s="113">
        <f t="shared" si="63"/>
        <v>0</v>
      </c>
      <c r="N173" s="113">
        <f t="shared" si="63"/>
        <v>86475</v>
      </c>
    </row>
    <row r="174" spans="1:14" s="129" customFormat="1" ht="110.25">
      <c r="A174" s="107" t="s">
        <v>512</v>
      </c>
      <c r="B174" s="183" t="s">
        <v>826</v>
      </c>
      <c r="C174" s="115"/>
      <c r="D174" s="115"/>
      <c r="E174" s="115"/>
      <c r="F174" s="113">
        <f>SUM(F175,)</f>
        <v>13791</v>
      </c>
      <c r="G174" s="113">
        <f aca="true" t="shared" si="64" ref="G174:N174">SUM(G175,)</f>
        <v>0</v>
      </c>
      <c r="H174" s="113">
        <f t="shared" si="64"/>
        <v>13791</v>
      </c>
      <c r="I174" s="113">
        <f t="shared" si="64"/>
        <v>14023</v>
      </c>
      <c r="J174" s="113">
        <f t="shared" si="64"/>
        <v>0</v>
      </c>
      <c r="K174" s="113">
        <f t="shared" si="64"/>
        <v>14023</v>
      </c>
      <c r="L174" s="113">
        <f t="shared" si="64"/>
        <v>14932</v>
      </c>
      <c r="M174" s="113">
        <f t="shared" si="64"/>
        <v>0</v>
      </c>
      <c r="N174" s="113">
        <f t="shared" si="64"/>
        <v>14932</v>
      </c>
    </row>
    <row r="175" spans="1:14" s="129" customFormat="1" ht="78.75">
      <c r="A175" s="121" t="s">
        <v>102</v>
      </c>
      <c r="B175" s="119" t="s">
        <v>827</v>
      </c>
      <c r="C175" s="115"/>
      <c r="D175" s="115"/>
      <c r="E175" s="115"/>
      <c r="F175" s="120">
        <f aca="true" t="shared" si="65" ref="F175:N175">SUM(F176:F178)</f>
        <v>13791</v>
      </c>
      <c r="G175" s="120">
        <f t="shared" si="65"/>
        <v>0</v>
      </c>
      <c r="H175" s="120">
        <f t="shared" si="65"/>
        <v>13791</v>
      </c>
      <c r="I175" s="120">
        <f t="shared" si="65"/>
        <v>14023</v>
      </c>
      <c r="J175" s="120">
        <f t="shared" si="65"/>
        <v>0</v>
      </c>
      <c r="K175" s="120">
        <f t="shared" si="65"/>
        <v>14023</v>
      </c>
      <c r="L175" s="120">
        <f t="shared" si="65"/>
        <v>14932</v>
      </c>
      <c r="M175" s="159">
        <f t="shared" si="65"/>
        <v>0</v>
      </c>
      <c r="N175" s="120">
        <f t="shared" si="65"/>
        <v>14932</v>
      </c>
    </row>
    <row r="176" spans="1:14" ht="189">
      <c r="A176" s="125" t="s">
        <v>164</v>
      </c>
      <c r="B176" s="112" t="s">
        <v>243</v>
      </c>
      <c r="C176" s="112">
        <v>100</v>
      </c>
      <c r="D176" s="118" t="s">
        <v>421</v>
      </c>
      <c r="E176" s="118" t="s">
        <v>29</v>
      </c>
      <c r="F176" s="120">
        <f>SUM(G176:H176)</f>
        <v>12242</v>
      </c>
      <c r="G176" s="127"/>
      <c r="H176" s="127">
        <v>12242</v>
      </c>
      <c r="I176" s="120">
        <f>SUM(J176:K176)</f>
        <v>13046</v>
      </c>
      <c r="J176" s="127"/>
      <c r="K176" s="127">
        <v>13046</v>
      </c>
      <c r="L176" s="120">
        <f>SUM(M176:N176)</f>
        <v>13918</v>
      </c>
      <c r="M176" s="127"/>
      <c r="N176" s="127">
        <v>13918</v>
      </c>
    </row>
    <row r="177" spans="1:14" ht="110.25">
      <c r="A177" s="125" t="s">
        <v>1013</v>
      </c>
      <c r="B177" s="112" t="s">
        <v>243</v>
      </c>
      <c r="C177" s="112">
        <v>200</v>
      </c>
      <c r="D177" s="118" t="s">
        <v>421</v>
      </c>
      <c r="E177" s="118" t="s">
        <v>29</v>
      </c>
      <c r="F177" s="120">
        <f>SUM(G177:H177)</f>
        <v>1226</v>
      </c>
      <c r="G177" s="127"/>
      <c r="H177" s="127">
        <v>1226</v>
      </c>
      <c r="I177" s="120">
        <f>SUM(J177:K177)</f>
        <v>977</v>
      </c>
      <c r="J177" s="127"/>
      <c r="K177" s="127">
        <v>977</v>
      </c>
      <c r="L177" s="120">
        <f>SUM(M177:N177)</f>
        <v>1014</v>
      </c>
      <c r="M177" s="127"/>
      <c r="N177" s="127">
        <v>1014</v>
      </c>
    </row>
    <row r="178" spans="1:14" ht="78.75">
      <c r="A178" s="125" t="s">
        <v>1014</v>
      </c>
      <c r="B178" s="112" t="s">
        <v>243</v>
      </c>
      <c r="C178" s="112">
        <v>800</v>
      </c>
      <c r="D178" s="118" t="s">
        <v>421</v>
      </c>
      <c r="E178" s="118" t="s">
        <v>29</v>
      </c>
      <c r="F178" s="120">
        <f>SUM(G178:H178)</f>
        <v>323</v>
      </c>
      <c r="G178" s="127"/>
      <c r="H178" s="127">
        <v>323</v>
      </c>
      <c r="I178" s="120">
        <f>SUM(J178:K178)</f>
        <v>0</v>
      </c>
      <c r="J178" s="127"/>
      <c r="K178" s="127"/>
      <c r="L178" s="120">
        <f>SUM(M178:N178)</f>
        <v>0</v>
      </c>
      <c r="M178" s="127"/>
      <c r="N178" s="127"/>
    </row>
    <row r="179" spans="1:14" s="129" customFormat="1" ht="110.25">
      <c r="A179" s="107" t="s">
        <v>513</v>
      </c>
      <c r="B179" s="183" t="s">
        <v>828</v>
      </c>
      <c r="C179" s="115"/>
      <c r="D179" s="115"/>
      <c r="E179" s="115"/>
      <c r="F179" s="113">
        <f aca="true" t="shared" si="66" ref="F179:N179">SUM(F180,F184)</f>
        <v>1788</v>
      </c>
      <c r="G179" s="113">
        <f t="shared" si="66"/>
        <v>0</v>
      </c>
      <c r="H179" s="113">
        <f t="shared" si="66"/>
        <v>1788</v>
      </c>
      <c r="I179" s="113">
        <f t="shared" si="66"/>
        <v>1865</v>
      </c>
      <c r="J179" s="113">
        <f t="shared" si="66"/>
        <v>0</v>
      </c>
      <c r="K179" s="113">
        <f t="shared" si="66"/>
        <v>1865</v>
      </c>
      <c r="L179" s="113">
        <f t="shared" si="66"/>
        <v>1991</v>
      </c>
      <c r="M179" s="190">
        <f t="shared" si="66"/>
        <v>0</v>
      </c>
      <c r="N179" s="113">
        <f t="shared" si="66"/>
        <v>1991</v>
      </c>
    </row>
    <row r="180" spans="1:14" s="129" customFormat="1" ht="78.75">
      <c r="A180" s="121" t="s">
        <v>102</v>
      </c>
      <c r="B180" s="119" t="s">
        <v>829</v>
      </c>
      <c r="C180" s="115"/>
      <c r="D180" s="115"/>
      <c r="E180" s="115"/>
      <c r="F180" s="120">
        <f aca="true" t="shared" si="67" ref="F180:N180">SUM(F181:F183)</f>
        <v>1785</v>
      </c>
      <c r="G180" s="120">
        <f t="shared" si="67"/>
        <v>0</v>
      </c>
      <c r="H180" s="120">
        <f t="shared" si="67"/>
        <v>1785</v>
      </c>
      <c r="I180" s="120">
        <f t="shared" si="67"/>
        <v>1865</v>
      </c>
      <c r="J180" s="120">
        <f t="shared" si="67"/>
        <v>0</v>
      </c>
      <c r="K180" s="120">
        <f t="shared" si="67"/>
        <v>1865</v>
      </c>
      <c r="L180" s="120">
        <f t="shared" si="67"/>
        <v>1991</v>
      </c>
      <c r="M180" s="159">
        <f t="shared" si="67"/>
        <v>0</v>
      </c>
      <c r="N180" s="120">
        <f t="shared" si="67"/>
        <v>1991</v>
      </c>
    </row>
    <row r="181" spans="1:14" ht="189">
      <c r="A181" s="125" t="s">
        <v>110</v>
      </c>
      <c r="B181" s="112" t="s">
        <v>244</v>
      </c>
      <c r="C181" s="123" t="s">
        <v>622</v>
      </c>
      <c r="D181" s="118" t="s">
        <v>421</v>
      </c>
      <c r="E181" s="118" t="s">
        <v>29</v>
      </c>
      <c r="F181" s="120">
        <f>SUM(G181:H181)</f>
        <v>1745</v>
      </c>
      <c r="G181" s="127"/>
      <c r="H181" s="127">
        <v>1745</v>
      </c>
      <c r="I181" s="120">
        <f>SUM(J181:K181)</f>
        <v>1862</v>
      </c>
      <c r="J181" s="127"/>
      <c r="K181" s="127">
        <v>1862</v>
      </c>
      <c r="L181" s="120">
        <f>SUM(M181:N181)</f>
        <v>1987</v>
      </c>
      <c r="M181" s="127"/>
      <c r="N181" s="127">
        <v>1987</v>
      </c>
    </row>
    <row r="182" spans="1:14" ht="110.25">
      <c r="A182" s="125" t="s">
        <v>1013</v>
      </c>
      <c r="B182" s="112" t="s">
        <v>244</v>
      </c>
      <c r="C182" s="123" t="s">
        <v>0</v>
      </c>
      <c r="D182" s="118" t="s">
        <v>421</v>
      </c>
      <c r="E182" s="118" t="s">
        <v>29</v>
      </c>
      <c r="F182" s="120">
        <f>SUM(G182:H182)</f>
        <v>37</v>
      </c>
      <c r="G182" s="127"/>
      <c r="H182" s="127">
        <v>37</v>
      </c>
      <c r="I182" s="120">
        <f>SUM(J182:K182)</f>
        <v>3</v>
      </c>
      <c r="J182" s="127"/>
      <c r="K182" s="127">
        <v>3</v>
      </c>
      <c r="L182" s="120">
        <f>SUM(M182:N182)</f>
        <v>4</v>
      </c>
      <c r="M182" s="127"/>
      <c r="N182" s="127">
        <v>4</v>
      </c>
    </row>
    <row r="183" spans="1:14" ht="78.75">
      <c r="A183" s="125" t="s">
        <v>166</v>
      </c>
      <c r="B183" s="112" t="s">
        <v>244</v>
      </c>
      <c r="C183" s="123" t="s">
        <v>280</v>
      </c>
      <c r="D183" s="118" t="s">
        <v>421</v>
      </c>
      <c r="E183" s="118" t="s">
        <v>29</v>
      </c>
      <c r="F183" s="120">
        <f>SUM(G183:H183)</f>
        <v>3</v>
      </c>
      <c r="G183" s="127"/>
      <c r="H183" s="127">
        <v>3</v>
      </c>
      <c r="I183" s="120">
        <f>SUM(J183:K183)</f>
        <v>0</v>
      </c>
      <c r="J183" s="127"/>
      <c r="K183" s="127"/>
      <c r="L183" s="120">
        <f>SUM(M183:N183)</f>
        <v>0</v>
      </c>
      <c r="M183" s="127"/>
      <c r="N183" s="127"/>
    </row>
    <row r="184" spans="1:14" ht="63">
      <c r="A184" s="116" t="s">
        <v>502</v>
      </c>
      <c r="B184" s="119" t="s">
        <v>830</v>
      </c>
      <c r="C184" s="123"/>
      <c r="D184" s="118"/>
      <c r="E184" s="118"/>
      <c r="F184" s="120">
        <f aca="true" t="shared" si="68" ref="F184:N184">F185</f>
        <v>3</v>
      </c>
      <c r="G184" s="120">
        <f t="shared" si="68"/>
        <v>0</v>
      </c>
      <c r="H184" s="120">
        <f t="shared" si="68"/>
        <v>3</v>
      </c>
      <c r="I184" s="120">
        <f t="shared" si="68"/>
        <v>0</v>
      </c>
      <c r="J184" s="120">
        <f t="shared" si="68"/>
        <v>0</v>
      </c>
      <c r="K184" s="120">
        <f t="shared" si="68"/>
        <v>0</v>
      </c>
      <c r="L184" s="120">
        <f t="shared" si="68"/>
        <v>0</v>
      </c>
      <c r="M184" s="159">
        <f t="shared" si="68"/>
        <v>0</v>
      </c>
      <c r="N184" s="120">
        <f t="shared" si="68"/>
        <v>0</v>
      </c>
    </row>
    <row r="185" spans="1:14" ht="63">
      <c r="A185" s="116" t="s">
        <v>267</v>
      </c>
      <c r="B185" s="112" t="s">
        <v>504</v>
      </c>
      <c r="C185" s="123" t="s">
        <v>0</v>
      </c>
      <c r="D185" s="118" t="s">
        <v>421</v>
      </c>
      <c r="E185" s="118" t="s">
        <v>29</v>
      </c>
      <c r="F185" s="120">
        <f>SUM(G185:H185)</f>
        <v>3</v>
      </c>
      <c r="G185" s="127"/>
      <c r="H185" s="127">
        <v>3</v>
      </c>
      <c r="I185" s="120">
        <f>SUM(J185:K185)</f>
        <v>0</v>
      </c>
      <c r="J185" s="127"/>
      <c r="K185" s="127"/>
      <c r="L185" s="120">
        <f>SUM(M185:N185)</f>
        <v>0</v>
      </c>
      <c r="M185" s="158"/>
      <c r="N185" s="127"/>
    </row>
    <row r="186" spans="1:14" s="129" customFormat="1" ht="126">
      <c r="A186" s="198" t="s">
        <v>514</v>
      </c>
      <c r="B186" s="183" t="s">
        <v>831</v>
      </c>
      <c r="C186" s="115"/>
      <c r="D186" s="115"/>
      <c r="E186" s="115"/>
      <c r="F186" s="113">
        <f>SUM(F187,F189,F193)</f>
        <v>54773.3</v>
      </c>
      <c r="G186" s="113">
        <f aca="true" t="shared" si="69" ref="G186:N186">SUM(G187,G189,G193)</f>
        <v>6649.3</v>
      </c>
      <c r="H186" s="113">
        <f t="shared" si="69"/>
        <v>48124</v>
      </c>
      <c r="I186" s="113">
        <f t="shared" si="69"/>
        <v>130487.5</v>
      </c>
      <c r="J186" s="113">
        <f t="shared" si="69"/>
        <v>73708.5</v>
      </c>
      <c r="K186" s="113">
        <f t="shared" si="69"/>
        <v>56779</v>
      </c>
      <c r="L186" s="113">
        <f t="shared" si="69"/>
        <v>53603</v>
      </c>
      <c r="M186" s="113">
        <f t="shared" si="69"/>
        <v>0</v>
      </c>
      <c r="N186" s="113">
        <f t="shared" si="69"/>
        <v>53603</v>
      </c>
    </row>
    <row r="187" spans="1:14" s="129" customFormat="1" ht="15.75">
      <c r="A187" s="174" t="s">
        <v>704</v>
      </c>
      <c r="B187" s="119" t="s">
        <v>832</v>
      </c>
      <c r="C187" s="115"/>
      <c r="D187" s="115"/>
      <c r="E187" s="115"/>
      <c r="F187" s="120">
        <f>F188</f>
        <v>4957.3</v>
      </c>
      <c r="G187" s="120">
        <f aca="true" t="shared" si="70" ref="G187:N187">G188</f>
        <v>4709.3</v>
      </c>
      <c r="H187" s="120">
        <f t="shared" si="70"/>
        <v>248</v>
      </c>
      <c r="I187" s="120">
        <f t="shared" si="70"/>
        <v>0</v>
      </c>
      <c r="J187" s="120">
        <f t="shared" si="70"/>
        <v>0</v>
      </c>
      <c r="K187" s="120">
        <f t="shared" si="70"/>
        <v>0</v>
      </c>
      <c r="L187" s="120">
        <f t="shared" si="70"/>
        <v>0</v>
      </c>
      <c r="M187" s="120">
        <f t="shared" si="70"/>
        <v>0</v>
      </c>
      <c r="N187" s="120">
        <f t="shared" si="70"/>
        <v>0</v>
      </c>
    </row>
    <row r="188" spans="1:14" s="129" customFormat="1" ht="141.75">
      <c r="A188" s="144" t="s">
        <v>706</v>
      </c>
      <c r="B188" s="112" t="s">
        <v>253</v>
      </c>
      <c r="C188" s="112" t="s">
        <v>0</v>
      </c>
      <c r="D188" s="118" t="s">
        <v>421</v>
      </c>
      <c r="E188" s="118" t="s">
        <v>29</v>
      </c>
      <c r="F188" s="120">
        <f>SUM(G188:H188)</f>
        <v>4957.3</v>
      </c>
      <c r="G188" s="127">
        <v>4709.3</v>
      </c>
      <c r="H188" s="127">
        <v>248</v>
      </c>
      <c r="I188" s="120">
        <f>SUM(J188:K188)</f>
        <v>0</v>
      </c>
      <c r="J188" s="127"/>
      <c r="K188" s="127"/>
      <c r="L188" s="120">
        <f>SUM(M188:N188)</f>
        <v>0</v>
      </c>
      <c r="M188" s="127"/>
      <c r="N188" s="127"/>
    </row>
    <row r="189" spans="1:14" s="129" customFormat="1" ht="78.75">
      <c r="A189" s="121" t="s">
        <v>102</v>
      </c>
      <c r="B189" s="119" t="s">
        <v>833</v>
      </c>
      <c r="C189" s="115"/>
      <c r="D189" s="115"/>
      <c r="E189" s="115"/>
      <c r="F189" s="120">
        <f aca="true" t="shared" si="71" ref="F189:N189">SUM(F190:F192)</f>
        <v>49816</v>
      </c>
      <c r="G189" s="120">
        <f t="shared" si="71"/>
        <v>1940</v>
      </c>
      <c r="H189" s="120">
        <f t="shared" si="71"/>
        <v>47876</v>
      </c>
      <c r="I189" s="120">
        <f t="shared" si="71"/>
        <v>50542</v>
      </c>
      <c r="J189" s="120">
        <f t="shared" si="71"/>
        <v>0</v>
      </c>
      <c r="K189" s="120">
        <f t="shared" si="71"/>
        <v>50542</v>
      </c>
      <c r="L189" s="120">
        <f t="shared" si="71"/>
        <v>53603</v>
      </c>
      <c r="M189" s="159">
        <f t="shared" si="71"/>
        <v>0</v>
      </c>
      <c r="N189" s="120">
        <f t="shared" si="71"/>
        <v>53603</v>
      </c>
    </row>
    <row r="190" spans="1:14" ht="126">
      <c r="A190" s="125" t="s">
        <v>1015</v>
      </c>
      <c r="B190" s="112" t="s">
        <v>245</v>
      </c>
      <c r="C190" s="112">
        <v>600</v>
      </c>
      <c r="D190" s="118" t="s">
        <v>421</v>
      </c>
      <c r="E190" s="118" t="s">
        <v>29</v>
      </c>
      <c r="F190" s="155">
        <f>SUM(G190:H190)</f>
        <v>44273</v>
      </c>
      <c r="G190" s="127"/>
      <c r="H190" s="127">
        <v>44273</v>
      </c>
      <c r="I190" s="155">
        <f>SUM(J190:K190)</f>
        <v>50542</v>
      </c>
      <c r="J190" s="127"/>
      <c r="K190" s="127">
        <v>50542</v>
      </c>
      <c r="L190" s="155">
        <f>SUM(M190:N190)</f>
        <v>53603</v>
      </c>
      <c r="M190" s="127"/>
      <c r="N190" s="127">
        <v>53603</v>
      </c>
    </row>
    <row r="191" spans="1:14" ht="126">
      <c r="A191" s="116" t="s">
        <v>214</v>
      </c>
      <c r="B191" s="112" t="s">
        <v>211</v>
      </c>
      <c r="C191" s="123" t="s">
        <v>291</v>
      </c>
      <c r="D191" s="118" t="s">
        <v>421</v>
      </c>
      <c r="E191" s="118" t="s">
        <v>29</v>
      </c>
      <c r="F191" s="155">
        <f>SUM(G191:H191)</f>
        <v>3603</v>
      </c>
      <c r="G191" s="127"/>
      <c r="H191" s="127">
        <v>3603</v>
      </c>
      <c r="I191" s="155">
        <f>SUM(J191:K191)</f>
        <v>0</v>
      </c>
      <c r="J191" s="127"/>
      <c r="K191" s="127"/>
      <c r="L191" s="155">
        <f>SUM(M191:N191)</f>
        <v>0</v>
      </c>
      <c r="M191" s="158"/>
      <c r="N191" s="127"/>
    </row>
    <row r="192" spans="1:14" ht="110.25">
      <c r="A192" s="116" t="s">
        <v>168</v>
      </c>
      <c r="B192" s="112" t="s">
        <v>488</v>
      </c>
      <c r="C192" s="123" t="s">
        <v>291</v>
      </c>
      <c r="D192" s="118" t="s">
        <v>421</v>
      </c>
      <c r="E192" s="118" t="s">
        <v>29</v>
      </c>
      <c r="F192" s="120">
        <f>SUM(G192:H192)</f>
        <v>1940</v>
      </c>
      <c r="G192" s="127">
        <v>1940</v>
      </c>
      <c r="H192" s="127"/>
      <c r="I192" s="120">
        <f>SUM(J192:K192)</f>
        <v>0</v>
      </c>
      <c r="J192" s="127"/>
      <c r="K192" s="127"/>
      <c r="L192" s="120">
        <f>SUM(M192:N192)</f>
        <v>0</v>
      </c>
      <c r="M192" s="158"/>
      <c r="N192" s="127"/>
    </row>
    <row r="193" spans="1:14" ht="47.25">
      <c r="A193" s="121" t="s">
        <v>23</v>
      </c>
      <c r="B193" s="201" t="s">
        <v>834</v>
      </c>
      <c r="C193" s="112"/>
      <c r="D193" s="118" t="s">
        <v>421</v>
      </c>
      <c r="E193" s="118" t="s">
        <v>29</v>
      </c>
      <c r="F193" s="155">
        <f>SUM(F194:F195)</f>
        <v>0</v>
      </c>
      <c r="G193" s="155">
        <f aca="true" t="shared" si="72" ref="G193:N193">SUM(G194:G195)</f>
        <v>0</v>
      </c>
      <c r="H193" s="155">
        <f t="shared" si="72"/>
        <v>0</v>
      </c>
      <c r="I193" s="155">
        <f t="shared" si="72"/>
        <v>79945.5</v>
      </c>
      <c r="J193" s="155">
        <f t="shared" si="72"/>
        <v>73708.5</v>
      </c>
      <c r="K193" s="155">
        <f t="shared" si="72"/>
        <v>6237</v>
      </c>
      <c r="L193" s="155">
        <f t="shared" si="72"/>
        <v>0</v>
      </c>
      <c r="M193" s="196">
        <f t="shared" si="72"/>
        <v>0</v>
      </c>
      <c r="N193" s="155">
        <f t="shared" si="72"/>
        <v>0</v>
      </c>
    </row>
    <row r="194" spans="1:14" ht="78.75">
      <c r="A194" s="140" t="s">
        <v>25</v>
      </c>
      <c r="B194" s="118" t="s">
        <v>336</v>
      </c>
      <c r="C194" s="112" t="s">
        <v>0</v>
      </c>
      <c r="D194" s="118" t="s">
        <v>421</v>
      </c>
      <c r="E194" s="118" t="s">
        <v>29</v>
      </c>
      <c r="F194" s="155">
        <f>SUM(G194:H194)</f>
        <v>0</v>
      </c>
      <c r="G194" s="155"/>
      <c r="H194" s="155"/>
      <c r="I194" s="155">
        <f>SUM(J194:K194)</f>
        <v>6237</v>
      </c>
      <c r="J194" s="155"/>
      <c r="K194" s="155">
        <v>6237</v>
      </c>
      <c r="L194" s="155">
        <f>SUM(M194:N194)</f>
        <v>0</v>
      </c>
      <c r="M194" s="196"/>
      <c r="N194" s="155"/>
    </row>
    <row r="195" spans="1:14" ht="110.25">
      <c r="A195" s="121" t="s">
        <v>715</v>
      </c>
      <c r="B195" s="118" t="s">
        <v>717</v>
      </c>
      <c r="C195" s="112" t="s">
        <v>0</v>
      </c>
      <c r="D195" s="118" t="s">
        <v>421</v>
      </c>
      <c r="E195" s="118" t="s">
        <v>29</v>
      </c>
      <c r="F195" s="155">
        <f>SUM(G195:H195)</f>
        <v>0</v>
      </c>
      <c r="G195" s="127"/>
      <c r="H195" s="127"/>
      <c r="I195" s="155">
        <f>SUM(J195:K195)</f>
        <v>73708.5</v>
      </c>
      <c r="J195" s="127">
        <v>73708.5</v>
      </c>
      <c r="K195" s="127"/>
      <c r="L195" s="155">
        <f>SUM(M195:N195)</f>
        <v>0</v>
      </c>
      <c r="M195" s="158"/>
      <c r="N195" s="127"/>
    </row>
    <row r="196" spans="1:14" s="129" customFormat="1" ht="157.5">
      <c r="A196" s="107" t="s">
        <v>671</v>
      </c>
      <c r="B196" s="131" t="s">
        <v>767</v>
      </c>
      <c r="C196" s="115"/>
      <c r="D196" s="111"/>
      <c r="E196" s="111"/>
      <c r="F196" s="113">
        <f>F197</f>
        <v>0</v>
      </c>
      <c r="G196" s="113">
        <f aca="true" t="shared" si="73" ref="G196:N196">G197</f>
        <v>0</v>
      </c>
      <c r="H196" s="113">
        <f t="shared" si="73"/>
        <v>0</v>
      </c>
      <c r="I196" s="113">
        <f t="shared" si="73"/>
        <v>191.8</v>
      </c>
      <c r="J196" s="113">
        <f t="shared" si="73"/>
        <v>191.8</v>
      </c>
      <c r="K196" s="113">
        <f t="shared" si="73"/>
        <v>0</v>
      </c>
      <c r="L196" s="113">
        <f t="shared" si="73"/>
        <v>0</v>
      </c>
      <c r="M196" s="113">
        <f t="shared" si="73"/>
        <v>0</v>
      </c>
      <c r="N196" s="113">
        <f t="shared" si="73"/>
        <v>0</v>
      </c>
    </row>
    <row r="197" spans="1:14" ht="47.25">
      <c r="A197" s="121" t="s">
        <v>670</v>
      </c>
      <c r="B197" s="119" t="s">
        <v>769</v>
      </c>
      <c r="C197" s="112"/>
      <c r="D197" s="118"/>
      <c r="E197" s="118"/>
      <c r="F197" s="120">
        <f aca="true" t="shared" si="74" ref="F197:N197">SUM(F198:F198)</f>
        <v>0</v>
      </c>
      <c r="G197" s="120">
        <f t="shared" si="74"/>
        <v>0</v>
      </c>
      <c r="H197" s="120">
        <f t="shared" si="74"/>
        <v>0</v>
      </c>
      <c r="I197" s="120">
        <f t="shared" si="74"/>
        <v>191.8</v>
      </c>
      <c r="J197" s="120">
        <f t="shared" si="74"/>
        <v>191.8</v>
      </c>
      <c r="K197" s="120">
        <f t="shared" si="74"/>
        <v>0</v>
      </c>
      <c r="L197" s="120">
        <f t="shared" si="74"/>
        <v>0</v>
      </c>
      <c r="M197" s="120">
        <f t="shared" si="74"/>
        <v>0</v>
      </c>
      <c r="N197" s="120">
        <f t="shared" si="74"/>
        <v>0</v>
      </c>
    </row>
    <row r="198" spans="1:14" ht="78.75">
      <c r="A198" s="121" t="s">
        <v>749</v>
      </c>
      <c r="B198" s="118" t="s">
        <v>750</v>
      </c>
      <c r="C198" s="112" t="s">
        <v>0</v>
      </c>
      <c r="D198" s="118" t="s">
        <v>421</v>
      </c>
      <c r="E198" s="118" t="s">
        <v>30</v>
      </c>
      <c r="F198" s="120">
        <f>SUM(G198:H198)</f>
        <v>0</v>
      </c>
      <c r="G198" s="120"/>
      <c r="H198" s="120"/>
      <c r="I198" s="120">
        <f>SUM(J198:K198)</f>
        <v>191.8</v>
      </c>
      <c r="J198" s="120">
        <v>191.8</v>
      </c>
      <c r="K198" s="120"/>
      <c r="L198" s="120">
        <f>SUM(M198:N198)</f>
        <v>0</v>
      </c>
      <c r="M198" s="120"/>
      <c r="N198" s="120"/>
    </row>
    <row r="199" spans="1:14" ht="110.25">
      <c r="A199" s="107" t="s">
        <v>515</v>
      </c>
      <c r="B199" s="183" t="s">
        <v>835</v>
      </c>
      <c r="C199" s="112"/>
      <c r="D199" s="112"/>
      <c r="E199" s="112"/>
      <c r="F199" s="113">
        <f aca="true" t="shared" si="75" ref="F199:N199">SUM(F200,F202,F206,F209)</f>
        <v>15551</v>
      </c>
      <c r="G199" s="113">
        <f t="shared" si="75"/>
        <v>0</v>
      </c>
      <c r="H199" s="113">
        <f t="shared" si="75"/>
        <v>15551</v>
      </c>
      <c r="I199" s="113">
        <f t="shared" si="75"/>
        <v>15335</v>
      </c>
      <c r="J199" s="113">
        <f t="shared" si="75"/>
        <v>0</v>
      </c>
      <c r="K199" s="113">
        <f t="shared" si="75"/>
        <v>15335</v>
      </c>
      <c r="L199" s="113">
        <f t="shared" si="75"/>
        <v>15949</v>
      </c>
      <c r="M199" s="113">
        <f t="shared" si="75"/>
        <v>0</v>
      </c>
      <c r="N199" s="113">
        <f t="shared" si="75"/>
        <v>15949</v>
      </c>
    </row>
    <row r="200" spans="1:14" ht="47.25">
      <c r="A200" s="121" t="s">
        <v>268</v>
      </c>
      <c r="B200" s="119" t="s">
        <v>836</v>
      </c>
      <c r="C200" s="112"/>
      <c r="D200" s="112"/>
      <c r="E200" s="112"/>
      <c r="F200" s="120">
        <f aca="true" t="shared" si="76" ref="F200:N200">F201</f>
        <v>2054</v>
      </c>
      <c r="G200" s="120">
        <f t="shared" si="76"/>
        <v>0</v>
      </c>
      <c r="H200" s="120">
        <f t="shared" si="76"/>
        <v>2054</v>
      </c>
      <c r="I200" s="120">
        <f t="shared" si="76"/>
        <v>2121</v>
      </c>
      <c r="J200" s="120">
        <f t="shared" si="76"/>
        <v>0</v>
      </c>
      <c r="K200" s="120">
        <f t="shared" si="76"/>
        <v>2121</v>
      </c>
      <c r="L200" s="120">
        <f t="shared" si="76"/>
        <v>2206</v>
      </c>
      <c r="M200" s="159">
        <f t="shared" si="76"/>
        <v>0</v>
      </c>
      <c r="N200" s="120">
        <f t="shared" si="76"/>
        <v>2206</v>
      </c>
    </row>
    <row r="201" spans="1:14" ht="157.5">
      <c r="A201" s="125" t="s">
        <v>1016</v>
      </c>
      <c r="B201" s="112" t="s">
        <v>247</v>
      </c>
      <c r="C201" s="112">
        <v>100</v>
      </c>
      <c r="D201" s="118" t="s">
        <v>421</v>
      </c>
      <c r="E201" s="118" t="s">
        <v>30</v>
      </c>
      <c r="F201" s="120">
        <f>SUM(G201:H201)</f>
        <v>2054</v>
      </c>
      <c r="G201" s="127"/>
      <c r="H201" s="127">
        <v>2054</v>
      </c>
      <c r="I201" s="120">
        <f>SUM(J201:K201)</f>
        <v>2121</v>
      </c>
      <c r="J201" s="127"/>
      <c r="K201" s="127">
        <v>2121</v>
      </c>
      <c r="L201" s="120">
        <f>SUM(M201:N201)</f>
        <v>2206</v>
      </c>
      <c r="M201" s="158"/>
      <c r="N201" s="127">
        <v>2206</v>
      </c>
    </row>
    <row r="202" spans="1:14" ht="78.75">
      <c r="A202" s="121" t="s">
        <v>102</v>
      </c>
      <c r="B202" s="119" t="s">
        <v>837</v>
      </c>
      <c r="C202" s="112"/>
      <c r="D202" s="112"/>
      <c r="E202" s="112"/>
      <c r="F202" s="120">
        <f aca="true" t="shared" si="77" ref="F202:N202">SUM(F203:F205)</f>
        <v>13297</v>
      </c>
      <c r="G202" s="120">
        <f t="shared" si="77"/>
        <v>0</v>
      </c>
      <c r="H202" s="120">
        <f t="shared" si="77"/>
        <v>13297</v>
      </c>
      <c r="I202" s="120">
        <f t="shared" si="77"/>
        <v>13214</v>
      </c>
      <c r="J202" s="120">
        <f t="shared" si="77"/>
        <v>0</v>
      </c>
      <c r="K202" s="120">
        <f t="shared" si="77"/>
        <v>13214</v>
      </c>
      <c r="L202" s="120">
        <f t="shared" si="77"/>
        <v>13743</v>
      </c>
      <c r="M202" s="159">
        <f t="shared" si="77"/>
        <v>0</v>
      </c>
      <c r="N202" s="120">
        <f t="shared" si="77"/>
        <v>13743</v>
      </c>
    </row>
    <row r="203" spans="1:14" ht="189">
      <c r="A203" s="125" t="s">
        <v>110</v>
      </c>
      <c r="B203" s="112" t="s">
        <v>248</v>
      </c>
      <c r="C203" s="112">
        <v>100</v>
      </c>
      <c r="D203" s="118" t="s">
        <v>421</v>
      </c>
      <c r="E203" s="118" t="s">
        <v>30</v>
      </c>
      <c r="F203" s="120">
        <f>SUM(G203:H203)</f>
        <v>12691</v>
      </c>
      <c r="G203" s="127"/>
      <c r="H203" s="127">
        <v>12691</v>
      </c>
      <c r="I203" s="120">
        <f>SUM(J203:K203)</f>
        <v>13163</v>
      </c>
      <c r="J203" s="127"/>
      <c r="K203" s="127">
        <v>13163</v>
      </c>
      <c r="L203" s="120">
        <f>SUM(M203:N203)</f>
        <v>13690</v>
      </c>
      <c r="M203" s="127"/>
      <c r="N203" s="127">
        <v>13690</v>
      </c>
    </row>
    <row r="204" spans="1:14" ht="110.25">
      <c r="A204" s="125" t="s">
        <v>165</v>
      </c>
      <c r="B204" s="112" t="s">
        <v>248</v>
      </c>
      <c r="C204" s="112">
        <v>200</v>
      </c>
      <c r="D204" s="118" t="s">
        <v>421</v>
      </c>
      <c r="E204" s="118" t="s">
        <v>30</v>
      </c>
      <c r="F204" s="120">
        <f>SUM(G204:H204)</f>
        <v>589</v>
      </c>
      <c r="G204" s="127"/>
      <c r="H204" s="127">
        <v>589</v>
      </c>
      <c r="I204" s="120">
        <f>SUM(J204:K204)</f>
        <v>51</v>
      </c>
      <c r="J204" s="127"/>
      <c r="K204" s="127">
        <v>51</v>
      </c>
      <c r="L204" s="120">
        <f>SUM(M204:N204)</f>
        <v>53</v>
      </c>
      <c r="M204" s="127"/>
      <c r="N204" s="127">
        <v>53</v>
      </c>
    </row>
    <row r="205" spans="1:14" ht="78.75">
      <c r="A205" s="125" t="s">
        <v>166</v>
      </c>
      <c r="B205" s="112" t="s">
        <v>248</v>
      </c>
      <c r="C205" s="112" t="s">
        <v>280</v>
      </c>
      <c r="D205" s="118" t="s">
        <v>421</v>
      </c>
      <c r="E205" s="118" t="s">
        <v>30</v>
      </c>
      <c r="F205" s="120">
        <f>SUM(G205:H205)</f>
        <v>17</v>
      </c>
      <c r="G205" s="127"/>
      <c r="H205" s="127">
        <v>17</v>
      </c>
      <c r="I205" s="120">
        <f>SUM(J205:K205)</f>
        <v>0</v>
      </c>
      <c r="J205" s="127"/>
      <c r="K205" s="127"/>
      <c r="L205" s="120">
        <f>SUM(M205:N205)</f>
        <v>0</v>
      </c>
      <c r="M205" s="127"/>
      <c r="N205" s="127"/>
    </row>
    <row r="206" spans="1:14" ht="78.75">
      <c r="A206" s="128" t="s">
        <v>10</v>
      </c>
      <c r="B206" s="119" t="s">
        <v>838</v>
      </c>
      <c r="C206" s="112"/>
      <c r="D206" s="112"/>
      <c r="E206" s="112"/>
      <c r="F206" s="120">
        <f>SUM(F207:F208)</f>
        <v>200</v>
      </c>
      <c r="G206" s="120">
        <f aca="true" t="shared" si="78" ref="G206:N206">SUM(G207:G208)</f>
        <v>0</v>
      </c>
      <c r="H206" s="120">
        <f t="shared" si="78"/>
        <v>200</v>
      </c>
      <c r="I206" s="120">
        <f t="shared" si="78"/>
        <v>0</v>
      </c>
      <c r="J206" s="120">
        <f t="shared" si="78"/>
        <v>0</v>
      </c>
      <c r="K206" s="120">
        <f t="shared" si="78"/>
        <v>0</v>
      </c>
      <c r="L206" s="120">
        <f t="shared" si="78"/>
        <v>0</v>
      </c>
      <c r="M206" s="120">
        <f t="shared" si="78"/>
        <v>0</v>
      </c>
      <c r="N206" s="120">
        <f t="shared" si="78"/>
        <v>0</v>
      </c>
    </row>
    <row r="207" spans="1:14" ht="252">
      <c r="A207" s="125" t="s">
        <v>755</v>
      </c>
      <c r="B207" s="112" t="s">
        <v>246</v>
      </c>
      <c r="C207" s="112" t="s">
        <v>622</v>
      </c>
      <c r="D207" s="112" t="s">
        <v>297</v>
      </c>
      <c r="E207" s="112" t="s">
        <v>419</v>
      </c>
      <c r="F207" s="120">
        <f>SUM(G207:H207)</f>
        <v>100</v>
      </c>
      <c r="G207" s="127"/>
      <c r="H207" s="127">
        <v>100</v>
      </c>
      <c r="I207" s="120">
        <f>SUM(J207:K207)</f>
        <v>0</v>
      </c>
      <c r="J207" s="127"/>
      <c r="K207" s="127"/>
      <c r="L207" s="120">
        <f>SUM(M207:N207)</f>
        <v>0</v>
      </c>
      <c r="M207" s="158"/>
      <c r="N207" s="127"/>
    </row>
    <row r="208" spans="1:14" ht="189">
      <c r="A208" s="125" t="s">
        <v>756</v>
      </c>
      <c r="B208" s="112" t="s">
        <v>246</v>
      </c>
      <c r="C208" s="123" t="s">
        <v>291</v>
      </c>
      <c r="D208" s="112" t="s">
        <v>297</v>
      </c>
      <c r="E208" s="112" t="s">
        <v>419</v>
      </c>
      <c r="F208" s="120">
        <f>SUM(G208:H208)</f>
        <v>100</v>
      </c>
      <c r="G208" s="127"/>
      <c r="H208" s="127">
        <v>100</v>
      </c>
      <c r="I208" s="120">
        <f>SUM(J208:K208)</f>
        <v>0</v>
      </c>
      <c r="J208" s="127"/>
      <c r="K208" s="127"/>
      <c r="L208" s="120">
        <f>SUM(M208:N208)</f>
        <v>0</v>
      </c>
      <c r="M208" s="158"/>
      <c r="N208" s="127"/>
    </row>
    <row r="209" spans="1:14" ht="47.25">
      <c r="A209" s="116" t="s">
        <v>673</v>
      </c>
      <c r="B209" s="119" t="s">
        <v>839</v>
      </c>
      <c r="C209" s="123"/>
      <c r="D209" s="112"/>
      <c r="E209" s="112"/>
      <c r="F209" s="155">
        <f>F210</f>
        <v>0</v>
      </c>
      <c r="G209" s="155">
        <f aca="true" t="shared" si="79" ref="G209:N209">G210</f>
        <v>0</v>
      </c>
      <c r="H209" s="155">
        <f t="shared" si="79"/>
        <v>0</v>
      </c>
      <c r="I209" s="155">
        <f t="shared" si="79"/>
        <v>0</v>
      </c>
      <c r="J209" s="155">
        <f t="shared" si="79"/>
        <v>0</v>
      </c>
      <c r="K209" s="155">
        <f t="shared" si="79"/>
        <v>0</v>
      </c>
      <c r="L209" s="155">
        <f t="shared" si="79"/>
        <v>0</v>
      </c>
      <c r="M209" s="155">
        <f t="shared" si="79"/>
        <v>0</v>
      </c>
      <c r="N209" s="155">
        <f t="shared" si="79"/>
        <v>0</v>
      </c>
    </row>
    <row r="210" spans="1:14" ht="110.25">
      <c r="A210" s="116" t="s">
        <v>674</v>
      </c>
      <c r="B210" s="112" t="s">
        <v>672</v>
      </c>
      <c r="C210" s="123" t="s">
        <v>0</v>
      </c>
      <c r="D210" s="112" t="s">
        <v>421</v>
      </c>
      <c r="E210" s="112" t="s">
        <v>29</v>
      </c>
      <c r="F210" s="155">
        <f>SUM(G210:H210)</f>
        <v>0</v>
      </c>
      <c r="G210" s="127"/>
      <c r="H210" s="127"/>
      <c r="I210" s="155">
        <f>SUM(J210:K210)</f>
        <v>0</v>
      </c>
      <c r="J210" s="127"/>
      <c r="K210" s="127"/>
      <c r="L210" s="155">
        <f>SUM(M210:N210)</f>
        <v>0</v>
      </c>
      <c r="M210" s="127"/>
      <c r="N210" s="127"/>
    </row>
    <row r="211" spans="1:14" ht="94.5">
      <c r="A211" s="107" t="s">
        <v>517</v>
      </c>
      <c r="B211" s="131" t="s">
        <v>840</v>
      </c>
      <c r="C211" s="115"/>
      <c r="D211" s="115"/>
      <c r="E211" s="115"/>
      <c r="F211" s="113">
        <f aca="true" t="shared" si="80" ref="F211:N211">SUM(F212,F219,F226,F230)</f>
        <v>61279</v>
      </c>
      <c r="G211" s="113">
        <f t="shared" si="80"/>
        <v>22500</v>
      </c>
      <c r="H211" s="113">
        <f t="shared" si="80"/>
        <v>38779</v>
      </c>
      <c r="I211" s="113">
        <f t="shared" si="80"/>
        <v>33333</v>
      </c>
      <c r="J211" s="113">
        <f t="shared" si="80"/>
        <v>0</v>
      </c>
      <c r="K211" s="113">
        <f t="shared" si="80"/>
        <v>33333</v>
      </c>
      <c r="L211" s="113">
        <f t="shared" si="80"/>
        <v>34651</v>
      </c>
      <c r="M211" s="113">
        <f t="shared" si="80"/>
        <v>0</v>
      </c>
      <c r="N211" s="113">
        <f t="shared" si="80"/>
        <v>34651</v>
      </c>
    </row>
    <row r="212" spans="1:14" ht="141.75">
      <c r="A212" s="107" t="s">
        <v>516</v>
      </c>
      <c r="B212" s="131" t="s">
        <v>841</v>
      </c>
      <c r="C212" s="115"/>
      <c r="D212" s="115"/>
      <c r="E212" s="115"/>
      <c r="F212" s="113">
        <f aca="true" t="shared" si="81" ref="F212:N212">SUM(F213,F216)</f>
        <v>59401</v>
      </c>
      <c r="G212" s="113">
        <f t="shared" si="81"/>
        <v>22500</v>
      </c>
      <c r="H212" s="113">
        <f t="shared" si="81"/>
        <v>36901</v>
      </c>
      <c r="I212" s="113">
        <f t="shared" si="81"/>
        <v>31559</v>
      </c>
      <c r="J212" s="113">
        <f t="shared" si="81"/>
        <v>0</v>
      </c>
      <c r="K212" s="113">
        <f t="shared" si="81"/>
        <v>31559</v>
      </c>
      <c r="L212" s="113">
        <f t="shared" si="81"/>
        <v>32805</v>
      </c>
      <c r="M212" s="190">
        <f t="shared" si="81"/>
        <v>0</v>
      </c>
      <c r="N212" s="113">
        <f t="shared" si="81"/>
        <v>32805</v>
      </c>
    </row>
    <row r="213" spans="1:14" ht="78.75">
      <c r="A213" s="121" t="s">
        <v>102</v>
      </c>
      <c r="B213" s="119" t="s">
        <v>842</v>
      </c>
      <c r="C213" s="115"/>
      <c r="D213" s="115"/>
      <c r="E213" s="115"/>
      <c r="F213" s="120">
        <f aca="true" t="shared" si="82" ref="F213:N213">SUM(F214:F215)</f>
        <v>34401</v>
      </c>
      <c r="G213" s="120">
        <f t="shared" si="82"/>
        <v>0</v>
      </c>
      <c r="H213" s="120">
        <f t="shared" si="82"/>
        <v>34401</v>
      </c>
      <c r="I213" s="120">
        <f t="shared" si="82"/>
        <v>31559</v>
      </c>
      <c r="J213" s="120">
        <f t="shared" si="82"/>
        <v>0</v>
      </c>
      <c r="K213" s="120">
        <f t="shared" si="82"/>
        <v>31559</v>
      </c>
      <c r="L213" s="120">
        <f t="shared" si="82"/>
        <v>32805</v>
      </c>
      <c r="M213" s="159">
        <f t="shared" si="82"/>
        <v>0</v>
      </c>
      <c r="N213" s="120">
        <f t="shared" si="82"/>
        <v>32805</v>
      </c>
    </row>
    <row r="214" spans="1:14" ht="126">
      <c r="A214" s="125" t="s">
        <v>116</v>
      </c>
      <c r="B214" s="112" t="s">
        <v>587</v>
      </c>
      <c r="C214" s="112" t="s">
        <v>291</v>
      </c>
      <c r="D214" s="118" t="s">
        <v>94</v>
      </c>
      <c r="E214" s="118" t="s">
        <v>94</v>
      </c>
      <c r="F214" s="120">
        <f>SUM(G214:H214)</f>
        <v>0</v>
      </c>
      <c r="G214" s="127"/>
      <c r="H214" s="127"/>
      <c r="I214" s="120">
        <f>SUM(J214:K214)</f>
        <v>0</v>
      </c>
      <c r="J214" s="127"/>
      <c r="K214" s="127"/>
      <c r="L214" s="120">
        <f>SUM(M214:N214)</f>
        <v>0</v>
      </c>
      <c r="M214" s="158"/>
      <c r="N214" s="127"/>
    </row>
    <row r="215" spans="1:14" ht="126">
      <c r="A215" s="125" t="s">
        <v>116</v>
      </c>
      <c r="B215" s="112" t="s">
        <v>587</v>
      </c>
      <c r="C215" s="112">
        <v>600</v>
      </c>
      <c r="D215" s="112">
        <v>11</v>
      </c>
      <c r="E215" s="118" t="s">
        <v>29</v>
      </c>
      <c r="F215" s="120">
        <f>SUM(G215:H215)</f>
        <v>34401</v>
      </c>
      <c r="G215" s="127"/>
      <c r="H215" s="127">
        <v>34401</v>
      </c>
      <c r="I215" s="120">
        <f>SUM(J215:K215)</f>
        <v>31559</v>
      </c>
      <c r="J215" s="127"/>
      <c r="K215" s="127">
        <v>31559</v>
      </c>
      <c r="L215" s="120">
        <f>SUM(M215:N215)</f>
        <v>32805</v>
      </c>
      <c r="M215" s="158"/>
      <c r="N215" s="127">
        <v>32805</v>
      </c>
    </row>
    <row r="216" spans="1:14" ht="47.25">
      <c r="A216" s="157" t="s">
        <v>631</v>
      </c>
      <c r="B216" s="119" t="s">
        <v>628</v>
      </c>
      <c r="C216" s="112"/>
      <c r="D216" s="112" t="s">
        <v>300</v>
      </c>
      <c r="E216" s="112" t="s">
        <v>40</v>
      </c>
      <c r="F216" s="120">
        <f>SUM(F217:F218)</f>
        <v>25000</v>
      </c>
      <c r="G216" s="120">
        <f aca="true" t="shared" si="83" ref="G216:N216">SUM(G217:G218)</f>
        <v>22500</v>
      </c>
      <c r="H216" s="120">
        <f t="shared" si="83"/>
        <v>2500</v>
      </c>
      <c r="I216" s="120">
        <f t="shared" si="83"/>
        <v>0</v>
      </c>
      <c r="J216" s="120">
        <f t="shared" si="83"/>
        <v>0</v>
      </c>
      <c r="K216" s="120">
        <f t="shared" si="83"/>
        <v>0</v>
      </c>
      <c r="L216" s="120">
        <f t="shared" si="83"/>
        <v>0</v>
      </c>
      <c r="M216" s="159">
        <f t="shared" si="83"/>
        <v>0</v>
      </c>
      <c r="N216" s="120">
        <f t="shared" si="83"/>
        <v>0</v>
      </c>
    </row>
    <row r="217" spans="1:14" ht="94.5">
      <c r="A217" s="157" t="s">
        <v>634</v>
      </c>
      <c r="B217" s="112" t="s">
        <v>627</v>
      </c>
      <c r="C217" s="112" t="s">
        <v>0</v>
      </c>
      <c r="D217" s="112" t="s">
        <v>300</v>
      </c>
      <c r="E217" s="112" t="s">
        <v>40</v>
      </c>
      <c r="F217" s="155">
        <f>SUM(G217:H217)</f>
        <v>22500</v>
      </c>
      <c r="G217" s="127">
        <v>22500</v>
      </c>
      <c r="H217" s="127"/>
      <c r="I217" s="155">
        <f>SUM(J217:K217)</f>
        <v>0</v>
      </c>
      <c r="J217" s="127"/>
      <c r="K217" s="127"/>
      <c r="L217" s="155">
        <f>SUM(M217:N217)</f>
        <v>0</v>
      </c>
      <c r="M217" s="192"/>
      <c r="N217" s="127"/>
    </row>
    <row r="218" spans="1:14" ht="78.75">
      <c r="A218" s="157" t="s">
        <v>25</v>
      </c>
      <c r="B218" s="112" t="s">
        <v>626</v>
      </c>
      <c r="C218" s="112" t="s">
        <v>0</v>
      </c>
      <c r="D218" s="112" t="s">
        <v>300</v>
      </c>
      <c r="E218" s="112" t="s">
        <v>40</v>
      </c>
      <c r="F218" s="155">
        <f>SUM(G218:H218)</f>
        <v>2500</v>
      </c>
      <c r="G218" s="163"/>
      <c r="H218" s="127">
        <v>2500</v>
      </c>
      <c r="I218" s="155">
        <f>SUM(J218:K218)</f>
        <v>0</v>
      </c>
      <c r="J218" s="163"/>
      <c r="K218" s="127"/>
      <c r="L218" s="155">
        <f>SUM(M218:N218)</f>
        <v>0</v>
      </c>
      <c r="M218" s="192"/>
      <c r="N218" s="127"/>
    </row>
    <row r="219" spans="1:14" s="129" customFormat="1" ht="126">
      <c r="A219" s="107" t="s">
        <v>377</v>
      </c>
      <c r="B219" s="131" t="s">
        <v>843</v>
      </c>
      <c r="C219" s="115"/>
      <c r="D219" s="111" t="s">
        <v>94</v>
      </c>
      <c r="E219" s="111" t="s">
        <v>94</v>
      </c>
      <c r="F219" s="113">
        <f>SUM(F220,)</f>
        <v>1812</v>
      </c>
      <c r="G219" s="113">
        <f aca="true" t="shared" si="84" ref="G219:N219">SUM(G220,)</f>
        <v>0</v>
      </c>
      <c r="H219" s="113">
        <f t="shared" si="84"/>
        <v>1812</v>
      </c>
      <c r="I219" s="113">
        <f t="shared" si="84"/>
        <v>1774</v>
      </c>
      <c r="J219" s="113">
        <f t="shared" si="84"/>
        <v>0</v>
      </c>
      <c r="K219" s="113">
        <f t="shared" si="84"/>
        <v>1774</v>
      </c>
      <c r="L219" s="113">
        <f t="shared" si="84"/>
        <v>1846</v>
      </c>
      <c r="M219" s="113">
        <f t="shared" si="84"/>
        <v>0</v>
      </c>
      <c r="N219" s="113">
        <f t="shared" si="84"/>
        <v>1846</v>
      </c>
    </row>
    <row r="220" spans="1:14" ht="63">
      <c r="A220" s="121" t="s">
        <v>60</v>
      </c>
      <c r="B220" s="119" t="s">
        <v>844</v>
      </c>
      <c r="C220" s="112"/>
      <c r="D220" s="118" t="s">
        <v>94</v>
      </c>
      <c r="E220" s="118" t="s">
        <v>94</v>
      </c>
      <c r="F220" s="120">
        <f>SUM(F221:F225)</f>
        <v>1812</v>
      </c>
      <c r="G220" s="120">
        <f aca="true" t="shared" si="85" ref="G220:N220">SUM(G221:G225)</f>
        <v>0</v>
      </c>
      <c r="H220" s="120">
        <f t="shared" si="85"/>
        <v>1812</v>
      </c>
      <c r="I220" s="120">
        <f t="shared" si="85"/>
        <v>1774</v>
      </c>
      <c r="J220" s="120">
        <f t="shared" si="85"/>
        <v>0</v>
      </c>
      <c r="K220" s="120">
        <f t="shared" si="85"/>
        <v>1774</v>
      </c>
      <c r="L220" s="120">
        <f t="shared" si="85"/>
        <v>1846</v>
      </c>
      <c r="M220" s="159">
        <f t="shared" si="85"/>
        <v>0</v>
      </c>
      <c r="N220" s="120">
        <f t="shared" si="85"/>
        <v>1846</v>
      </c>
    </row>
    <row r="221" spans="1:14" ht="189">
      <c r="A221" s="140" t="s">
        <v>110</v>
      </c>
      <c r="B221" s="112" t="s">
        <v>212</v>
      </c>
      <c r="C221" s="112" t="s">
        <v>622</v>
      </c>
      <c r="D221" s="118" t="s">
        <v>94</v>
      </c>
      <c r="E221" s="118" t="s">
        <v>94</v>
      </c>
      <c r="F221" s="120">
        <f>SUM(G221:H221)</f>
        <v>1715</v>
      </c>
      <c r="G221" s="120"/>
      <c r="H221" s="120">
        <v>1715</v>
      </c>
      <c r="I221" s="120">
        <f>SUM(J221:K221)</f>
        <v>1771</v>
      </c>
      <c r="J221" s="120"/>
      <c r="K221" s="120">
        <v>1771</v>
      </c>
      <c r="L221" s="120">
        <f>SUM(M221:N221)</f>
        <v>1842</v>
      </c>
      <c r="M221" s="120"/>
      <c r="N221" s="120">
        <v>1842</v>
      </c>
    </row>
    <row r="222" spans="1:14" ht="110.25">
      <c r="A222" s="140" t="s">
        <v>1013</v>
      </c>
      <c r="B222" s="112" t="s">
        <v>212</v>
      </c>
      <c r="C222" s="112" t="s">
        <v>0</v>
      </c>
      <c r="D222" s="118" t="s">
        <v>94</v>
      </c>
      <c r="E222" s="118" t="s">
        <v>94</v>
      </c>
      <c r="F222" s="120">
        <f>SUM(G222:H222)</f>
        <v>31</v>
      </c>
      <c r="G222" s="120"/>
      <c r="H222" s="120">
        <v>31</v>
      </c>
      <c r="I222" s="120">
        <f>SUM(J222:K222)</f>
        <v>3</v>
      </c>
      <c r="J222" s="120"/>
      <c r="K222" s="120">
        <v>3</v>
      </c>
      <c r="L222" s="120">
        <f>SUM(M222:N222)</f>
        <v>4</v>
      </c>
      <c r="M222" s="120"/>
      <c r="N222" s="120">
        <v>4</v>
      </c>
    </row>
    <row r="223" spans="1:14" ht="78.75">
      <c r="A223" s="140" t="s">
        <v>166</v>
      </c>
      <c r="B223" s="112" t="s">
        <v>212</v>
      </c>
      <c r="C223" s="112" t="s">
        <v>280</v>
      </c>
      <c r="D223" s="118" t="s">
        <v>94</v>
      </c>
      <c r="E223" s="118" t="s">
        <v>94</v>
      </c>
      <c r="F223" s="120">
        <f>SUM(G223:H223)</f>
        <v>2</v>
      </c>
      <c r="G223" s="120"/>
      <c r="H223" s="120">
        <v>2</v>
      </c>
      <c r="I223" s="120">
        <f>SUM(J223:K223)</f>
        <v>0</v>
      </c>
      <c r="J223" s="120"/>
      <c r="K223" s="120"/>
      <c r="L223" s="120">
        <f>SUM(M223:N223)</f>
        <v>0</v>
      </c>
      <c r="M223" s="120"/>
      <c r="N223" s="120"/>
    </row>
    <row r="224" spans="1:14" ht="141.75">
      <c r="A224" s="140" t="s">
        <v>464</v>
      </c>
      <c r="B224" s="112" t="s">
        <v>59</v>
      </c>
      <c r="C224" s="112" t="s">
        <v>622</v>
      </c>
      <c r="D224" s="118" t="s">
        <v>94</v>
      </c>
      <c r="E224" s="118" t="s">
        <v>94</v>
      </c>
      <c r="F224" s="120">
        <f>SUM(G224:H224)</f>
        <v>0</v>
      </c>
      <c r="G224" s="120"/>
      <c r="H224" s="120"/>
      <c r="I224" s="120">
        <f>SUM(J224:K224)</f>
        <v>0</v>
      </c>
      <c r="J224" s="120"/>
      <c r="K224" s="120"/>
      <c r="L224" s="120">
        <f>SUM(M224:N224)</f>
        <v>0</v>
      </c>
      <c r="M224" s="159"/>
      <c r="N224" s="120"/>
    </row>
    <row r="225" spans="1:14" ht="63">
      <c r="A225" s="121" t="s">
        <v>267</v>
      </c>
      <c r="B225" s="112" t="s">
        <v>59</v>
      </c>
      <c r="C225" s="112" t="s">
        <v>0</v>
      </c>
      <c r="D225" s="118" t="s">
        <v>94</v>
      </c>
      <c r="E225" s="118" t="s">
        <v>94</v>
      </c>
      <c r="F225" s="120">
        <f>SUM(G225:H225)</f>
        <v>64</v>
      </c>
      <c r="G225" s="127"/>
      <c r="H225" s="127">
        <v>64</v>
      </c>
      <c r="I225" s="120">
        <f>SUM(J225:K225)</f>
        <v>0</v>
      </c>
      <c r="J225" s="127"/>
      <c r="K225" s="127"/>
      <c r="L225" s="120">
        <f>SUM(M225:N225)</f>
        <v>0</v>
      </c>
      <c r="M225" s="158"/>
      <c r="N225" s="127"/>
    </row>
    <row r="226" spans="1:14" s="129" customFormat="1" ht="126">
      <c r="A226" s="107" t="s">
        <v>648</v>
      </c>
      <c r="B226" s="131" t="s">
        <v>845</v>
      </c>
      <c r="C226" s="115"/>
      <c r="D226" s="111" t="s">
        <v>94</v>
      </c>
      <c r="E226" s="111" t="s">
        <v>94</v>
      </c>
      <c r="F226" s="113">
        <f>F227</f>
        <v>60</v>
      </c>
      <c r="G226" s="113">
        <f aca="true" t="shared" si="86" ref="G226:N226">G227</f>
        <v>0</v>
      </c>
      <c r="H226" s="113">
        <f t="shared" si="86"/>
        <v>60</v>
      </c>
      <c r="I226" s="113">
        <f t="shared" si="86"/>
        <v>0</v>
      </c>
      <c r="J226" s="113">
        <f t="shared" si="86"/>
        <v>0</v>
      </c>
      <c r="K226" s="113">
        <f t="shared" si="86"/>
        <v>0</v>
      </c>
      <c r="L226" s="113">
        <f t="shared" si="86"/>
        <v>0</v>
      </c>
      <c r="M226" s="113">
        <f t="shared" si="86"/>
        <v>0</v>
      </c>
      <c r="N226" s="113">
        <f t="shared" si="86"/>
        <v>0</v>
      </c>
    </row>
    <row r="227" spans="1:14" ht="47.25">
      <c r="A227" s="121" t="s">
        <v>650</v>
      </c>
      <c r="B227" s="119" t="s">
        <v>761</v>
      </c>
      <c r="C227" s="112"/>
      <c r="D227" s="118"/>
      <c r="E227" s="118"/>
      <c r="F227" s="120">
        <f>SUM(F228:F229)</f>
        <v>60</v>
      </c>
      <c r="G227" s="120">
        <f aca="true" t="shared" si="87" ref="G227:N227">SUM(G228:G229)</f>
        <v>0</v>
      </c>
      <c r="H227" s="120">
        <f t="shared" si="87"/>
        <v>60</v>
      </c>
      <c r="I227" s="120">
        <f t="shared" si="87"/>
        <v>0</v>
      </c>
      <c r="J227" s="120">
        <f t="shared" si="87"/>
        <v>0</v>
      </c>
      <c r="K227" s="120">
        <f t="shared" si="87"/>
        <v>0</v>
      </c>
      <c r="L227" s="120">
        <f t="shared" si="87"/>
        <v>0</v>
      </c>
      <c r="M227" s="120">
        <f t="shared" si="87"/>
        <v>0</v>
      </c>
      <c r="N227" s="120">
        <f t="shared" si="87"/>
        <v>0</v>
      </c>
    </row>
    <row r="228" spans="1:14" ht="141.75">
      <c r="A228" s="140" t="s">
        <v>464</v>
      </c>
      <c r="B228" s="112" t="s">
        <v>651</v>
      </c>
      <c r="C228" s="112" t="s">
        <v>622</v>
      </c>
      <c r="D228" s="118" t="s">
        <v>94</v>
      </c>
      <c r="E228" s="118" t="s">
        <v>94</v>
      </c>
      <c r="F228" s="120">
        <f>SUM(G228:H228)</f>
        <v>30</v>
      </c>
      <c r="G228" s="127"/>
      <c r="H228" s="127">
        <v>30</v>
      </c>
      <c r="I228" s="120">
        <f>SUM(J228:K228)</f>
        <v>0</v>
      </c>
      <c r="J228" s="127"/>
      <c r="K228" s="127"/>
      <c r="L228" s="120">
        <f>SUM(M228:N228)</f>
        <v>0</v>
      </c>
      <c r="M228" s="158"/>
      <c r="N228" s="127"/>
    </row>
    <row r="229" spans="1:14" ht="63">
      <c r="A229" s="140" t="s">
        <v>267</v>
      </c>
      <c r="B229" s="112" t="s">
        <v>651</v>
      </c>
      <c r="C229" s="112" t="s">
        <v>0</v>
      </c>
      <c r="D229" s="118" t="s">
        <v>94</v>
      </c>
      <c r="E229" s="118" t="s">
        <v>94</v>
      </c>
      <c r="F229" s="120">
        <f>SUM(G229:H229)</f>
        <v>30</v>
      </c>
      <c r="G229" s="127"/>
      <c r="H229" s="127">
        <v>30</v>
      </c>
      <c r="I229" s="120">
        <f>SUM(J229:K229)</f>
        <v>0</v>
      </c>
      <c r="J229" s="127"/>
      <c r="K229" s="127"/>
      <c r="L229" s="120">
        <f>SUM(M229:N229)</f>
        <v>0</v>
      </c>
      <c r="M229" s="158"/>
      <c r="N229" s="127"/>
    </row>
    <row r="230" spans="1:14" s="129" customFormat="1" ht="141.75">
      <c r="A230" s="107" t="s">
        <v>654</v>
      </c>
      <c r="B230" s="131" t="s">
        <v>846</v>
      </c>
      <c r="C230" s="115"/>
      <c r="D230" s="111" t="s">
        <v>94</v>
      </c>
      <c r="E230" s="111" t="s">
        <v>94</v>
      </c>
      <c r="F230" s="113">
        <f>F231</f>
        <v>6</v>
      </c>
      <c r="G230" s="113">
        <f aca="true" t="shared" si="88" ref="G230:N231">G231</f>
        <v>0</v>
      </c>
      <c r="H230" s="113">
        <f t="shared" si="88"/>
        <v>6</v>
      </c>
      <c r="I230" s="113">
        <f t="shared" si="88"/>
        <v>0</v>
      </c>
      <c r="J230" s="113">
        <f t="shared" si="88"/>
        <v>0</v>
      </c>
      <c r="K230" s="113">
        <f t="shared" si="88"/>
        <v>0</v>
      </c>
      <c r="L230" s="113">
        <f t="shared" si="88"/>
        <v>0</v>
      </c>
      <c r="M230" s="113">
        <f t="shared" si="88"/>
        <v>0</v>
      </c>
      <c r="N230" s="113">
        <f t="shared" si="88"/>
        <v>0</v>
      </c>
    </row>
    <row r="231" spans="1:14" ht="47.25">
      <c r="A231" s="121" t="s">
        <v>655</v>
      </c>
      <c r="B231" s="119" t="s">
        <v>764</v>
      </c>
      <c r="C231" s="112"/>
      <c r="D231" s="118"/>
      <c r="E231" s="118"/>
      <c r="F231" s="120">
        <f>F232</f>
        <v>6</v>
      </c>
      <c r="G231" s="120">
        <f t="shared" si="88"/>
        <v>0</v>
      </c>
      <c r="H231" s="120">
        <f t="shared" si="88"/>
        <v>6</v>
      </c>
      <c r="I231" s="120">
        <f t="shared" si="88"/>
        <v>0</v>
      </c>
      <c r="J231" s="120">
        <f t="shared" si="88"/>
        <v>0</v>
      </c>
      <c r="K231" s="120">
        <f t="shared" si="88"/>
        <v>0</v>
      </c>
      <c r="L231" s="120">
        <f t="shared" si="88"/>
        <v>0</v>
      </c>
      <c r="M231" s="120">
        <f t="shared" si="88"/>
        <v>0</v>
      </c>
      <c r="N231" s="120">
        <f t="shared" si="88"/>
        <v>0</v>
      </c>
    </row>
    <row r="232" spans="1:14" ht="63">
      <c r="A232" s="140" t="s">
        <v>267</v>
      </c>
      <c r="B232" s="112" t="s">
        <v>653</v>
      </c>
      <c r="C232" s="112" t="s">
        <v>0</v>
      </c>
      <c r="D232" s="118" t="s">
        <v>94</v>
      </c>
      <c r="E232" s="118" t="s">
        <v>94</v>
      </c>
      <c r="F232" s="120">
        <f>SUM(G232:H232)</f>
        <v>6</v>
      </c>
      <c r="G232" s="127"/>
      <c r="H232" s="127">
        <v>6</v>
      </c>
      <c r="I232" s="120">
        <f>SUM(J232:K232)</f>
        <v>0</v>
      </c>
      <c r="J232" s="127"/>
      <c r="K232" s="127"/>
      <c r="L232" s="120">
        <f>SUM(M232:N232)</f>
        <v>0</v>
      </c>
      <c r="M232" s="158"/>
      <c r="N232" s="127"/>
    </row>
    <row r="233" spans="1:14" s="129" customFormat="1" ht="126">
      <c r="A233" s="107" t="s">
        <v>518</v>
      </c>
      <c r="B233" s="131" t="s">
        <v>847</v>
      </c>
      <c r="C233" s="115"/>
      <c r="D233" s="115"/>
      <c r="E233" s="115"/>
      <c r="F233" s="113">
        <f>SUM(F234,F242,F245)</f>
        <v>2868.2</v>
      </c>
      <c r="G233" s="113">
        <f>SUM(G234,G242,G245)</f>
        <v>2394.2</v>
      </c>
      <c r="H233" s="113">
        <f>SUM(H234,H242,H245)</f>
        <v>474</v>
      </c>
      <c r="I233" s="113">
        <f aca="true" t="shared" si="89" ref="I233:N233">SUM(I234,I245)</f>
        <v>3354</v>
      </c>
      <c r="J233" s="113">
        <f t="shared" si="89"/>
        <v>3006</v>
      </c>
      <c r="K233" s="113">
        <f t="shared" si="89"/>
        <v>348</v>
      </c>
      <c r="L233" s="113">
        <f t="shared" si="89"/>
        <v>3026</v>
      </c>
      <c r="M233" s="190">
        <f t="shared" si="89"/>
        <v>3026</v>
      </c>
      <c r="N233" s="113">
        <f t="shared" si="89"/>
        <v>0</v>
      </c>
    </row>
    <row r="234" spans="1:14" s="129" customFormat="1" ht="157.5">
      <c r="A234" s="109" t="s">
        <v>519</v>
      </c>
      <c r="B234" s="183" t="s">
        <v>848</v>
      </c>
      <c r="C234" s="115"/>
      <c r="D234" s="115"/>
      <c r="E234" s="115"/>
      <c r="F234" s="113">
        <f>SUM(F235,F237,F240)</f>
        <v>2357.2</v>
      </c>
      <c r="G234" s="113">
        <f aca="true" t="shared" si="90" ref="G234:N234">SUM(G235,G237,G240)</f>
        <v>1893.2</v>
      </c>
      <c r="H234" s="113">
        <f t="shared" si="90"/>
        <v>464</v>
      </c>
      <c r="I234" s="113">
        <f t="shared" si="90"/>
        <v>2848</v>
      </c>
      <c r="J234" s="113">
        <f t="shared" si="90"/>
        <v>2500</v>
      </c>
      <c r="K234" s="113">
        <f t="shared" si="90"/>
        <v>348</v>
      </c>
      <c r="L234" s="113">
        <f t="shared" si="90"/>
        <v>2500</v>
      </c>
      <c r="M234" s="113">
        <f t="shared" si="90"/>
        <v>2500</v>
      </c>
      <c r="N234" s="113">
        <f t="shared" si="90"/>
        <v>0</v>
      </c>
    </row>
    <row r="235" spans="1:14" ht="94.5">
      <c r="A235" s="116" t="s">
        <v>1021</v>
      </c>
      <c r="B235" s="124" t="s">
        <v>849</v>
      </c>
      <c r="C235" s="112"/>
      <c r="D235" s="112"/>
      <c r="E235" s="112"/>
      <c r="F235" s="120">
        <f>F236</f>
        <v>100</v>
      </c>
      <c r="G235" s="120">
        <f aca="true" t="shared" si="91" ref="G235:N235">G236</f>
        <v>0</v>
      </c>
      <c r="H235" s="120">
        <f t="shared" si="91"/>
        <v>100</v>
      </c>
      <c r="I235" s="120">
        <f t="shared" si="91"/>
        <v>0</v>
      </c>
      <c r="J235" s="120">
        <f t="shared" si="91"/>
        <v>0</v>
      </c>
      <c r="K235" s="120">
        <f t="shared" si="91"/>
        <v>0</v>
      </c>
      <c r="L235" s="120">
        <f t="shared" si="91"/>
        <v>0</v>
      </c>
      <c r="M235" s="159">
        <f t="shared" si="91"/>
        <v>0</v>
      </c>
      <c r="N235" s="120">
        <f t="shared" si="91"/>
        <v>0</v>
      </c>
    </row>
    <row r="236" spans="1:14" ht="126">
      <c r="A236" s="116" t="s">
        <v>1017</v>
      </c>
      <c r="B236" s="126" t="s">
        <v>571</v>
      </c>
      <c r="C236" s="112" t="s">
        <v>0</v>
      </c>
      <c r="D236" s="112" t="s">
        <v>30</v>
      </c>
      <c r="E236" s="112" t="s">
        <v>316</v>
      </c>
      <c r="F236" s="120">
        <f>SUM(G236:H236)</f>
        <v>100</v>
      </c>
      <c r="G236" s="127"/>
      <c r="H236" s="127">
        <v>100</v>
      </c>
      <c r="I236" s="120">
        <f>SUM(J236:K236)</f>
        <v>0</v>
      </c>
      <c r="J236" s="127"/>
      <c r="K236" s="127"/>
      <c r="L236" s="120">
        <f>SUM(M236:N236)</f>
        <v>0</v>
      </c>
      <c r="M236" s="158"/>
      <c r="N236" s="127"/>
    </row>
    <row r="237" spans="1:14" ht="47.25">
      <c r="A237" s="116" t="s">
        <v>680</v>
      </c>
      <c r="B237" s="124" t="s">
        <v>850</v>
      </c>
      <c r="C237" s="112"/>
      <c r="D237" s="112"/>
      <c r="E237" s="112"/>
      <c r="F237" s="120">
        <f>SUM(F238:F239)</f>
        <v>2104.2</v>
      </c>
      <c r="G237" s="120">
        <f aca="true" t="shared" si="92" ref="G237:N237">SUM(G238:G239)</f>
        <v>1893.2</v>
      </c>
      <c r="H237" s="120">
        <f t="shared" si="92"/>
        <v>211</v>
      </c>
      <c r="I237" s="120">
        <f t="shared" si="92"/>
        <v>2848</v>
      </c>
      <c r="J237" s="120">
        <f t="shared" si="92"/>
        <v>2500</v>
      </c>
      <c r="K237" s="120">
        <f t="shared" si="92"/>
        <v>348</v>
      </c>
      <c r="L237" s="120">
        <f t="shared" si="92"/>
        <v>2500</v>
      </c>
      <c r="M237" s="120">
        <f t="shared" si="92"/>
        <v>2500</v>
      </c>
      <c r="N237" s="120">
        <f t="shared" si="92"/>
        <v>0</v>
      </c>
    </row>
    <row r="238" spans="1:14" ht="78.75">
      <c r="A238" s="125" t="s">
        <v>662</v>
      </c>
      <c r="B238" s="112" t="s">
        <v>677</v>
      </c>
      <c r="C238" s="112" t="s">
        <v>0</v>
      </c>
      <c r="D238" s="112" t="s">
        <v>30</v>
      </c>
      <c r="E238" s="112" t="s">
        <v>316</v>
      </c>
      <c r="F238" s="120">
        <f>SUM(G238:H238)</f>
        <v>2104.2</v>
      </c>
      <c r="G238" s="120">
        <v>1893.2</v>
      </c>
      <c r="H238" s="120">
        <v>211</v>
      </c>
      <c r="I238" s="120">
        <f>SUM(J238:K238)</f>
        <v>2848</v>
      </c>
      <c r="J238" s="120">
        <v>2500</v>
      </c>
      <c r="K238" s="120">
        <v>348</v>
      </c>
      <c r="L238" s="120">
        <f>SUM(M238:N238)</f>
        <v>2500</v>
      </c>
      <c r="M238" s="120">
        <v>2500</v>
      </c>
      <c r="N238" s="120">
        <v>0</v>
      </c>
    </row>
    <row r="239" spans="1:14" ht="78.75">
      <c r="A239" s="125" t="s">
        <v>935</v>
      </c>
      <c r="B239" s="112" t="s">
        <v>678</v>
      </c>
      <c r="C239" s="112" t="s">
        <v>0</v>
      </c>
      <c r="D239" s="112" t="s">
        <v>30</v>
      </c>
      <c r="E239" s="112" t="s">
        <v>316</v>
      </c>
      <c r="F239" s="120">
        <f>SUM(G239:H239)</f>
        <v>0</v>
      </c>
      <c r="G239" s="120">
        <v>0</v>
      </c>
      <c r="H239" s="120"/>
      <c r="I239" s="120">
        <f>SUM(J239:K239)</f>
        <v>0</v>
      </c>
      <c r="J239" s="120">
        <v>0</v>
      </c>
      <c r="K239" s="120"/>
      <c r="L239" s="120">
        <f>SUM(M239:N239)</f>
        <v>0</v>
      </c>
      <c r="M239" s="120">
        <v>0</v>
      </c>
      <c r="N239" s="120"/>
    </row>
    <row r="240" spans="1:14" ht="63">
      <c r="A240" s="116" t="s">
        <v>681</v>
      </c>
      <c r="B240" s="124" t="s">
        <v>851</v>
      </c>
      <c r="C240" s="112"/>
      <c r="D240" s="112"/>
      <c r="E240" s="112"/>
      <c r="F240" s="120">
        <f>F241</f>
        <v>153</v>
      </c>
      <c r="G240" s="120">
        <f aca="true" t="shared" si="93" ref="G240:N240">G241</f>
        <v>0</v>
      </c>
      <c r="H240" s="120">
        <f t="shared" si="93"/>
        <v>153</v>
      </c>
      <c r="I240" s="120">
        <f t="shared" si="93"/>
        <v>0</v>
      </c>
      <c r="J240" s="120">
        <f t="shared" si="93"/>
        <v>0</v>
      </c>
      <c r="K240" s="120">
        <f t="shared" si="93"/>
        <v>0</v>
      </c>
      <c r="L240" s="120">
        <f t="shared" si="93"/>
        <v>0</v>
      </c>
      <c r="M240" s="120">
        <f t="shared" si="93"/>
        <v>0</v>
      </c>
      <c r="N240" s="120">
        <f t="shared" si="93"/>
        <v>0</v>
      </c>
    </row>
    <row r="241" spans="1:14" ht="94.5">
      <c r="A241" s="116" t="s">
        <v>683</v>
      </c>
      <c r="B241" s="112" t="s">
        <v>682</v>
      </c>
      <c r="C241" s="112" t="s">
        <v>0</v>
      </c>
      <c r="D241" s="112" t="s">
        <v>30</v>
      </c>
      <c r="E241" s="112" t="s">
        <v>316</v>
      </c>
      <c r="F241" s="120">
        <f>SUM(G241:H241)</f>
        <v>153</v>
      </c>
      <c r="G241" s="120"/>
      <c r="H241" s="120">
        <v>153</v>
      </c>
      <c r="I241" s="120">
        <f>SUM(J241:K241)</f>
        <v>0</v>
      </c>
      <c r="J241" s="120"/>
      <c r="K241" s="120"/>
      <c r="L241" s="120">
        <f>SUM(M241:N241)</f>
        <v>0</v>
      </c>
      <c r="M241" s="120"/>
      <c r="N241" s="120"/>
    </row>
    <row r="242" spans="1:14" s="129" customFormat="1" ht="236.25">
      <c r="A242" s="202" t="s">
        <v>687</v>
      </c>
      <c r="B242" s="183" t="s">
        <v>852</v>
      </c>
      <c r="C242" s="115"/>
      <c r="D242" s="115"/>
      <c r="E242" s="115"/>
      <c r="F242" s="113">
        <f aca="true" t="shared" si="94" ref="F242:N243">F243</f>
        <v>10</v>
      </c>
      <c r="G242" s="113">
        <f t="shared" si="94"/>
        <v>0</v>
      </c>
      <c r="H242" s="113">
        <f t="shared" si="94"/>
        <v>10</v>
      </c>
      <c r="I242" s="113">
        <f t="shared" si="94"/>
        <v>0</v>
      </c>
      <c r="J242" s="113">
        <f t="shared" si="94"/>
        <v>0</v>
      </c>
      <c r="K242" s="113">
        <f t="shared" si="94"/>
        <v>0</v>
      </c>
      <c r="L242" s="113">
        <f t="shared" si="94"/>
        <v>0</v>
      </c>
      <c r="M242" s="113">
        <f t="shared" si="94"/>
        <v>0</v>
      </c>
      <c r="N242" s="113">
        <f t="shared" si="94"/>
        <v>0</v>
      </c>
    </row>
    <row r="243" spans="1:14" ht="47.25">
      <c r="A243" s="116" t="s">
        <v>978</v>
      </c>
      <c r="B243" s="124" t="s">
        <v>853</v>
      </c>
      <c r="C243" s="112"/>
      <c r="D243" s="112"/>
      <c r="E243" s="112"/>
      <c r="F243" s="120">
        <f t="shared" si="94"/>
        <v>10</v>
      </c>
      <c r="G243" s="120">
        <f t="shared" si="94"/>
        <v>0</v>
      </c>
      <c r="H243" s="120">
        <f t="shared" si="94"/>
        <v>10</v>
      </c>
      <c r="I243" s="120">
        <f t="shared" si="94"/>
        <v>0</v>
      </c>
      <c r="J243" s="120">
        <f t="shared" si="94"/>
        <v>0</v>
      </c>
      <c r="K243" s="120">
        <f t="shared" si="94"/>
        <v>0</v>
      </c>
      <c r="L243" s="120">
        <f t="shared" si="94"/>
        <v>0</v>
      </c>
      <c r="M243" s="120">
        <f t="shared" si="94"/>
        <v>0</v>
      </c>
      <c r="N243" s="120">
        <f t="shared" si="94"/>
        <v>0</v>
      </c>
    </row>
    <row r="244" spans="1:14" ht="110.25">
      <c r="A244" s="116" t="s">
        <v>220</v>
      </c>
      <c r="B244" s="126" t="s">
        <v>572</v>
      </c>
      <c r="C244" s="112" t="s">
        <v>0</v>
      </c>
      <c r="D244" s="112" t="s">
        <v>29</v>
      </c>
      <c r="E244" s="112" t="s">
        <v>30</v>
      </c>
      <c r="F244" s="120">
        <f>SUM(G244:H244)</f>
        <v>10</v>
      </c>
      <c r="G244" s="127"/>
      <c r="H244" s="127">
        <v>10</v>
      </c>
      <c r="I244" s="120"/>
      <c r="J244" s="127"/>
      <c r="K244" s="127"/>
      <c r="L244" s="120"/>
      <c r="M244" s="158"/>
      <c r="N244" s="127"/>
    </row>
    <row r="245" spans="1:14" s="129" customFormat="1" ht="157.5">
      <c r="A245" s="107" t="s">
        <v>625</v>
      </c>
      <c r="B245" s="131" t="s">
        <v>854</v>
      </c>
      <c r="C245" s="115"/>
      <c r="D245" s="115"/>
      <c r="E245" s="115"/>
      <c r="F245" s="113">
        <f aca="true" t="shared" si="95" ref="F245:N246">F246</f>
        <v>501</v>
      </c>
      <c r="G245" s="113">
        <f t="shared" si="95"/>
        <v>501</v>
      </c>
      <c r="H245" s="113">
        <f t="shared" si="95"/>
        <v>0</v>
      </c>
      <c r="I245" s="113">
        <f t="shared" si="95"/>
        <v>506</v>
      </c>
      <c r="J245" s="113">
        <f t="shared" si="95"/>
        <v>506</v>
      </c>
      <c r="K245" s="113">
        <f t="shared" si="95"/>
        <v>0</v>
      </c>
      <c r="L245" s="113">
        <f t="shared" si="95"/>
        <v>526</v>
      </c>
      <c r="M245" s="190">
        <f t="shared" si="95"/>
        <v>526</v>
      </c>
      <c r="N245" s="113">
        <f t="shared" si="95"/>
        <v>0</v>
      </c>
    </row>
    <row r="246" spans="1:14" s="129" customFormat="1" ht="47.25">
      <c r="A246" s="121" t="s">
        <v>399</v>
      </c>
      <c r="B246" s="124" t="s">
        <v>855</v>
      </c>
      <c r="C246" s="115"/>
      <c r="D246" s="115"/>
      <c r="E246" s="115"/>
      <c r="F246" s="120">
        <f t="shared" si="95"/>
        <v>501</v>
      </c>
      <c r="G246" s="120">
        <f t="shared" si="95"/>
        <v>501</v>
      </c>
      <c r="H246" s="120">
        <f t="shared" si="95"/>
        <v>0</v>
      </c>
      <c r="I246" s="120">
        <f t="shared" si="95"/>
        <v>506</v>
      </c>
      <c r="J246" s="120">
        <f t="shared" si="95"/>
        <v>506</v>
      </c>
      <c r="K246" s="120">
        <f t="shared" si="95"/>
        <v>0</v>
      </c>
      <c r="L246" s="120">
        <f t="shared" si="95"/>
        <v>526</v>
      </c>
      <c r="M246" s="159">
        <f t="shared" si="95"/>
        <v>526</v>
      </c>
      <c r="N246" s="120">
        <f t="shared" si="95"/>
        <v>0</v>
      </c>
    </row>
    <row r="247" spans="1:14" ht="157.5">
      <c r="A247" s="125" t="s">
        <v>1003</v>
      </c>
      <c r="B247" s="126" t="s">
        <v>580</v>
      </c>
      <c r="C247" s="112">
        <v>100</v>
      </c>
      <c r="D247" s="118" t="s">
        <v>30</v>
      </c>
      <c r="E247" s="118" t="s">
        <v>29</v>
      </c>
      <c r="F247" s="120">
        <f>SUM(G247:H247)</f>
        <v>501</v>
      </c>
      <c r="G247" s="127">
        <v>501</v>
      </c>
      <c r="H247" s="127"/>
      <c r="I247" s="120">
        <f>SUM(J247:K247)</f>
        <v>506</v>
      </c>
      <c r="J247" s="127">
        <v>506</v>
      </c>
      <c r="K247" s="127"/>
      <c r="L247" s="120">
        <f>SUM(M247:N247)</f>
        <v>526</v>
      </c>
      <c r="M247" s="158">
        <v>526</v>
      </c>
      <c r="N247" s="127"/>
    </row>
    <row r="248" spans="1:14" s="129" customFormat="1" ht="110.25">
      <c r="A248" s="107" t="s">
        <v>665</v>
      </c>
      <c r="B248" s="131" t="s">
        <v>776</v>
      </c>
      <c r="C248" s="115"/>
      <c r="D248" s="115"/>
      <c r="E248" s="115"/>
      <c r="F248" s="113">
        <f aca="true" t="shared" si="96" ref="F248:N248">SUM(F249,F255)</f>
        <v>18058.5</v>
      </c>
      <c r="G248" s="113">
        <f t="shared" si="96"/>
        <v>12607.5</v>
      </c>
      <c r="H248" s="113">
        <f t="shared" si="96"/>
        <v>5451</v>
      </c>
      <c r="I248" s="113">
        <f t="shared" si="96"/>
        <v>15784.8</v>
      </c>
      <c r="J248" s="113">
        <f t="shared" si="96"/>
        <v>10000.8</v>
      </c>
      <c r="K248" s="113">
        <f t="shared" si="96"/>
        <v>5784</v>
      </c>
      <c r="L248" s="113">
        <f t="shared" si="96"/>
        <v>28085.2</v>
      </c>
      <c r="M248" s="190">
        <f t="shared" si="96"/>
        <v>22090.2</v>
      </c>
      <c r="N248" s="113">
        <f t="shared" si="96"/>
        <v>5995</v>
      </c>
    </row>
    <row r="249" spans="1:14" s="129" customFormat="1" ht="189">
      <c r="A249" s="107" t="s">
        <v>520</v>
      </c>
      <c r="B249" s="131" t="s">
        <v>856</v>
      </c>
      <c r="C249" s="115"/>
      <c r="D249" s="115"/>
      <c r="E249" s="115"/>
      <c r="F249" s="113">
        <f>SUM(F250,F253)</f>
        <v>10216</v>
      </c>
      <c r="G249" s="113">
        <f aca="true" t="shared" si="97" ref="G249:N249">SUM(G250,G253)</f>
        <v>5111</v>
      </c>
      <c r="H249" s="113">
        <f t="shared" si="97"/>
        <v>5105</v>
      </c>
      <c r="I249" s="113">
        <f t="shared" si="97"/>
        <v>10624</v>
      </c>
      <c r="J249" s="113">
        <f t="shared" si="97"/>
        <v>5315</v>
      </c>
      <c r="K249" s="113">
        <f t="shared" si="97"/>
        <v>5309</v>
      </c>
      <c r="L249" s="113">
        <f t="shared" si="97"/>
        <v>11046</v>
      </c>
      <c r="M249" s="113">
        <f t="shared" si="97"/>
        <v>5526</v>
      </c>
      <c r="N249" s="113">
        <f t="shared" si="97"/>
        <v>5520</v>
      </c>
    </row>
    <row r="250" spans="1:14" s="129" customFormat="1" ht="47.25">
      <c r="A250" s="128" t="s">
        <v>307</v>
      </c>
      <c r="B250" s="146" t="s">
        <v>857</v>
      </c>
      <c r="C250" s="115"/>
      <c r="D250" s="115"/>
      <c r="E250" s="115"/>
      <c r="F250" s="120">
        <f aca="true" t="shared" si="98" ref="F250:N250">SUM(F251:F252)</f>
        <v>10210</v>
      </c>
      <c r="G250" s="120">
        <f t="shared" si="98"/>
        <v>5105</v>
      </c>
      <c r="H250" s="120">
        <f t="shared" si="98"/>
        <v>5105</v>
      </c>
      <c r="I250" s="120">
        <f t="shared" si="98"/>
        <v>10618</v>
      </c>
      <c r="J250" s="120">
        <f t="shared" si="98"/>
        <v>5309</v>
      </c>
      <c r="K250" s="120">
        <f t="shared" si="98"/>
        <v>5309</v>
      </c>
      <c r="L250" s="120">
        <f t="shared" si="98"/>
        <v>11040</v>
      </c>
      <c r="M250" s="159">
        <f t="shared" si="98"/>
        <v>5520</v>
      </c>
      <c r="N250" s="120">
        <f t="shared" si="98"/>
        <v>5520</v>
      </c>
    </row>
    <row r="251" spans="1:14" ht="78.75">
      <c r="A251" s="121" t="s">
        <v>108</v>
      </c>
      <c r="B251" s="147" t="s">
        <v>180</v>
      </c>
      <c r="C251" s="112" t="s">
        <v>0</v>
      </c>
      <c r="D251" s="118" t="s">
        <v>40</v>
      </c>
      <c r="E251" s="118" t="s">
        <v>419</v>
      </c>
      <c r="F251" s="120">
        <f>SUM(G251:H251)</f>
        <v>5105</v>
      </c>
      <c r="G251" s="120">
        <v>0</v>
      </c>
      <c r="H251" s="120">
        <v>5105</v>
      </c>
      <c r="I251" s="120">
        <f>SUM(J251:K251)</f>
        <v>5309</v>
      </c>
      <c r="J251" s="120">
        <v>0</v>
      </c>
      <c r="K251" s="120">
        <v>5309</v>
      </c>
      <c r="L251" s="120">
        <f>SUM(M251:N251)</f>
        <v>5520</v>
      </c>
      <c r="M251" s="120">
        <v>0</v>
      </c>
      <c r="N251" s="120">
        <v>5520</v>
      </c>
    </row>
    <row r="252" spans="1:14" ht="94.5">
      <c r="A252" s="121" t="s">
        <v>129</v>
      </c>
      <c r="B252" s="147" t="s">
        <v>584</v>
      </c>
      <c r="C252" s="112" t="s">
        <v>0</v>
      </c>
      <c r="D252" s="118" t="s">
        <v>40</v>
      </c>
      <c r="E252" s="118" t="s">
        <v>419</v>
      </c>
      <c r="F252" s="120">
        <f>SUM(G252:H252)</f>
        <v>5105</v>
      </c>
      <c r="G252" s="120">
        <v>5105</v>
      </c>
      <c r="H252" s="120">
        <v>0</v>
      </c>
      <c r="I252" s="120">
        <f>SUM(J252:K252)</f>
        <v>5309</v>
      </c>
      <c r="J252" s="120">
        <v>5309</v>
      </c>
      <c r="K252" s="120">
        <v>0</v>
      </c>
      <c r="L252" s="120">
        <f>SUM(M252:N252)</f>
        <v>5520</v>
      </c>
      <c r="M252" s="120">
        <v>5520</v>
      </c>
      <c r="N252" s="120">
        <v>0</v>
      </c>
    </row>
    <row r="253" spans="1:14" s="129" customFormat="1" ht="78.75">
      <c r="A253" s="128" t="s">
        <v>417</v>
      </c>
      <c r="B253" s="175" t="s">
        <v>416</v>
      </c>
      <c r="C253" s="115"/>
      <c r="D253" s="115"/>
      <c r="E253" s="115"/>
      <c r="F253" s="120">
        <f aca="true" t="shared" si="99" ref="F253:N253">F254</f>
        <v>6</v>
      </c>
      <c r="G253" s="120">
        <f t="shared" si="99"/>
        <v>6</v>
      </c>
      <c r="H253" s="120">
        <f t="shared" si="99"/>
        <v>0</v>
      </c>
      <c r="I253" s="120">
        <f t="shared" si="99"/>
        <v>6</v>
      </c>
      <c r="J253" s="120">
        <f t="shared" si="99"/>
        <v>6</v>
      </c>
      <c r="K253" s="120">
        <f t="shared" si="99"/>
        <v>0</v>
      </c>
      <c r="L253" s="120">
        <f t="shared" si="99"/>
        <v>6</v>
      </c>
      <c r="M253" s="159">
        <f t="shared" si="99"/>
        <v>6</v>
      </c>
      <c r="N253" s="120">
        <f t="shared" si="99"/>
        <v>0</v>
      </c>
    </row>
    <row r="254" spans="1:14" ht="110.25">
      <c r="A254" s="121" t="s">
        <v>531</v>
      </c>
      <c r="B254" s="149" t="s">
        <v>533</v>
      </c>
      <c r="C254" s="112" t="s">
        <v>0</v>
      </c>
      <c r="D254" s="118" t="s">
        <v>40</v>
      </c>
      <c r="E254" s="118" t="s">
        <v>419</v>
      </c>
      <c r="F254" s="120">
        <f>SUM(G254:H254)</f>
        <v>6</v>
      </c>
      <c r="G254" s="120">
        <v>6</v>
      </c>
      <c r="H254" s="120"/>
      <c r="I254" s="120">
        <f>SUM(J254:K254)</f>
        <v>6</v>
      </c>
      <c r="J254" s="120">
        <v>6</v>
      </c>
      <c r="K254" s="120"/>
      <c r="L254" s="120">
        <f>SUM(M254:N254)</f>
        <v>6</v>
      </c>
      <c r="M254" s="159">
        <v>6</v>
      </c>
      <c r="N254" s="120"/>
    </row>
    <row r="255" spans="1:14" ht="157.5">
      <c r="A255" s="107" t="s">
        <v>521</v>
      </c>
      <c r="B255" s="131" t="s">
        <v>858</v>
      </c>
      <c r="C255" s="115"/>
      <c r="D255" s="115"/>
      <c r="E255" s="115"/>
      <c r="F255" s="113">
        <f aca="true" t="shared" si="100" ref="F255:N255">SUM(F256,F258,F262,F260)</f>
        <v>7842.5</v>
      </c>
      <c r="G255" s="113">
        <f t="shared" si="100"/>
        <v>7496.5</v>
      </c>
      <c r="H255" s="113">
        <f t="shared" si="100"/>
        <v>346</v>
      </c>
      <c r="I255" s="113">
        <f t="shared" si="100"/>
        <v>5160.8</v>
      </c>
      <c r="J255" s="113">
        <f t="shared" si="100"/>
        <v>4685.8</v>
      </c>
      <c r="K255" s="113">
        <f t="shared" si="100"/>
        <v>475</v>
      </c>
      <c r="L255" s="113">
        <f t="shared" si="100"/>
        <v>17039.2</v>
      </c>
      <c r="M255" s="190">
        <f t="shared" si="100"/>
        <v>16564.2</v>
      </c>
      <c r="N255" s="113">
        <f t="shared" si="100"/>
        <v>475</v>
      </c>
    </row>
    <row r="256" spans="1:14" ht="47.25">
      <c r="A256" s="121" t="s">
        <v>227</v>
      </c>
      <c r="B256" s="146" t="s">
        <v>859</v>
      </c>
      <c r="C256" s="115"/>
      <c r="D256" s="115"/>
      <c r="E256" s="115"/>
      <c r="F256" s="120">
        <f aca="true" t="shared" si="101" ref="F256:N256">SUM(F257:F257)</f>
        <v>1759.5</v>
      </c>
      <c r="G256" s="120">
        <f t="shared" si="101"/>
        <v>1434.5</v>
      </c>
      <c r="H256" s="120">
        <f t="shared" si="101"/>
        <v>325</v>
      </c>
      <c r="I256" s="120">
        <f t="shared" si="101"/>
        <v>2700.7</v>
      </c>
      <c r="J256" s="120">
        <f t="shared" si="101"/>
        <v>2225.7</v>
      </c>
      <c r="K256" s="120">
        <f t="shared" si="101"/>
        <v>475</v>
      </c>
      <c r="L256" s="120">
        <f t="shared" si="101"/>
        <v>2765.5</v>
      </c>
      <c r="M256" s="159">
        <f t="shared" si="101"/>
        <v>2290.5</v>
      </c>
      <c r="N256" s="120">
        <f t="shared" si="101"/>
        <v>475</v>
      </c>
    </row>
    <row r="257" spans="1:14" ht="47.25">
      <c r="A257" s="193" t="s">
        <v>337</v>
      </c>
      <c r="B257" s="147" t="s">
        <v>338</v>
      </c>
      <c r="C257" s="112" t="s">
        <v>295</v>
      </c>
      <c r="D257" s="170">
        <v>10</v>
      </c>
      <c r="E257" s="118" t="s">
        <v>30</v>
      </c>
      <c r="F257" s="120">
        <f>SUM(G257:H257)</f>
        <v>1759.5</v>
      </c>
      <c r="G257" s="120">
        <v>1434.5</v>
      </c>
      <c r="H257" s="120">
        <v>325</v>
      </c>
      <c r="I257" s="120">
        <f>SUM(J257:K257)</f>
        <v>2700.7</v>
      </c>
      <c r="J257" s="120">
        <v>2225.7</v>
      </c>
      <c r="K257" s="120">
        <v>475</v>
      </c>
      <c r="L257" s="120">
        <f>SUM(M257:N257)</f>
        <v>2765.5</v>
      </c>
      <c r="M257" s="159">
        <v>2290.5</v>
      </c>
      <c r="N257" s="127">
        <v>475</v>
      </c>
    </row>
    <row r="258" spans="1:14" ht="47.25">
      <c r="A258" s="116" t="s">
        <v>384</v>
      </c>
      <c r="B258" s="146" t="s">
        <v>860</v>
      </c>
      <c r="C258" s="112"/>
      <c r="D258" s="112"/>
      <c r="E258" s="118"/>
      <c r="F258" s="120">
        <f aca="true" t="shared" si="102" ref="F258:N258">F259</f>
        <v>21</v>
      </c>
      <c r="G258" s="120">
        <f t="shared" si="102"/>
        <v>0</v>
      </c>
      <c r="H258" s="120">
        <f t="shared" si="102"/>
        <v>21</v>
      </c>
      <c r="I258" s="120">
        <f t="shared" si="102"/>
        <v>0</v>
      </c>
      <c r="J258" s="120">
        <f t="shared" si="102"/>
        <v>0</v>
      </c>
      <c r="K258" s="120">
        <f t="shared" si="102"/>
        <v>0</v>
      </c>
      <c r="L258" s="120">
        <f t="shared" si="102"/>
        <v>0</v>
      </c>
      <c r="M258" s="159">
        <f t="shared" si="102"/>
        <v>0</v>
      </c>
      <c r="N258" s="120">
        <f t="shared" si="102"/>
        <v>0</v>
      </c>
    </row>
    <row r="259" spans="1:14" ht="78.75">
      <c r="A259" s="116" t="s">
        <v>187</v>
      </c>
      <c r="B259" s="147" t="s">
        <v>489</v>
      </c>
      <c r="C259" s="112" t="s">
        <v>0</v>
      </c>
      <c r="D259" s="112" t="s">
        <v>40</v>
      </c>
      <c r="E259" s="112" t="s">
        <v>29</v>
      </c>
      <c r="F259" s="120">
        <f>SUM(G259:H259)</f>
        <v>21</v>
      </c>
      <c r="G259" s="127"/>
      <c r="H259" s="127">
        <v>21</v>
      </c>
      <c r="I259" s="120">
        <f>SUM(J259:K259)</f>
        <v>0</v>
      </c>
      <c r="J259" s="127"/>
      <c r="K259" s="127"/>
      <c r="L259" s="120">
        <f>SUM(M259:N259)</f>
        <v>0</v>
      </c>
      <c r="M259" s="158"/>
      <c r="N259" s="127"/>
    </row>
    <row r="260" spans="1:14" ht="47.25">
      <c r="A260" s="193" t="s">
        <v>176</v>
      </c>
      <c r="B260" s="146" t="s">
        <v>861</v>
      </c>
      <c r="C260" s="112"/>
      <c r="D260" s="112"/>
      <c r="E260" s="112"/>
      <c r="F260" s="120">
        <f>F261</f>
        <v>0</v>
      </c>
      <c r="G260" s="120">
        <f aca="true" t="shared" si="103" ref="G260:N260">G261</f>
        <v>0</v>
      </c>
      <c r="H260" s="120">
        <f t="shared" si="103"/>
        <v>0</v>
      </c>
      <c r="I260" s="120">
        <f t="shared" si="103"/>
        <v>867.1</v>
      </c>
      <c r="J260" s="120">
        <f t="shared" si="103"/>
        <v>867.1</v>
      </c>
      <c r="K260" s="120">
        <f t="shared" si="103"/>
        <v>0</v>
      </c>
      <c r="L260" s="120">
        <f t="shared" si="103"/>
        <v>908.7</v>
      </c>
      <c r="M260" s="159">
        <f t="shared" si="103"/>
        <v>908.7</v>
      </c>
      <c r="N260" s="120">
        <f t="shared" si="103"/>
        <v>0</v>
      </c>
    </row>
    <row r="261" spans="1:14" ht="157.5">
      <c r="A261" s="128" t="s">
        <v>695</v>
      </c>
      <c r="B261" s="147" t="s">
        <v>696</v>
      </c>
      <c r="C261" s="112" t="s">
        <v>295</v>
      </c>
      <c r="D261" s="112" t="s">
        <v>297</v>
      </c>
      <c r="E261" s="112" t="s">
        <v>419</v>
      </c>
      <c r="F261" s="120">
        <f>SUM(G261:H261)</f>
        <v>0</v>
      </c>
      <c r="G261" s="120"/>
      <c r="H261" s="127"/>
      <c r="I261" s="120">
        <f>SUM(J261:K261)</f>
        <v>867.1</v>
      </c>
      <c r="J261" s="127">
        <v>867.1</v>
      </c>
      <c r="K261" s="127"/>
      <c r="L261" s="120">
        <f>SUM(M261:N261)</f>
        <v>908.7</v>
      </c>
      <c r="M261" s="158">
        <v>908.7</v>
      </c>
      <c r="N261" s="127"/>
    </row>
    <row r="262" spans="1:14" ht="78.75">
      <c r="A262" s="128" t="s">
        <v>130</v>
      </c>
      <c r="B262" s="124" t="s">
        <v>778</v>
      </c>
      <c r="C262" s="112"/>
      <c r="D262" s="112"/>
      <c r="E262" s="112"/>
      <c r="F262" s="120">
        <f aca="true" t="shared" si="104" ref="F262:N262">F263</f>
        <v>6062</v>
      </c>
      <c r="G262" s="120">
        <f t="shared" si="104"/>
        <v>6062</v>
      </c>
      <c r="H262" s="120">
        <f t="shared" si="104"/>
        <v>0</v>
      </c>
      <c r="I262" s="120">
        <f t="shared" si="104"/>
        <v>1593</v>
      </c>
      <c r="J262" s="120">
        <f t="shared" si="104"/>
        <v>1593</v>
      </c>
      <c r="K262" s="120">
        <f t="shared" si="104"/>
        <v>0</v>
      </c>
      <c r="L262" s="120">
        <f t="shared" si="104"/>
        <v>13365</v>
      </c>
      <c r="M262" s="159">
        <f t="shared" si="104"/>
        <v>13365</v>
      </c>
      <c r="N262" s="120">
        <f t="shared" si="104"/>
        <v>0</v>
      </c>
    </row>
    <row r="263" spans="1:14" ht="126">
      <c r="A263" s="128" t="s">
        <v>175</v>
      </c>
      <c r="B263" s="126" t="s">
        <v>911</v>
      </c>
      <c r="C263" s="112" t="s">
        <v>318</v>
      </c>
      <c r="D263" s="112" t="s">
        <v>297</v>
      </c>
      <c r="E263" s="118" t="s">
        <v>30</v>
      </c>
      <c r="F263" s="120">
        <f>SUM(G263:H263)</f>
        <v>6062</v>
      </c>
      <c r="G263" s="127">
        <v>6062</v>
      </c>
      <c r="H263" s="127"/>
      <c r="I263" s="120">
        <f>SUM(J263:K263)</f>
        <v>1593</v>
      </c>
      <c r="J263" s="127">
        <v>1593</v>
      </c>
      <c r="K263" s="127"/>
      <c r="L263" s="120">
        <f>SUM(M263:N263)</f>
        <v>13365</v>
      </c>
      <c r="M263" s="158">
        <v>13365</v>
      </c>
      <c r="N263" s="127"/>
    </row>
    <row r="264" spans="1:14" s="129" customFormat="1" ht="78.75">
      <c r="A264" s="107" t="s">
        <v>522</v>
      </c>
      <c r="B264" s="131" t="s">
        <v>862</v>
      </c>
      <c r="C264" s="115"/>
      <c r="D264" s="115"/>
      <c r="E264" s="115"/>
      <c r="F264" s="113">
        <f>SUM(F265,F275)</f>
        <v>154692</v>
      </c>
      <c r="G264" s="113">
        <f aca="true" t="shared" si="105" ref="G264:N264">SUM(G265,G275)</f>
        <v>133525</v>
      </c>
      <c r="H264" s="113">
        <f t="shared" si="105"/>
        <v>21167</v>
      </c>
      <c r="I264" s="113">
        <f t="shared" si="105"/>
        <v>12088</v>
      </c>
      <c r="J264" s="113">
        <f t="shared" si="105"/>
        <v>0</v>
      </c>
      <c r="K264" s="113">
        <f t="shared" si="105"/>
        <v>12088</v>
      </c>
      <c r="L264" s="113">
        <f t="shared" si="105"/>
        <v>12315</v>
      </c>
      <c r="M264" s="113">
        <f t="shared" si="105"/>
        <v>0</v>
      </c>
      <c r="N264" s="113">
        <f t="shared" si="105"/>
        <v>12315</v>
      </c>
    </row>
    <row r="265" spans="1:14" s="129" customFormat="1" ht="141.75">
      <c r="A265" s="107" t="s">
        <v>523</v>
      </c>
      <c r="B265" s="131" t="s">
        <v>863</v>
      </c>
      <c r="C265" s="115"/>
      <c r="D265" s="115"/>
      <c r="E265" s="115"/>
      <c r="F265" s="120">
        <f>SUM(F266,F268,F272)</f>
        <v>150699</v>
      </c>
      <c r="G265" s="120">
        <f aca="true" t="shared" si="106" ref="G265:N265">SUM(G266,G268,G272)</f>
        <v>133525</v>
      </c>
      <c r="H265" s="120">
        <f t="shared" si="106"/>
        <v>17174</v>
      </c>
      <c r="I265" s="120">
        <f t="shared" si="106"/>
        <v>8095</v>
      </c>
      <c r="J265" s="120">
        <f t="shared" si="106"/>
        <v>0</v>
      </c>
      <c r="K265" s="120">
        <f t="shared" si="106"/>
        <v>8095</v>
      </c>
      <c r="L265" s="120">
        <f t="shared" si="106"/>
        <v>8322</v>
      </c>
      <c r="M265" s="120">
        <f t="shared" si="106"/>
        <v>0</v>
      </c>
      <c r="N265" s="120">
        <f t="shared" si="106"/>
        <v>8322</v>
      </c>
    </row>
    <row r="266" spans="1:14" s="129" customFormat="1" ht="63">
      <c r="A266" s="121" t="s">
        <v>410</v>
      </c>
      <c r="B266" s="124" t="s">
        <v>864</v>
      </c>
      <c r="C266" s="115"/>
      <c r="D266" s="115"/>
      <c r="E266" s="115"/>
      <c r="F266" s="120">
        <f aca="true" t="shared" si="107" ref="F266:N266">SUM(F267:F267)</f>
        <v>7674</v>
      </c>
      <c r="G266" s="120">
        <f t="shared" si="107"/>
        <v>0</v>
      </c>
      <c r="H266" s="120">
        <f t="shared" si="107"/>
        <v>7674</v>
      </c>
      <c r="I266" s="120">
        <f t="shared" si="107"/>
        <v>8095</v>
      </c>
      <c r="J266" s="120">
        <f t="shared" si="107"/>
        <v>0</v>
      </c>
      <c r="K266" s="120">
        <f t="shared" si="107"/>
        <v>8095</v>
      </c>
      <c r="L266" s="120">
        <f t="shared" si="107"/>
        <v>8322</v>
      </c>
      <c r="M266" s="120">
        <f t="shared" si="107"/>
        <v>0</v>
      </c>
      <c r="N266" s="120">
        <f t="shared" si="107"/>
        <v>8322</v>
      </c>
    </row>
    <row r="267" spans="1:14" ht="110.25">
      <c r="A267" s="121" t="s">
        <v>109</v>
      </c>
      <c r="B267" s="126" t="s">
        <v>583</v>
      </c>
      <c r="C267" s="112" t="s">
        <v>314</v>
      </c>
      <c r="D267" s="118" t="s">
        <v>30</v>
      </c>
      <c r="E267" s="118" t="s">
        <v>420</v>
      </c>
      <c r="F267" s="120">
        <f>SUM(G267:H267)</f>
        <v>7674</v>
      </c>
      <c r="G267" s="120"/>
      <c r="H267" s="120">
        <v>7674</v>
      </c>
      <c r="I267" s="120">
        <f>SUM(J267:K267)</f>
        <v>8095</v>
      </c>
      <c r="J267" s="120"/>
      <c r="K267" s="120">
        <v>8095</v>
      </c>
      <c r="L267" s="120">
        <f>SUM(M267:N267)</f>
        <v>8322</v>
      </c>
      <c r="M267" s="120"/>
      <c r="N267" s="120">
        <v>8322</v>
      </c>
    </row>
    <row r="268" spans="1:14" ht="63">
      <c r="A268" s="128" t="s">
        <v>740</v>
      </c>
      <c r="B268" s="124" t="s">
        <v>865</v>
      </c>
      <c r="C268" s="112"/>
      <c r="D268" s="118"/>
      <c r="E268" s="118"/>
      <c r="F268" s="120">
        <f>SUM(F269:F271)</f>
        <v>73025</v>
      </c>
      <c r="G268" s="120">
        <f aca="true" t="shared" si="108" ref="G268:N268">SUM(G269:G271)</f>
        <v>70525</v>
      </c>
      <c r="H268" s="120">
        <f t="shared" si="108"/>
        <v>2500</v>
      </c>
      <c r="I268" s="120">
        <f t="shared" si="108"/>
        <v>0</v>
      </c>
      <c r="J268" s="120">
        <f t="shared" si="108"/>
        <v>0</v>
      </c>
      <c r="K268" s="120">
        <f t="shared" si="108"/>
        <v>0</v>
      </c>
      <c r="L268" s="120">
        <f t="shared" si="108"/>
        <v>0</v>
      </c>
      <c r="M268" s="120">
        <f t="shared" si="108"/>
        <v>0</v>
      </c>
      <c r="N268" s="120">
        <f t="shared" si="108"/>
        <v>0</v>
      </c>
    </row>
    <row r="269" spans="1:14" s="129" customFormat="1" ht="63">
      <c r="A269" s="143" t="s">
        <v>746</v>
      </c>
      <c r="B269" s="126" t="s">
        <v>745</v>
      </c>
      <c r="C269" s="112" t="s">
        <v>314</v>
      </c>
      <c r="D269" s="118" t="s">
        <v>30</v>
      </c>
      <c r="E269" s="118" t="s">
        <v>420</v>
      </c>
      <c r="F269" s="120">
        <f>SUM(G269:H269)</f>
        <v>23025</v>
      </c>
      <c r="G269" s="120">
        <v>23025</v>
      </c>
      <c r="H269" s="120"/>
      <c r="I269" s="120">
        <f>SUM(J269:K269)</f>
        <v>0</v>
      </c>
      <c r="J269" s="120"/>
      <c r="K269" s="120"/>
      <c r="L269" s="120">
        <f>SUM(M269:N269)</f>
        <v>0</v>
      </c>
      <c r="M269" s="120"/>
      <c r="N269" s="120"/>
    </row>
    <row r="270" spans="1:14" s="129" customFormat="1" ht="94.5">
      <c r="A270" s="143" t="s">
        <v>747</v>
      </c>
      <c r="B270" s="126" t="s">
        <v>745</v>
      </c>
      <c r="C270" s="112" t="s">
        <v>0</v>
      </c>
      <c r="D270" s="118" t="s">
        <v>30</v>
      </c>
      <c r="E270" s="118" t="s">
        <v>420</v>
      </c>
      <c r="F270" s="120">
        <f>SUM(G270:H270)</f>
        <v>47500</v>
      </c>
      <c r="G270" s="120">
        <v>47500</v>
      </c>
      <c r="H270" s="120"/>
      <c r="I270" s="120">
        <f>SUM(J270:K270)</f>
        <v>0</v>
      </c>
      <c r="J270" s="120"/>
      <c r="K270" s="120"/>
      <c r="L270" s="120">
        <f>SUM(M270:N270)</f>
        <v>0</v>
      </c>
      <c r="M270" s="120"/>
      <c r="N270" s="120"/>
    </row>
    <row r="271" spans="1:14" ht="94.5">
      <c r="A271" s="128" t="s">
        <v>743</v>
      </c>
      <c r="B271" s="126" t="s">
        <v>738</v>
      </c>
      <c r="C271" s="112" t="s">
        <v>0</v>
      </c>
      <c r="D271" s="118" t="s">
        <v>30</v>
      </c>
      <c r="E271" s="118" t="s">
        <v>420</v>
      </c>
      <c r="F271" s="120">
        <f>SUM(G271:H271)</f>
        <v>2500</v>
      </c>
      <c r="G271" s="120"/>
      <c r="H271" s="120">
        <v>2500</v>
      </c>
      <c r="I271" s="120">
        <f>SUM(J271:K271)</f>
        <v>0</v>
      </c>
      <c r="J271" s="120"/>
      <c r="K271" s="120"/>
      <c r="L271" s="120">
        <f>SUM(M271:N271)</f>
        <v>0</v>
      </c>
      <c r="M271" s="120"/>
      <c r="N271" s="120"/>
    </row>
    <row r="272" spans="1:14" ht="47.25">
      <c r="A272" s="128" t="s">
        <v>698</v>
      </c>
      <c r="B272" s="124" t="s">
        <v>866</v>
      </c>
      <c r="C272" s="112"/>
      <c r="D272" s="118"/>
      <c r="E272" s="118"/>
      <c r="F272" s="120">
        <f>SUM(F273:F274)</f>
        <v>70000</v>
      </c>
      <c r="G272" s="120">
        <f aca="true" t="shared" si="109" ref="G272:N272">SUM(G273:G274)</f>
        <v>63000</v>
      </c>
      <c r="H272" s="120">
        <f t="shared" si="109"/>
        <v>7000</v>
      </c>
      <c r="I272" s="120">
        <f t="shared" si="109"/>
        <v>0</v>
      </c>
      <c r="J272" s="120">
        <f t="shared" si="109"/>
        <v>0</v>
      </c>
      <c r="K272" s="120">
        <f t="shared" si="109"/>
        <v>0</v>
      </c>
      <c r="L272" s="120">
        <f t="shared" si="109"/>
        <v>0</v>
      </c>
      <c r="M272" s="120">
        <f t="shared" si="109"/>
        <v>0</v>
      </c>
      <c r="N272" s="120">
        <f t="shared" si="109"/>
        <v>0</v>
      </c>
    </row>
    <row r="273" spans="1:14" ht="173.25">
      <c r="A273" s="128" t="s">
        <v>713</v>
      </c>
      <c r="B273" s="126" t="s">
        <v>700</v>
      </c>
      <c r="C273" s="112" t="s">
        <v>318</v>
      </c>
      <c r="D273" s="118" t="s">
        <v>30</v>
      </c>
      <c r="E273" s="118" t="s">
        <v>420</v>
      </c>
      <c r="F273" s="120">
        <f>SUM(G273:H273)</f>
        <v>63000</v>
      </c>
      <c r="G273" s="120">
        <v>63000</v>
      </c>
      <c r="H273" s="120"/>
      <c r="I273" s="120">
        <f>SUM(J273:K273)</f>
        <v>0</v>
      </c>
      <c r="J273" s="120"/>
      <c r="K273" s="120"/>
      <c r="L273" s="120">
        <f>SUM(M273:N273)</f>
        <v>0</v>
      </c>
      <c r="M273" s="120"/>
      <c r="N273" s="120"/>
    </row>
    <row r="274" spans="1:14" ht="78.75">
      <c r="A274" s="144" t="s">
        <v>720</v>
      </c>
      <c r="B274" s="126" t="s">
        <v>721</v>
      </c>
      <c r="C274" s="112" t="s">
        <v>318</v>
      </c>
      <c r="D274" s="118" t="s">
        <v>30</v>
      </c>
      <c r="E274" s="118" t="s">
        <v>420</v>
      </c>
      <c r="F274" s="120">
        <f>SUM(G274:H274)</f>
        <v>7000</v>
      </c>
      <c r="G274" s="120"/>
      <c r="H274" s="120">
        <v>7000</v>
      </c>
      <c r="I274" s="120">
        <f>SUM(J274:K274)</f>
        <v>0</v>
      </c>
      <c r="J274" s="120"/>
      <c r="K274" s="120"/>
      <c r="L274" s="120">
        <f>SUM(M274:N274)</f>
        <v>0</v>
      </c>
      <c r="M274" s="120"/>
      <c r="N274" s="120"/>
    </row>
    <row r="275" spans="1:14" s="129" customFormat="1" ht="141.75">
      <c r="A275" s="107" t="s">
        <v>524</v>
      </c>
      <c r="B275" s="183" t="s">
        <v>867</v>
      </c>
      <c r="C275" s="115"/>
      <c r="D275" s="115"/>
      <c r="E275" s="115"/>
      <c r="F275" s="113">
        <f aca="true" t="shared" si="110" ref="F275:N275">SUM(F276,)</f>
        <v>3993</v>
      </c>
      <c r="G275" s="113">
        <f t="shared" si="110"/>
        <v>0</v>
      </c>
      <c r="H275" s="113">
        <f t="shared" si="110"/>
        <v>3993</v>
      </c>
      <c r="I275" s="113">
        <f t="shared" si="110"/>
        <v>3993</v>
      </c>
      <c r="J275" s="113">
        <f t="shared" si="110"/>
        <v>0</v>
      </c>
      <c r="K275" s="113">
        <f t="shared" si="110"/>
        <v>3993</v>
      </c>
      <c r="L275" s="113">
        <f t="shared" si="110"/>
        <v>3993</v>
      </c>
      <c r="M275" s="190">
        <f t="shared" si="110"/>
        <v>0</v>
      </c>
      <c r="N275" s="113">
        <f t="shared" si="110"/>
        <v>3993</v>
      </c>
    </row>
    <row r="276" spans="1:14" s="129" customFormat="1" ht="47.25">
      <c r="A276" s="121" t="s">
        <v>407</v>
      </c>
      <c r="B276" s="124" t="s">
        <v>868</v>
      </c>
      <c r="C276" s="115"/>
      <c r="D276" s="115"/>
      <c r="E276" s="115"/>
      <c r="F276" s="120">
        <f aca="true" t="shared" si="111" ref="F276:N276">SUM(F277:F279)</f>
        <v>3993</v>
      </c>
      <c r="G276" s="120">
        <f t="shared" si="111"/>
        <v>0</v>
      </c>
      <c r="H276" s="120">
        <f t="shared" si="111"/>
        <v>3993</v>
      </c>
      <c r="I276" s="120">
        <f t="shared" si="111"/>
        <v>3993</v>
      </c>
      <c r="J276" s="120">
        <f t="shared" si="111"/>
        <v>0</v>
      </c>
      <c r="K276" s="120">
        <f t="shared" si="111"/>
        <v>3993</v>
      </c>
      <c r="L276" s="120">
        <f t="shared" si="111"/>
        <v>3993</v>
      </c>
      <c r="M276" s="159">
        <f t="shared" si="111"/>
        <v>0</v>
      </c>
      <c r="N276" s="120">
        <f t="shared" si="111"/>
        <v>3993</v>
      </c>
    </row>
    <row r="277" spans="1:14" ht="78.75">
      <c r="A277" s="121" t="s">
        <v>1024</v>
      </c>
      <c r="B277" s="126" t="s">
        <v>581</v>
      </c>
      <c r="C277" s="112" t="s">
        <v>0</v>
      </c>
      <c r="D277" s="118" t="s">
        <v>30</v>
      </c>
      <c r="E277" s="118" t="s">
        <v>421</v>
      </c>
      <c r="F277" s="120">
        <f>SUM(G277:H277)</f>
        <v>3135</v>
      </c>
      <c r="G277" s="120">
        <v>0</v>
      </c>
      <c r="H277" s="120">
        <v>3135</v>
      </c>
      <c r="I277" s="120">
        <f>SUM(J277:K277)</f>
        <v>3135</v>
      </c>
      <c r="J277" s="120">
        <v>0</v>
      </c>
      <c r="K277" s="120">
        <v>3135</v>
      </c>
      <c r="L277" s="120">
        <f>SUM(M277:N277)</f>
        <v>3135</v>
      </c>
      <c r="M277" s="120">
        <v>0</v>
      </c>
      <c r="N277" s="120">
        <v>3135</v>
      </c>
    </row>
    <row r="278" spans="1:14" ht="110.25">
      <c r="A278" s="121" t="s">
        <v>1026</v>
      </c>
      <c r="B278" s="126" t="s">
        <v>582</v>
      </c>
      <c r="C278" s="112" t="s">
        <v>0</v>
      </c>
      <c r="D278" s="118" t="s">
        <v>30</v>
      </c>
      <c r="E278" s="118" t="s">
        <v>421</v>
      </c>
      <c r="F278" s="120">
        <f>SUM(G278:H278)</f>
        <v>0</v>
      </c>
      <c r="G278" s="120"/>
      <c r="H278" s="120"/>
      <c r="I278" s="120">
        <f>SUM(J278:K278)</f>
        <v>0</v>
      </c>
      <c r="J278" s="120"/>
      <c r="K278" s="120"/>
      <c r="L278" s="120">
        <f>SUM(M278:N278)</f>
        <v>0</v>
      </c>
      <c r="M278" s="120"/>
      <c r="N278" s="120"/>
    </row>
    <row r="279" spans="1:14" ht="110.25">
      <c r="A279" s="193" t="s">
        <v>1025</v>
      </c>
      <c r="B279" s="126" t="s">
        <v>505</v>
      </c>
      <c r="C279" s="112" t="s">
        <v>0</v>
      </c>
      <c r="D279" s="118" t="s">
        <v>30</v>
      </c>
      <c r="E279" s="118" t="s">
        <v>421</v>
      </c>
      <c r="F279" s="120">
        <f>SUM(G279:H279)</f>
        <v>858</v>
      </c>
      <c r="G279" s="127">
        <v>0</v>
      </c>
      <c r="H279" s="127">
        <v>858</v>
      </c>
      <c r="I279" s="120">
        <f>SUM(J279:K279)</f>
        <v>858</v>
      </c>
      <c r="J279" s="127">
        <v>0</v>
      </c>
      <c r="K279" s="127">
        <v>858</v>
      </c>
      <c r="L279" s="120">
        <f>SUM(M279:N279)</f>
        <v>858</v>
      </c>
      <c r="M279" s="158">
        <v>0</v>
      </c>
      <c r="N279" s="127">
        <v>858</v>
      </c>
    </row>
    <row r="280" spans="1:14" s="129" customFormat="1" ht="78.75">
      <c r="A280" s="107" t="s">
        <v>525</v>
      </c>
      <c r="B280" s="131" t="s">
        <v>869</v>
      </c>
      <c r="C280" s="115"/>
      <c r="D280" s="115"/>
      <c r="E280" s="115"/>
      <c r="F280" s="113">
        <f>SUM(F281,)</f>
        <v>645.7</v>
      </c>
      <c r="G280" s="113">
        <f aca="true" t="shared" si="112" ref="G280:N280">SUM(G281,)</f>
        <v>645.7</v>
      </c>
      <c r="H280" s="113">
        <f t="shared" si="112"/>
        <v>0</v>
      </c>
      <c r="I280" s="113">
        <f t="shared" si="112"/>
        <v>529.6</v>
      </c>
      <c r="J280" s="113">
        <f t="shared" si="112"/>
        <v>529.6</v>
      </c>
      <c r="K280" s="113">
        <f t="shared" si="112"/>
        <v>0</v>
      </c>
      <c r="L280" s="113">
        <f t="shared" si="112"/>
        <v>526</v>
      </c>
      <c r="M280" s="113">
        <f t="shared" si="112"/>
        <v>526</v>
      </c>
      <c r="N280" s="113">
        <f t="shared" si="112"/>
        <v>0</v>
      </c>
    </row>
    <row r="281" spans="1:14" s="129" customFormat="1" ht="141.75">
      <c r="A281" s="107" t="s">
        <v>526</v>
      </c>
      <c r="B281" s="131" t="s">
        <v>870</v>
      </c>
      <c r="C281" s="115"/>
      <c r="D281" s="115"/>
      <c r="E281" s="115"/>
      <c r="F281" s="113">
        <f aca="true" t="shared" si="113" ref="F281:N281">SUM(F282,F285)</f>
        <v>645.7</v>
      </c>
      <c r="G281" s="113">
        <f t="shared" si="113"/>
        <v>645.7</v>
      </c>
      <c r="H281" s="113">
        <f t="shared" si="113"/>
        <v>0</v>
      </c>
      <c r="I281" s="113">
        <f t="shared" si="113"/>
        <v>529.6</v>
      </c>
      <c r="J281" s="113">
        <f t="shared" si="113"/>
        <v>529.6</v>
      </c>
      <c r="K281" s="113">
        <f t="shared" si="113"/>
        <v>0</v>
      </c>
      <c r="L281" s="113">
        <f t="shared" si="113"/>
        <v>526</v>
      </c>
      <c r="M281" s="190">
        <f t="shared" si="113"/>
        <v>526</v>
      </c>
      <c r="N281" s="113">
        <f t="shared" si="113"/>
        <v>0</v>
      </c>
    </row>
    <row r="282" spans="1:14" s="129" customFormat="1" ht="63">
      <c r="A282" s="121" t="s">
        <v>929</v>
      </c>
      <c r="B282" s="124" t="s">
        <v>871</v>
      </c>
      <c r="C282" s="115"/>
      <c r="D282" s="115"/>
      <c r="E282" s="115"/>
      <c r="F282" s="120">
        <f>SUM(F283:F284)</f>
        <v>144.7</v>
      </c>
      <c r="G282" s="120">
        <f>SUM(G283:G284)</f>
        <v>144.7</v>
      </c>
      <c r="H282" s="120">
        <f aca="true" t="shared" si="114" ref="H282:N282">SUM(H283:H284)</f>
        <v>0</v>
      </c>
      <c r="I282" s="120">
        <f t="shared" si="114"/>
        <v>23.6</v>
      </c>
      <c r="J282" s="120">
        <f t="shared" si="114"/>
        <v>23.6</v>
      </c>
      <c r="K282" s="120">
        <f t="shared" si="114"/>
        <v>0</v>
      </c>
      <c r="L282" s="120">
        <f t="shared" si="114"/>
        <v>0</v>
      </c>
      <c r="M282" s="120">
        <f t="shared" si="114"/>
        <v>0</v>
      </c>
      <c r="N282" s="120">
        <f t="shared" si="114"/>
        <v>0</v>
      </c>
    </row>
    <row r="283" spans="1:14" ht="236.25">
      <c r="A283" s="121" t="s">
        <v>1022</v>
      </c>
      <c r="B283" s="126" t="s">
        <v>1023</v>
      </c>
      <c r="C283" s="112" t="s">
        <v>280</v>
      </c>
      <c r="D283" s="112" t="s">
        <v>30</v>
      </c>
      <c r="E283" s="112" t="s">
        <v>40</v>
      </c>
      <c r="F283" s="120">
        <f>SUM(G283:H283)</f>
        <v>144.7</v>
      </c>
      <c r="G283" s="120">
        <v>144.7</v>
      </c>
      <c r="H283" s="120"/>
      <c r="I283" s="120">
        <f>SUM(J283:K283)</f>
        <v>23.6</v>
      </c>
      <c r="J283" s="120">
        <v>23.6</v>
      </c>
      <c r="K283" s="120"/>
      <c r="L283" s="120"/>
      <c r="M283" s="159"/>
      <c r="N283" s="120"/>
    </row>
    <row r="284" spans="1:14" s="129" customFormat="1" ht="236.25">
      <c r="A284" s="193" t="s">
        <v>898</v>
      </c>
      <c r="B284" s="126" t="s">
        <v>921</v>
      </c>
      <c r="C284" s="112" t="s">
        <v>280</v>
      </c>
      <c r="D284" s="135" t="s">
        <v>30</v>
      </c>
      <c r="E284" s="135" t="s">
        <v>40</v>
      </c>
      <c r="F284" s="120">
        <f>SUM(G284:H284)</f>
        <v>0</v>
      </c>
      <c r="G284" s="127"/>
      <c r="H284" s="127"/>
      <c r="I284" s="120">
        <f>SUM(J284:K284)</f>
        <v>0</v>
      </c>
      <c r="J284" s="127"/>
      <c r="K284" s="127"/>
      <c r="L284" s="120">
        <f>SUM(M284:N284)</f>
        <v>0</v>
      </c>
      <c r="M284" s="158"/>
      <c r="N284" s="127"/>
    </row>
    <row r="285" spans="1:14" s="129" customFormat="1" ht="78.75">
      <c r="A285" s="128" t="s">
        <v>930</v>
      </c>
      <c r="B285" s="124" t="s">
        <v>872</v>
      </c>
      <c r="C285" s="115"/>
      <c r="D285" s="115"/>
      <c r="E285" s="115"/>
      <c r="F285" s="120">
        <f aca="true" t="shared" si="115" ref="F285:N285">F286</f>
        <v>501</v>
      </c>
      <c r="G285" s="120">
        <f t="shared" si="115"/>
        <v>501</v>
      </c>
      <c r="H285" s="120">
        <f t="shared" si="115"/>
        <v>0</v>
      </c>
      <c r="I285" s="120">
        <f t="shared" si="115"/>
        <v>506</v>
      </c>
      <c r="J285" s="120">
        <f t="shared" si="115"/>
        <v>506</v>
      </c>
      <c r="K285" s="120">
        <f t="shared" si="115"/>
        <v>0</v>
      </c>
      <c r="L285" s="120">
        <f t="shared" si="115"/>
        <v>526</v>
      </c>
      <c r="M285" s="159">
        <f t="shared" si="115"/>
        <v>526</v>
      </c>
      <c r="N285" s="120">
        <f t="shared" si="115"/>
        <v>0</v>
      </c>
    </row>
    <row r="286" spans="1:14" ht="204.75">
      <c r="A286" s="125" t="s">
        <v>457</v>
      </c>
      <c r="B286" s="126" t="s">
        <v>573</v>
      </c>
      <c r="C286" s="112" t="s">
        <v>622</v>
      </c>
      <c r="D286" s="112" t="s">
        <v>30</v>
      </c>
      <c r="E286" s="112" t="s">
        <v>40</v>
      </c>
      <c r="F286" s="120">
        <f>SUM(G286:H286)</f>
        <v>501</v>
      </c>
      <c r="G286" s="127">
        <v>501</v>
      </c>
      <c r="H286" s="127"/>
      <c r="I286" s="120">
        <f>SUM(J286:K286)</f>
        <v>506</v>
      </c>
      <c r="J286" s="127">
        <v>506</v>
      </c>
      <c r="K286" s="127"/>
      <c r="L286" s="120">
        <f>SUM(M286:N286)</f>
        <v>526</v>
      </c>
      <c r="M286" s="158">
        <v>526</v>
      </c>
      <c r="N286" s="127"/>
    </row>
    <row r="287" spans="1:14" s="129" customFormat="1" ht="63">
      <c r="A287" s="107" t="s">
        <v>527</v>
      </c>
      <c r="B287" s="131" t="s">
        <v>873</v>
      </c>
      <c r="C287" s="115"/>
      <c r="D287" s="115"/>
      <c r="E287" s="115"/>
      <c r="F287" s="113">
        <f>SUM(F288,)</f>
        <v>5720</v>
      </c>
      <c r="G287" s="113">
        <f aca="true" t="shared" si="116" ref="G287:N287">SUM(G288,)</f>
        <v>0</v>
      </c>
      <c r="H287" s="113">
        <f t="shared" si="116"/>
        <v>5720</v>
      </c>
      <c r="I287" s="113">
        <f t="shared" si="116"/>
        <v>4619</v>
      </c>
      <c r="J287" s="113">
        <f t="shared" si="116"/>
        <v>0</v>
      </c>
      <c r="K287" s="113">
        <f t="shared" si="116"/>
        <v>4619</v>
      </c>
      <c r="L287" s="113">
        <f t="shared" si="116"/>
        <v>0</v>
      </c>
      <c r="M287" s="113">
        <f t="shared" si="116"/>
        <v>0</v>
      </c>
      <c r="N287" s="113">
        <f t="shared" si="116"/>
        <v>0</v>
      </c>
    </row>
    <row r="288" spans="1:14" s="129" customFormat="1" ht="110.25">
      <c r="A288" s="107" t="s">
        <v>528</v>
      </c>
      <c r="B288" s="131" t="s">
        <v>874</v>
      </c>
      <c r="C288" s="115"/>
      <c r="D288" s="115"/>
      <c r="E288" s="115"/>
      <c r="F288" s="113">
        <f>SUM(F289,F292,F294)</f>
        <v>5720</v>
      </c>
      <c r="G288" s="113">
        <f aca="true" t="shared" si="117" ref="G288:N288">SUM(G289,G292,G294)</f>
        <v>0</v>
      </c>
      <c r="H288" s="113">
        <f>SUM(H289,H292,H294)</f>
        <v>5720</v>
      </c>
      <c r="I288" s="113">
        <f t="shared" si="117"/>
        <v>4619</v>
      </c>
      <c r="J288" s="113">
        <f t="shared" si="117"/>
        <v>0</v>
      </c>
      <c r="K288" s="113">
        <f t="shared" si="117"/>
        <v>4619</v>
      </c>
      <c r="L288" s="113">
        <f t="shared" si="117"/>
        <v>0</v>
      </c>
      <c r="M288" s="190">
        <f t="shared" si="117"/>
        <v>0</v>
      </c>
      <c r="N288" s="113">
        <f t="shared" si="117"/>
        <v>0</v>
      </c>
    </row>
    <row r="289" spans="1:14" s="129" customFormat="1" ht="110.25">
      <c r="A289" s="121" t="s">
        <v>390</v>
      </c>
      <c r="B289" s="119" t="s">
        <v>875</v>
      </c>
      <c r="C289" s="115"/>
      <c r="D289" s="115"/>
      <c r="E289" s="115"/>
      <c r="F289" s="120">
        <f>SUM(F290:F291)</f>
        <v>531</v>
      </c>
      <c r="G289" s="120">
        <f aca="true" t="shared" si="118" ref="G289:N289">SUM(G290:G291)</f>
        <v>0</v>
      </c>
      <c r="H289" s="120">
        <f t="shared" si="118"/>
        <v>531</v>
      </c>
      <c r="I289" s="120">
        <f t="shared" si="118"/>
        <v>0</v>
      </c>
      <c r="J289" s="120">
        <f t="shared" si="118"/>
        <v>0</v>
      </c>
      <c r="K289" s="120">
        <f t="shared" si="118"/>
        <v>0</v>
      </c>
      <c r="L289" s="120">
        <f t="shared" si="118"/>
        <v>0</v>
      </c>
      <c r="M289" s="120">
        <f t="shared" si="118"/>
        <v>0</v>
      </c>
      <c r="N289" s="120">
        <f t="shared" si="118"/>
        <v>0</v>
      </c>
    </row>
    <row r="290" spans="1:14" ht="141.75">
      <c r="A290" s="121" t="s">
        <v>940</v>
      </c>
      <c r="B290" s="112" t="s">
        <v>574</v>
      </c>
      <c r="C290" s="112" t="s">
        <v>0</v>
      </c>
      <c r="D290" s="118" t="s">
        <v>29</v>
      </c>
      <c r="E290" s="118" t="s">
        <v>30</v>
      </c>
      <c r="F290" s="120">
        <f>SUM(G290:H290)</f>
        <v>349</v>
      </c>
      <c r="G290" s="120"/>
      <c r="H290" s="120">
        <v>349</v>
      </c>
      <c r="I290" s="120">
        <f>SUM(J290:K290)</f>
        <v>0</v>
      </c>
      <c r="J290" s="120"/>
      <c r="K290" s="120"/>
      <c r="L290" s="120">
        <f>SUM(M290:N290)</f>
        <v>0</v>
      </c>
      <c r="M290" s="159"/>
      <c r="N290" s="120"/>
    </row>
    <row r="291" spans="1:14" ht="141.75">
      <c r="A291" s="121" t="s">
        <v>940</v>
      </c>
      <c r="B291" s="112" t="s">
        <v>574</v>
      </c>
      <c r="C291" s="112" t="s">
        <v>0</v>
      </c>
      <c r="D291" s="112" t="s">
        <v>30</v>
      </c>
      <c r="E291" s="112" t="s">
        <v>316</v>
      </c>
      <c r="F291" s="120">
        <f>SUM(G291:H291)</f>
        <v>182</v>
      </c>
      <c r="G291" s="120"/>
      <c r="H291" s="120">
        <v>182</v>
      </c>
      <c r="I291" s="120"/>
      <c r="J291" s="120"/>
      <c r="K291" s="120"/>
      <c r="L291" s="120"/>
      <c r="M291" s="159"/>
      <c r="N291" s="120"/>
    </row>
    <row r="292" spans="1:14" ht="78.75">
      <c r="A292" s="203" t="s">
        <v>644</v>
      </c>
      <c r="B292" s="124" t="s">
        <v>642</v>
      </c>
      <c r="C292" s="112"/>
      <c r="D292" s="118"/>
      <c r="E292" s="118"/>
      <c r="F292" s="120">
        <f>F293</f>
        <v>5015</v>
      </c>
      <c r="G292" s="120">
        <f aca="true" t="shared" si="119" ref="G292:N292">G293</f>
        <v>0</v>
      </c>
      <c r="H292" s="120">
        <f t="shared" si="119"/>
        <v>5015</v>
      </c>
      <c r="I292" s="120">
        <f t="shared" si="119"/>
        <v>4619</v>
      </c>
      <c r="J292" s="120">
        <f t="shared" si="119"/>
        <v>0</v>
      </c>
      <c r="K292" s="120">
        <f t="shared" si="119"/>
        <v>4619</v>
      </c>
      <c r="L292" s="120">
        <f t="shared" si="119"/>
        <v>0</v>
      </c>
      <c r="M292" s="159">
        <f t="shared" si="119"/>
        <v>0</v>
      </c>
      <c r="N292" s="120">
        <f t="shared" si="119"/>
        <v>0</v>
      </c>
    </row>
    <row r="293" spans="1:14" ht="94.5">
      <c r="A293" s="203" t="s">
        <v>645</v>
      </c>
      <c r="B293" s="126" t="s">
        <v>643</v>
      </c>
      <c r="C293" s="112" t="s">
        <v>0</v>
      </c>
      <c r="D293" s="112" t="s">
        <v>30</v>
      </c>
      <c r="E293" s="112" t="s">
        <v>316</v>
      </c>
      <c r="F293" s="120">
        <f>SUM(G293:H293)</f>
        <v>5015</v>
      </c>
      <c r="G293" s="120"/>
      <c r="H293" s="120">
        <v>5015</v>
      </c>
      <c r="I293" s="120">
        <f>SUM(J293:K293)</f>
        <v>4619</v>
      </c>
      <c r="J293" s="120"/>
      <c r="K293" s="120">
        <v>4619</v>
      </c>
      <c r="L293" s="120">
        <f>SUM(M293:N293)</f>
        <v>0</v>
      </c>
      <c r="M293" s="159"/>
      <c r="N293" s="120"/>
    </row>
    <row r="294" spans="1:14" ht="63">
      <c r="A294" s="193" t="s">
        <v>497</v>
      </c>
      <c r="B294" s="124" t="s">
        <v>646</v>
      </c>
      <c r="C294" s="112"/>
      <c r="D294" s="118"/>
      <c r="E294" s="118"/>
      <c r="F294" s="120">
        <f>F295</f>
        <v>174</v>
      </c>
      <c r="G294" s="120">
        <f aca="true" t="shared" si="120" ref="G294:N294">G295</f>
        <v>0</v>
      </c>
      <c r="H294" s="120">
        <f t="shared" si="120"/>
        <v>174</v>
      </c>
      <c r="I294" s="120">
        <f t="shared" si="120"/>
        <v>0</v>
      </c>
      <c r="J294" s="120">
        <f t="shared" si="120"/>
        <v>0</v>
      </c>
      <c r="K294" s="120">
        <f t="shared" si="120"/>
        <v>0</v>
      </c>
      <c r="L294" s="120">
        <f t="shared" si="120"/>
        <v>0</v>
      </c>
      <c r="M294" s="159">
        <f t="shared" si="120"/>
        <v>0</v>
      </c>
      <c r="N294" s="120">
        <f t="shared" si="120"/>
        <v>0</v>
      </c>
    </row>
    <row r="295" spans="1:14" ht="78.75">
      <c r="A295" s="193" t="s">
        <v>498</v>
      </c>
      <c r="B295" s="112" t="s">
        <v>495</v>
      </c>
      <c r="C295" s="112" t="s">
        <v>0</v>
      </c>
      <c r="D295" s="118" t="s">
        <v>29</v>
      </c>
      <c r="E295" s="118" t="s">
        <v>30</v>
      </c>
      <c r="F295" s="120">
        <f>SUM(G295:H295)</f>
        <v>174</v>
      </c>
      <c r="G295" s="120"/>
      <c r="H295" s="120">
        <v>174</v>
      </c>
      <c r="I295" s="120">
        <f>SUM(J295:K295)</f>
        <v>0</v>
      </c>
      <c r="J295" s="120"/>
      <c r="K295" s="120"/>
      <c r="L295" s="120">
        <f>SUM(M295:N295)</f>
        <v>0</v>
      </c>
      <c r="M295" s="159"/>
      <c r="N295" s="120"/>
    </row>
    <row r="296" spans="1:14" s="129" customFormat="1" ht="63">
      <c r="A296" s="107" t="s">
        <v>529</v>
      </c>
      <c r="B296" s="131" t="s">
        <v>876</v>
      </c>
      <c r="C296" s="110"/>
      <c r="D296" s="110"/>
      <c r="E296" s="110"/>
      <c r="F296" s="113">
        <f>SUM(F297)</f>
        <v>60</v>
      </c>
      <c r="G296" s="113">
        <f aca="true" t="shared" si="121" ref="G296:N296">SUM(G297)</f>
        <v>0</v>
      </c>
      <c r="H296" s="113">
        <f t="shared" si="121"/>
        <v>60</v>
      </c>
      <c r="I296" s="113">
        <f t="shared" si="121"/>
        <v>0</v>
      </c>
      <c r="J296" s="113">
        <f t="shared" si="121"/>
        <v>0</v>
      </c>
      <c r="K296" s="113">
        <f t="shared" si="121"/>
        <v>0</v>
      </c>
      <c r="L296" s="113">
        <f t="shared" si="121"/>
        <v>0</v>
      </c>
      <c r="M296" s="190">
        <f t="shared" si="121"/>
        <v>0</v>
      </c>
      <c r="N296" s="113">
        <f t="shared" si="121"/>
        <v>0</v>
      </c>
    </row>
    <row r="297" spans="1:14" s="129" customFormat="1" ht="110.25">
      <c r="A297" s="204" t="s">
        <v>357</v>
      </c>
      <c r="B297" s="131" t="s">
        <v>877</v>
      </c>
      <c r="C297" s="110"/>
      <c r="D297" s="110"/>
      <c r="E297" s="110"/>
      <c r="F297" s="113">
        <f aca="true" t="shared" si="122" ref="F297:N298">F298</f>
        <v>60</v>
      </c>
      <c r="G297" s="113">
        <f t="shared" si="122"/>
        <v>0</v>
      </c>
      <c r="H297" s="113">
        <f t="shared" si="122"/>
        <v>60</v>
      </c>
      <c r="I297" s="113">
        <f t="shared" si="122"/>
        <v>0</v>
      </c>
      <c r="J297" s="113">
        <f t="shared" si="122"/>
        <v>0</v>
      </c>
      <c r="K297" s="113">
        <f t="shared" si="122"/>
        <v>0</v>
      </c>
      <c r="L297" s="113">
        <f t="shared" si="122"/>
        <v>0</v>
      </c>
      <c r="M297" s="190">
        <f t="shared" si="122"/>
        <v>0</v>
      </c>
      <c r="N297" s="113">
        <f t="shared" si="122"/>
        <v>0</v>
      </c>
    </row>
    <row r="298" spans="1:14" s="129" customFormat="1" ht="47.25">
      <c r="A298" s="140" t="s">
        <v>537</v>
      </c>
      <c r="B298" s="119" t="s">
        <v>878</v>
      </c>
      <c r="C298" s="110"/>
      <c r="D298" s="110"/>
      <c r="E298" s="110"/>
      <c r="F298" s="120">
        <f t="shared" si="122"/>
        <v>60</v>
      </c>
      <c r="G298" s="120">
        <f t="shared" si="122"/>
        <v>0</v>
      </c>
      <c r="H298" s="120">
        <f t="shared" si="122"/>
        <v>60</v>
      </c>
      <c r="I298" s="120">
        <f t="shared" si="122"/>
        <v>0</v>
      </c>
      <c r="J298" s="120">
        <f t="shared" si="122"/>
        <v>0</v>
      </c>
      <c r="K298" s="120">
        <f t="shared" si="122"/>
        <v>0</v>
      </c>
      <c r="L298" s="120">
        <f t="shared" si="122"/>
        <v>0</v>
      </c>
      <c r="M298" s="159">
        <f t="shared" si="122"/>
        <v>0</v>
      </c>
      <c r="N298" s="120">
        <f t="shared" si="122"/>
        <v>0</v>
      </c>
    </row>
    <row r="299" spans="1:14" ht="94.5">
      <c r="A299" s="193" t="s">
        <v>942</v>
      </c>
      <c r="B299" s="112" t="s">
        <v>575</v>
      </c>
      <c r="C299" s="123" t="s">
        <v>0</v>
      </c>
      <c r="D299" s="135" t="s">
        <v>29</v>
      </c>
      <c r="E299" s="135" t="s">
        <v>30</v>
      </c>
      <c r="F299" s="120">
        <f>SUM(G299:H299)</f>
        <v>60</v>
      </c>
      <c r="G299" s="127"/>
      <c r="H299" s="127">
        <v>60</v>
      </c>
      <c r="I299" s="120"/>
      <c r="J299" s="127"/>
      <c r="K299" s="127"/>
      <c r="L299" s="120">
        <f>SUM(M299:N299)</f>
        <v>0</v>
      </c>
      <c r="M299" s="158"/>
      <c r="N299" s="127"/>
    </row>
    <row r="300" spans="1:14" s="129" customFormat="1" ht="78.75">
      <c r="A300" s="205" t="s">
        <v>372</v>
      </c>
      <c r="B300" s="206">
        <v>12</v>
      </c>
      <c r="C300" s="110"/>
      <c r="D300" s="132"/>
      <c r="E300" s="132"/>
      <c r="F300" s="113">
        <f>F301</f>
        <v>4959.3</v>
      </c>
      <c r="G300" s="113">
        <f aca="true" t="shared" si="123" ref="G300:N301">G301</f>
        <v>2674.3</v>
      </c>
      <c r="H300" s="113">
        <f t="shared" si="123"/>
        <v>2285</v>
      </c>
      <c r="I300" s="113">
        <f t="shared" si="123"/>
        <v>0</v>
      </c>
      <c r="J300" s="113">
        <f t="shared" si="123"/>
        <v>0</v>
      </c>
      <c r="K300" s="113">
        <f t="shared" si="123"/>
        <v>0</v>
      </c>
      <c r="L300" s="113">
        <f t="shared" si="123"/>
        <v>0</v>
      </c>
      <c r="M300" s="190">
        <f t="shared" si="123"/>
        <v>0</v>
      </c>
      <c r="N300" s="113">
        <f t="shared" si="123"/>
        <v>0</v>
      </c>
    </row>
    <row r="301" spans="1:14" s="129" customFormat="1" ht="78.75">
      <c r="A301" s="205" t="s">
        <v>937</v>
      </c>
      <c r="B301" s="206" t="s">
        <v>879</v>
      </c>
      <c r="C301" s="110"/>
      <c r="D301" s="132"/>
      <c r="E301" s="132"/>
      <c r="F301" s="113">
        <f>F302</f>
        <v>4959.3</v>
      </c>
      <c r="G301" s="113">
        <f t="shared" si="123"/>
        <v>2674.3</v>
      </c>
      <c r="H301" s="113">
        <f t="shared" si="123"/>
        <v>2285</v>
      </c>
      <c r="I301" s="113">
        <f t="shared" si="123"/>
        <v>0</v>
      </c>
      <c r="J301" s="113">
        <f t="shared" si="123"/>
        <v>0</v>
      </c>
      <c r="K301" s="113">
        <f t="shared" si="123"/>
        <v>0</v>
      </c>
      <c r="L301" s="113">
        <f t="shared" si="123"/>
        <v>0</v>
      </c>
      <c r="M301" s="190">
        <f t="shared" si="123"/>
        <v>0</v>
      </c>
      <c r="N301" s="113">
        <f t="shared" si="123"/>
        <v>0</v>
      </c>
    </row>
    <row r="302" spans="1:14" ht="63">
      <c r="A302" s="144" t="s">
        <v>647</v>
      </c>
      <c r="B302" s="146" t="s">
        <v>880</v>
      </c>
      <c r="C302" s="123"/>
      <c r="D302" s="135"/>
      <c r="E302" s="135"/>
      <c r="F302" s="120">
        <f aca="true" t="shared" si="124" ref="F302:N302">SUM(F303:F303)</f>
        <v>4959.3</v>
      </c>
      <c r="G302" s="120">
        <f t="shared" si="124"/>
        <v>2674.3</v>
      </c>
      <c r="H302" s="120">
        <f t="shared" si="124"/>
        <v>2285</v>
      </c>
      <c r="I302" s="120">
        <f t="shared" si="124"/>
        <v>0</v>
      </c>
      <c r="J302" s="120">
        <f t="shared" si="124"/>
        <v>0</v>
      </c>
      <c r="K302" s="120">
        <f t="shared" si="124"/>
        <v>0</v>
      </c>
      <c r="L302" s="120">
        <f t="shared" si="124"/>
        <v>0</v>
      </c>
      <c r="M302" s="159">
        <f t="shared" si="124"/>
        <v>0</v>
      </c>
      <c r="N302" s="120">
        <f t="shared" si="124"/>
        <v>0</v>
      </c>
    </row>
    <row r="303" spans="1:14" ht="126">
      <c r="A303" s="207" t="s">
        <v>637</v>
      </c>
      <c r="B303" s="149" t="s">
        <v>689</v>
      </c>
      <c r="C303" s="123" t="s">
        <v>0</v>
      </c>
      <c r="D303" s="123" t="s">
        <v>40</v>
      </c>
      <c r="E303" s="123" t="s">
        <v>419</v>
      </c>
      <c r="F303" s="120">
        <f>SUM(G303:H303)</f>
        <v>4959.3</v>
      </c>
      <c r="G303" s="127">
        <v>2674.3</v>
      </c>
      <c r="H303" s="127">
        <v>2285</v>
      </c>
      <c r="I303" s="120">
        <f>SUM(J303:K303)</f>
        <v>0</v>
      </c>
      <c r="J303" s="127"/>
      <c r="K303" s="127"/>
      <c r="L303" s="120">
        <f>SUM(M303:N303)</f>
        <v>0</v>
      </c>
      <c r="M303" s="158"/>
      <c r="N303" s="127"/>
    </row>
    <row r="304" spans="1:14" s="129" customFormat="1" ht="15.75">
      <c r="A304" s="109" t="s">
        <v>36</v>
      </c>
      <c r="B304" s="183" t="s">
        <v>881</v>
      </c>
      <c r="C304" s="115"/>
      <c r="D304" s="115"/>
      <c r="E304" s="115"/>
      <c r="F304" s="113">
        <f aca="true" t="shared" si="125" ref="F304:N304">F305</f>
        <v>107453.70000000001</v>
      </c>
      <c r="G304" s="113">
        <f t="shared" si="125"/>
        <v>24889.699999999997</v>
      </c>
      <c r="H304" s="113">
        <f t="shared" si="125"/>
        <v>82564</v>
      </c>
      <c r="I304" s="113">
        <f t="shared" si="125"/>
        <v>109056.8</v>
      </c>
      <c r="J304" s="113">
        <f t="shared" si="125"/>
        <v>18070.8</v>
      </c>
      <c r="K304" s="113">
        <f t="shared" si="125"/>
        <v>90986</v>
      </c>
      <c r="L304" s="113">
        <f t="shared" si="125"/>
        <v>112363.1</v>
      </c>
      <c r="M304" s="190">
        <f t="shared" si="125"/>
        <v>18179.5</v>
      </c>
      <c r="N304" s="113">
        <f t="shared" si="125"/>
        <v>94183.6</v>
      </c>
    </row>
    <row r="305" spans="1:14" s="129" customFormat="1" ht="63">
      <c r="A305" s="109" t="s">
        <v>37</v>
      </c>
      <c r="B305" s="183" t="s">
        <v>882</v>
      </c>
      <c r="C305" s="115"/>
      <c r="D305" s="115"/>
      <c r="E305" s="115"/>
      <c r="F305" s="113">
        <f>SUM(F306:F333)</f>
        <v>107453.70000000001</v>
      </c>
      <c r="G305" s="113">
        <f>SUM(G306:G333)</f>
        <v>24889.699999999997</v>
      </c>
      <c r="H305" s="113">
        <f aca="true" t="shared" si="126" ref="H305:N305">SUM(H306:H333)</f>
        <v>82564</v>
      </c>
      <c r="I305" s="113">
        <f t="shared" si="126"/>
        <v>109056.8</v>
      </c>
      <c r="J305" s="113">
        <f t="shared" si="126"/>
        <v>18070.8</v>
      </c>
      <c r="K305" s="113">
        <f t="shared" si="126"/>
        <v>90986</v>
      </c>
      <c r="L305" s="113">
        <f t="shared" si="126"/>
        <v>112363.1</v>
      </c>
      <c r="M305" s="190">
        <f t="shared" si="126"/>
        <v>18179.5</v>
      </c>
      <c r="N305" s="113">
        <f t="shared" si="126"/>
        <v>94183.6</v>
      </c>
    </row>
    <row r="306" spans="1:14" ht="189">
      <c r="A306" s="121" t="s">
        <v>138</v>
      </c>
      <c r="B306" s="112" t="s">
        <v>568</v>
      </c>
      <c r="C306" s="112" t="s">
        <v>622</v>
      </c>
      <c r="D306" s="118" t="s">
        <v>29</v>
      </c>
      <c r="E306" s="118" t="s">
        <v>41</v>
      </c>
      <c r="F306" s="120">
        <f aca="true" t="shared" si="127" ref="F306:F333">SUM(G306:H306)</f>
        <v>1952</v>
      </c>
      <c r="G306" s="127"/>
      <c r="H306" s="127">
        <v>1952</v>
      </c>
      <c r="I306" s="120">
        <f aca="true" t="shared" si="128" ref="I306:I333">SUM(J306:K306)</f>
        <v>2016</v>
      </c>
      <c r="J306" s="127"/>
      <c r="K306" s="127">
        <v>2016</v>
      </c>
      <c r="L306" s="120">
        <f aca="true" t="shared" si="129" ref="L306:L333">SUM(M306:N306)</f>
        <v>2096</v>
      </c>
      <c r="M306" s="158"/>
      <c r="N306" s="127">
        <v>2096</v>
      </c>
    </row>
    <row r="307" spans="1:14" ht="157.5">
      <c r="A307" s="125" t="s">
        <v>139</v>
      </c>
      <c r="B307" s="112" t="s">
        <v>576</v>
      </c>
      <c r="C307" s="112">
        <v>100</v>
      </c>
      <c r="D307" s="118" t="s">
        <v>29</v>
      </c>
      <c r="E307" s="118" t="s">
        <v>419</v>
      </c>
      <c r="F307" s="120">
        <f t="shared" si="127"/>
        <v>3419</v>
      </c>
      <c r="G307" s="127"/>
      <c r="H307" s="127">
        <v>3419</v>
      </c>
      <c r="I307" s="120">
        <f t="shared" si="128"/>
        <v>3531</v>
      </c>
      <c r="J307" s="127"/>
      <c r="K307" s="127">
        <v>3531</v>
      </c>
      <c r="L307" s="120">
        <f t="shared" si="129"/>
        <v>3360</v>
      </c>
      <c r="M307" s="127"/>
      <c r="N307" s="127">
        <v>3360</v>
      </c>
    </row>
    <row r="308" spans="1:14" ht="78.75">
      <c r="A308" s="116" t="s">
        <v>140</v>
      </c>
      <c r="B308" s="112" t="s">
        <v>576</v>
      </c>
      <c r="C308" s="112">
        <v>200</v>
      </c>
      <c r="D308" s="118" t="s">
        <v>29</v>
      </c>
      <c r="E308" s="118" t="s">
        <v>419</v>
      </c>
      <c r="F308" s="120">
        <f t="shared" si="127"/>
        <v>180.5</v>
      </c>
      <c r="G308" s="127"/>
      <c r="H308" s="127">
        <v>180.5</v>
      </c>
      <c r="I308" s="120">
        <f t="shared" si="128"/>
        <v>3</v>
      </c>
      <c r="J308" s="127"/>
      <c r="K308" s="127">
        <v>3</v>
      </c>
      <c r="L308" s="120">
        <f t="shared" si="129"/>
        <v>3</v>
      </c>
      <c r="M308" s="127"/>
      <c r="N308" s="127">
        <v>3</v>
      </c>
    </row>
    <row r="309" spans="1:14" ht="47.25">
      <c r="A309" s="116" t="s">
        <v>342</v>
      </c>
      <c r="B309" s="112" t="s">
        <v>576</v>
      </c>
      <c r="C309" s="112" t="s">
        <v>280</v>
      </c>
      <c r="D309" s="118" t="s">
        <v>29</v>
      </c>
      <c r="E309" s="118" t="s">
        <v>419</v>
      </c>
      <c r="F309" s="120">
        <f t="shared" si="127"/>
        <v>1</v>
      </c>
      <c r="G309" s="127"/>
      <c r="H309" s="127">
        <v>1</v>
      </c>
      <c r="I309" s="120">
        <f t="shared" si="128"/>
        <v>0</v>
      </c>
      <c r="J309" s="127"/>
      <c r="K309" s="127"/>
      <c r="L309" s="120">
        <f t="shared" si="129"/>
        <v>0</v>
      </c>
      <c r="M309" s="127"/>
      <c r="N309" s="127"/>
    </row>
    <row r="310" spans="1:14" ht="157.5">
      <c r="A310" s="125" t="s">
        <v>139</v>
      </c>
      <c r="B310" s="112" t="s">
        <v>576</v>
      </c>
      <c r="C310" s="112">
        <v>100</v>
      </c>
      <c r="D310" s="118" t="s">
        <v>29</v>
      </c>
      <c r="E310" s="118" t="s">
        <v>30</v>
      </c>
      <c r="F310" s="120">
        <f t="shared" si="127"/>
        <v>31416</v>
      </c>
      <c r="G310" s="127"/>
      <c r="H310" s="127">
        <v>31416</v>
      </c>
      <c r="I310" s="120">
        <f t="shared" si="128"/>
        <v>46300</v>
      </c>
      <c r="J310" s="127"/>
      <c r="K310" s="127">
        <v>46300</v>
      </c>
      <c r="L310" s="120">
        <f t="shared" si="129"/>
        <v>48152</v>
      </c>
      <c r="M310" s="127"/>
      <c r="N310" s="127">
        <v>48152</v>
      </c>
    </row>
    <row r="311" spans="1:14" ht="141.75">
      <c r="A311" s="116" t="s">
        <v>38</v>
      </c>
      <c r="B311" s="112" t="s">
        <v>576</v>
      </c>
      <c r="C311" s="112">
        <v>200</v>
      </c>
      <c r="D311" s="118" t="s">
        <v>29</v>
      </c>
      <c r="E311" s="118" t="s">
        <v>30</v>
      </c>
      <c r="F311" s="120">
        <f t="shared" si="127"/>
        <v>3942</v>
      </c>
      <c r="G311" s="127"/>
      <c r="H311" s="127">
        <v>3942</v>
      </c>
      <c r="I311" s="120">
        <f t="shared" si="128"/>
        <v>1134</v>
      </c>
      <c r="J311" s="127"/>
      <c r="K311" s="127">
        <v>1134</v>
      </c>
      <c r="L311" s="120">
        <f t="shared" si="129"/>
        <v>1174</v>
      </c>
      <c r="M311" s="127"/>
      <c r="N311" s="127">
        <v>1174</v>
      </c>
    </row>
    <row r="312" spans="1:14" ht="47.25">
      <c r="A312" s="116" t="s">
        <v>141</v>
      </c>
      <c r="B312" s="112" t="s">
        <v>576</v>
      </c>
      <c r="C312" s="112">
        <v>800</v>
      </c>
      <c r="D312" s="118" t="s">
        <v>29</v>
      </c>
      <c r="E312" s="118" t="s">
        <v>30</v>
      </c>
      <c r="F312" s="120">
        <f t="shared" si="127"/>
        <v>343</v>
      </c>
      <c r="G312" s="127"/>
      <c r="H312" s="127">
        <v>343</v>
      </c>
      <c r="I312" s="120">
        <f t="shared" si="128"/>
        <v>0</v>
      </c>
      <c r="J312" s="127"/>
      <c r="K312" s="127"/>
      <c r="L312" s="120">
        <f t="shared" si="129"/>
        <v>0</v>
      </c>
      <c r="M312" s="127"/>
      <c r="N312" s="127"/>
    </row>
    <row r="313" spans="1:14" ht="157.5">
      <c r="A313" s="116" t="s">
        <v>139</v>
      </c>
      <c r="B313" s="112" t="s">
        <v>576</v>
      </c>
      <c r="C313" s="112" t="s">
        <v>622</v>
      </c>
      <c r="D313" s="118" t="s">
        <v>29</v>
      </c>
      <c r="E313" s="118" t="s">
        <v>422</v>
      </c>
      <c r="F313" s="120">
        <f t="shared" si="127"/>
        <v>10756</v>
      </c>
      <c r="G313" s="127"/>
      <c r="H313" s="127">
        <v>10756</v>
      </c>
      <c r="I313" s="120">
        <f t="shared" si="128"/>
        <v>11106</v>
      </c>
      <c r="J313" s="127"/>
      <c r="K313" s="127">
        <v>11106</v>
      </c>
      <c r="L313" s="120">
        <f t="shared" si="129"/>
        <v>11550</v>
      </c>
      <c r="M313" s="127"/>
      <c r="N313" s="127">
        <v>11550</v>
      </c>
    </row>
    <row r="314" spans="1:14" ht="78.75">
      <c r="A314" s="116" t="s">
        <v>611</v>
      </c>
      <c r="B314" s="112" t="s">
        <v>576</v>
      </c>
      <c r="C314" s="112" t="s">
        <v>0</v>
      </c>
      <c r="D314" s="118" t="s">
        <v>29</v>
      </c>
      <c r="E314" s="118" t="s">
        <v>422</v>
      </c>
      <c r="F314" s="120">
        <f t="shared" si="127"/>
        <v>1008</v>
      </c>
      <c r="G314" s="127"/>
      <c r="H314" s="127">
        <v>1008</v>
      </c>
      <c r="I314" s="120">
        <f t="shared" si="128"/>
        <v>373</v>
      </c>
      <c r="J314" s="127"/>
      <c r="K314" s="127">
        <v>373</v>
      </c>
      <c r="L314" s="120">
        <f t="shared" si="129"/>
        <v>325.6</v>
      </c>
      <c r="M314" s="127"/>
      <c r="N314" s="127">
        <v>325.6</v>
      </c>
    </row>
    <row r="315" spans="1:14" ht="47.25">
      <c r="A315" s="116" t="s">
        <v>612</v>
      </c>
      <c r="B315" s="112" t="s">
        <v>576</v>
      </c>
      <c r="C315" s="112" t="s">
        <v>280</v>
      </c>
      <c r="D315" s="118" t="s">
        <v>29</v>
      </c>
      <c r="E315" s="118" t="s">
        <v>422</v>
      </c>
      <c r="F315" s="120">
        <f t="shared" si="127"/>
        <v>15</v>
      </c>
      <c r="G315" s="127"/>
      <c r="H315" s="127">
        <v>15</v>
      </c>
      <c r="I315" s="120">
        <f t="shared" si="128"/>
        <v>0</v>
      </c>
      <c r="J315" s="127"/>
      <c r="K315" s="127"/>
      <c r="L315" s="120">
        <f t="shared" si="129"/>
        <v>0</v>
      </c>
      <c r="M315" s="127"/>
      <c r="N315" s="127"/>
    </row>
    <row r="316" spans="1:14" ht="78.75">
      <c r="A316" s="116" t="s">
        <v>142</v>
      </c>
      <c r="B316" s="112" t="s">
        <v>576</v>
      </c>
      <c r="C316" s="112">
        <v>200</v>
      </c>
      <c r="D316" s="118" t="s">
        <v>29</v>
      </c>
      <c r="E316" s="118" t="s">
        <v>94</v>
      </c>
      <c r="F316" s="120">
        <f t="shared" si="127"/>
        <v>56</v>
      </c>
      <c r="G316" s="127"/>
      <c r="H316" s="127">
        <v>56</v>
      </c>
      <c r="I316" s="120">
        <f t="shared" si="128"/>
        <v>1</v>
      </c>
      <c r="J316" s="127"/>
      <c r="K316" s="127">
        <v>1</v>
      </c>
      <c r="L316" s="120">
        <f t="shared" si="129"/>
        <v>1</v>
      </c>
      <c r="M316" s="158"/>
      <c r="N316" s="127">
        <v>1</v>
      </c>
    </row>
    <row r="317" spans="1:14" ht="110.25">
      <c r="A317" s="121" t="s">
        <v>137</v>
      </c>
      <c r="B317" s="112" t="s">
        <v>970</v>
      </c>
      <c r="C317" s="112">
        <v>100</v>
      </c>
      <c r="D317" s="118" t="s">
        <v>29</v>
      </c>
      <c r="E317" s="118" t="s">
        <v>94</v>
      </c>
      <c r="F317" s="120">
        <f t="shared" si="127"/>
        <v>1078</v>
      </c>
      <c r="G317" s="127"/>
      <c r="H317" s="127">
        <v>1078</v>
      </c>
      <c r="I317" s="120">
        <f t="shared" si="128"/>
        <v>1113</v>
      </c>
      <c r="J317" s="127"/>
      <c r="K317" s="127">
        <v>1113</v>
      </c>
      <c r="L317" s="120">
        <f t="shared" si="129"/>
        <v>1158</v>
      </c>
      <c r="M317" s="158"/>
      <c r="N317" s="127">
        <v>1158</v>
      </c>
    </row>
    <row r="318" spans="1:14" ht="110.25">
      <c r="A318" s="121" t="s">
        <v>343</v>
      </c>
      <c r="B318" s="112" t="s">
        <v>344</v>
      </c>
      <c r="C318" s="112" t="s">
        <v>0</v>
      </c>
      <c r="D318" s="118" t="s">
        <v>29</v>
      </c>
      <c r="E318" s="118" t="s">
        <v>94</v>
      </c>
      <c r="F318" s="120">
        <f t="shared" si="127"/>
        <v>8</v>
      </c>
      <c r="G318" s="127"/>
      <c r="H318" s="127">
        <v>8</v>
      </c>
      <c r="I318" s="120">
        <f t="shared" si="128"/>
        <v>0</v>
      </c>
      <c r="J318" s="127"/>
      <c r="K318" s="127">
        <v>0</v>
      </c>
      <c r="L318" s="120">
        <f t="shared" si="129"/>
        <v>0</v>
      </c>
      <c r="M318" s="158"/>
      <c r="N318" s="127">
        <v>0</v>
      </c>
    </row>
    <row r="319" spans="1:14" ht="94.5">
      <c r="A319" s="128" t="s">
        <v>709</v>
      </c>
      <c r="B319" s="112" t="s">
        <v>708</v>
      </c>
      <c r="C319" s="112" t="s">
        <v>0</v>
      </c>
      <c r="D319" s="112" t="s">
        <v>29</v>
      </c>
      <c r="E319" s="112" t="s">
        <v>707</v>
      </c>
      <c r="F319" s="120">
        <f aca="true" t="shared" si="130" ref="F319:F326">SUM(G319:H319)</f>
        <v>241</v>
      </c>
      <c r="G319" s="127">
        <v>241</v>
      </c>
      <c r="H319" s="127"/>
      <c r="I319" s="120">
        <f t="shared" si="128"/>
        <v>0</v>
      </c>
      <c r="J319" s="127"/>
      <c r="K319" s="127"/>
      <c r="L319" s="120">
        <f t="shared" si="129"/>
        <v>0</v>
      </c>
      <c r="M319" s="127"/>
      <c r="N319" s="127"/>
    </row>
    <row r="320" spans="1:14" ht="94.5">
      <c r="A320" s="128" t="s">
        <v>181</v>
      </c>
      <c r="B320" s="112" t="s">
        <v>744</v>
      </c>
      <c r="C320" s="112" t="s">
        <v>0</v>
      </c>
      <c r="D320" s="112" t="s">
        <v>29</v>
      </c>
      <c r="E320" s="112" t="s">
        <v>707</v>
      </c>
      <c r="F320" s="120">
        <f t="shared" si="130"/>
        <v>4500</v>
      </c>
      <c r="G320" s="127">
        <v>4500</v>
      </c>
      <c r="H320" s="127"/>
      <c r="I320" s="120">
        <f>SUM(J320:K320)</f>
        <v>0</v>
      </c>
      <c r="J320" s="127"/>
      <c r="K320" s="127"/>
      <c r="L320" s="120">
        <f>SUM(M320:N320)</f>
        <v>0</v>
      </c>
      <c r="M320" s="127"/>
      <c r="N320" s="127"/>
    </row>
    <row r="321" spans="1:14" ht="78.75">
      <c r="A321" s="128" t="s">
        <v>25</v>
      </c>
      <c r="B321" s="112" t="s">
        <v>1027</v>
      </c>
      <c r="C321" s="112" t="s">
        <v>0</v>
      </c>
      <c r="D321" s="112" t="s">
        <v>29</v>
      </c>
      <c r="E321" s="112" t="s">
        <v>707</v>
      </c>
      <c r="F321" s="120">
        <f t="shared" si="130"/>
        <v>500</v>
      </c>
      <c r="G321" s="127"/>
      <c r="H321" s="127">
        <v>500</v>
      </c>
      <c r="I321" s="120">
        <f>SUM(J321:K321)</f>
        <v>0</v>
      </c>
      <c r="J321" s="127"/>
      <c r="K321" s="127"/>
      <c r="L321" s="120">
        <f>SUM(M321:N321)</f>
        <v>0</v>
      </c>
      <c r="M321" s="127"/>
      <c r="N321" s="127"/>
    </row>
    <row r="322" spans="1:14" ht="189">
      <c r="A322" s="125" t="s">
        <v>110</v>
      </c>
      <c r="B322" s="112" t="s">
        <v>382</v>
      </c>
      <c r="C322" s="112" t="s">
        <v>622</v>
      </c>
      <c r="D322" s="112" t="s">
        <v>30</v>
      </c>
      <c r="E322" s="112" t="s">
        <v>316</v>
      </c>
      <c r="F322" s="120">
        <f t="shared" si="130"/>
        <v>20131</v>
      </c>
      <c r="G322" s="120"/>
      <c r="H322" s="120">
        <v>20131</v>
      </c>
      <c r="I322" s="120">
        <f t="shared" si="128"/>
        <v>18874</v>
      </c>
      <c r="J322" s="120"/>
      <c r="K322" s="120">
        <v>18874</v>
      </c>
      <c r="L322" s="120">
        <f t="shared" si="129"/>
        <v>19630</v>
      </c>
      <c r="M322" s="120"/>
      <c r="N322" s="120">
        <v>19630</v>
      </c>
    </row>
    <row r="323" spans="1:14" ht="110.25">
      <c r="A323" s="125" t="s">
        <v>1013</v>
      </c>
      <c r="B323" s="112" t="s">
        <v>382</v>
      </c>
      <c r="C323" s="112" t="s">
        <v>0</v>
      </c>
      <c r="D323" s="112" t="s">
        <v>30</v>
      </c>
      <c r="E323" s="112" t="s">
        <v>316</v>
      </c>
      <c r="F323" s="120">
        <f t="shared" si="130"/>
        <v>1953</v>
      </c>
      <c r="G323" s="120"/>
      <c r="H323" s="120">
        <v>1953</v>
      </c>
      <c r="I323" s="120">
        <f t="shared" si="128"/>
        <v>362</v>
      </c>
      <c r="J323" s="120"/>
      <c r="K323" s="120">
        <v>362</v>
      </c>
      <c r="L323" s="120">
        <f t="shared" si="129"/>
        <v>373</v>
      </c>
      <c r="M323" s="120"/>
      <c r="N323" s="120">
        <v>373</v>
      </c>
    </row>
    <row r="324" spans="1:14" ht="78.75">
      <c r="A324" s="125" t="s">
        <v>1014</v>
      </c>
      <c r="B324" s="112" t="s">
        <v>382</v>
      </c>
      <c r="C324" s="112" t="s">
        <v>280</v>
      </c>
      <c r="D324" s="112" t="s">
        <v>30</v>
      </c>
      <c r="E324" s="112" t="s">
        <v>316</v>
      </c>
      <c r="F324" s="120">
        <f t="shared" si="130"/>
        <v>1</v>
      </c>
      <c r="G324" s="120"/>
      <c r="H324" s="120">
        <v>1</v>
      </c>
      <c r="I324" s="120">
        <f>SUM(J324:K324)</f>
        <v>0</v>
      </c>
      <c r="J324" s="120"/>
      <c r="K324" s="120"/>
      <c r="L324" s="120">
        <f>SUM(M324:N324)</f>
        <v>0</v>
      </c>
      <c r="M324" s="120"/>
      <c r="N324" s="120"/>
    </row>
    <row r="325" spans="1:14" ht="126">
      <c r="A325" s="125" t="s">
        <v>712</v>
      </c>
      <c r="B325" s="112" t="s">
        <v>701</v>
      </c>
      <c r="C325" s="112" t="s">
        <v>0</v>
      </c>
      <c r="D325" s="112" t="s">
        <v>30</v>
      </c>
      <c r="E325" s="112" t="s">
        <v>316</v>
      </c>
      <c r="F325" s="120">
        <f t="shared" si="130"/>
        <v>787.5</v>
      </c>
      <c r="G325" s="120">
        <v>787.5</v>
      </c>
      <c r="H325" s="120"/>
      <c r="I325" s="120">
        <f t="shared" si="128"/>
        <v>0</v>
      </c>
      <c r="J325" s="120"/>
      <c r="K325" s="120"/>
      <c r="L325" s="120">
        <f t="shared" si="129"/>
        <v>0</v>
      </c>
      <c r="M325" s="120"/>
      <c r="N325" s="120"/>
    </row>
    <row r="326" spans="1:14" ht="126">
      <c r="A326" s="125" t="s">
        <v>702</v>
      </c>
      <c r="B326" s="112" t="s">
        <v>703</v>
      </c>
      <c r="C326" s="112" t="s">
        <v>0</v>
      </c>
      <c r="D326" s="112" t="s">
        <v>30</v>
      </c>
      <c r="E326" s="112" t="s">
        <v>316</v>
      </c>
      <c r="F326" s="120">
        <f t="shared" si="130"/>
        <v>41.5</v>
      </c>
      <c r="G326" s="120"/>
      <c r="H326" s="120">
        <v>41.5</v>
      </c>
      <c r="I326" s="120">
        <f t="shared" si="128"/>
        <v>0</v>
      </c>
      <c r="J326" s="120"/>
      <c r="K326" s="120"/>
      <c r="L326" s="120">
        <f t="shared" si="129"/>
        <v>0</v>
      </c>
      <c r="M326" s="120"/>
      <c r="N326" s="120"/>
    </row>
    <row r="327" spans="1:14" ht="31.5">
      <c r="A327" s="121" t="s">
        <v>613</v>
      </c>
      <c r="B327" s="112" t="s">
        <v>588</v>
      </c>
      <c r="C327" s="112">
        <v>800</v>
      </c>
      <c r="D327" s="118" t="s">
        <v>29</v>
      </c>
      <c r="E327" s="112">
        <v>11</v>
      </c>
      <c r="F327" s="120">
        <f t="shared" si="127"/>
        <v>800</v>
      </c>
      <c r="G327" s="127"/>
      <c r="H327" s="127">
        <v>800</v>
      </c>
      <c r="I327" s="120">
        <f t="shared" si="128"/>
        <v>1000</v>
      </c>
      <c r="J327" s="127"/>
      <c r="K327" s="127">
        <v>1000</v>
      </c>
      <c r="L327" s="120">
        <f t="shared" si="129"/>
        <v>1000</v>
      </c>
      <c r="M327" s="158"/>
      <c r="N327" s="127">
        <v>1000</v>
      </c>
    </row>
    <row r="328" spans="1:14" ht="47.25">
      <c r="A328" s="148" t="s">
        <v>200</v>
      </c>
      <c r="B328" s="167" t="s">
        <v>304</v>
      </c>
      <c r="C328" s="137">
        <v>600</v>
      </c>
      <c r="D328" s="123" t="s">
        <v>316</v>
      </c>
      <c r="E328" s="123" t="s">
        <v>41</v>
      </c>
      <c r="F328" s="120">
        <f t="shared" si="127"/>
        <v>494</v>
      </c>
      <c r="G328" s="127"/>
      <c r="H328" s="127">
        <v>494</v>
      </c>
      <c r="I328" s="120">
        <f t="shared" si="128"/>
        <v>494</v>
      </c>
      <c r="J328" s="127"/>
      <c r="K328" s="127">
        <v>494</v>
      </c>
      <c r="L328" s="120">
        <f t="shared" si="129"/>
        <v>0</v>
      </c>
      <c r="M328" s="158"/>
      <c r="N328" s="127"/>
    </row>
    <row r="329" spans="1:14" ht="78.75">
      <c r="A329" s="121" t="s">
        <v>218</v>
      </c>
      <c r="B329" s="126" t="s">
        <v>589</v>
      </c>
      <c r="C329" s="137">
        <v>500</v>
      </c>
      <c r="D329" s="135" t="s">
        <v>41</v>
      </c>
      <c r="E329" s="135" t="s">
        <v>419</v>
      </c>
      <c r="F329" s="120">
        <f t="shared" si="127"/>
        <v>756</v>
      </c>
      <c r="G329" s="120">
        <v>756</v>
      </c>
      <c r="H329" s="120">
        <v>0</v>
      </c>
      <c r="I329" s="120">
        <f t="shared" si="128"/>
        <v>774</v>
      </c>
      <c r="J329" s="120">
        <v>774</v>
      </c>
      <c r="K329" s="120">
        <v>0</v>
      </c>
      <c r="L329" s="120">
        <f t="shared" si="129"/>
        <v>806</v>
      </c>
      <c r="M329" s="120">
        <v>806</v>
      </c>
      <c r="N329" s="120">
        <v>0</v>
      </c>
    </row>
    <row r="330" spans="1:14" ht="141.75">
      <c r="A330" s="128" t="s">
        <v>460</v>
      </c>
      <c r="B330" s="126" t="s">
        <v>156</v>
      </c>
      <c r="C330" s="137">
        <v>200</v>
      </c>
      <c r="D330" s="135" t="s">
        <v>29</v>
      </c>
      <c r="E330" s="135" t="s">
        <v>40</v>
      </c>
      <c r="F330" s="120">
        <f t="shared" si="127"/>
        <v>10.1</v>
      </c>
      <c r="G330" s="127">
        <v>10.1</v>
      </c>
      <c r="H330" s="127"/>
      <c r="I330" s="120">
        <f t="shared" si="128"/>
        <v>10.8</v>
      </c>
      <c r="J330" s="127">
        <v>10.8</v>
      </c>
      <c r="K330" s="127"/>
      <c r="L330" s="120">
        <f t="shared" si="129"/>
        <v>87.5</v>
      </c>
      <c r="M330" s="127">
        <v>87.5</v>
      </c>
      <c r="N330" s="127"/>
    </row>
    <row r="331" spans="1:14" ht="94.5">
      <c r="A331" s="125" t="s">
        <v>217</v>
      </c>
      <c r="B331" s="126" t="s">
        <v>1004</v>
      </c>
      <c r="C331" s="112" t="s">
        <v>314</v>
      </c>
      <c r="D331" s="112" t="s">
        <v>540</v>
      </c>
      <c r="E331" s="118" t="s">
        <v>29</v>
      </c>
      <c r="F331" s="120">
        <f t="shared" si="127"/>
        <v>17286</v>
      </c>
      <c r="G331" s="120">
        <v>17286</v>
      </c>
      <c r="H331" s="120"/>
      <c r="I331" s="120">
        <f t="shared" si="128"/>
        <v>17286</v>
      </c>
      <c r="J331" s="120">
        <v>17286</v>
      </c>
      <c r="K331" s="120">
        <v>0</v>
      </c>
      <c r="L331" s="120">
        <f t="shared" si="129"/>
        <v>17286</v>
      </c>
      <c r="M331" s="120">
        <v>17286</v>
      </c>
      <c r="N331" s="120">
        <v>0</v>
      </c>
    </row>
    <row r="332" spans="1:14" ht="94.5">
      <c r="A332" s="121" t="s">
        <v>216</v>
      </c>
      <c r="B332" s="126" t="s">
        <v>1005</v>
      </c>
      <c r="C332" s="112" t="s">
        <v>314</v>
      </c>
      <c r="D332" s="112" t="s">
        <v>540</v>
      </c>
      <c r="E332" s="118" t="s">
        <v>29</v>
      </c>
      <c r="F332" s="120">
        <f t="shared" si="127"/>
        <v>4469</v>
      </c>
      <c r="G332" s="120"/>
      <c r="H332" s="120">
        <v>4469</v>
      </c>
      <c r="I332" s="120">
        <f t="shared" si="128"/>
        <v>4679</v>
      </c>
      <c r="J332" s="120"/>
      <c r="K332" s="120">
        <v>4679</v>
      </c>
      <c r="L332" s="120">
        <f t="shared" si="129"/>
        <v>5361</v>
      </c>
      <c r="M332" s="120"/>
      <c r="N332" s="120">
        <v>5361</v>
      </c>
    </row>
    <row r="333" spans="1:14" ht="78.75">
      <c r="A333" s="121" t="s">
        <v>697</v>
      </c>
      <c r="B333" s="149" t="s">
        <v>714</v>
      </c>
      <c r="C333" s="112" t="s">
        <v>314</v>
      </c>
      <c r="D333" s="112" t="s">
        <v>40</v>
      </c>
      <c r="E333" s="112" t="s">
        <v>419</v>
      </c>
      <c r="F333" s="120">
        <f t="shared" si="127"/>
        <v>1309.1</v>
      </c>
      <c r="G333" s="120">
        <v>1309.1</v>
      </c>
      <c r="H333" s="120"/>
      <c r="I333" s="120">
        <f t="shared" si="128"/>
        <v>0</v>
      </c>
      <c r="J333" s="120"/>
      <c r="K333" s="120"/>
      <c r="L333" s="120">
        <f t="shared" si="129"/>
        <v>0</v>
      </c>
      <c r="M333" s="158"/>
      <c r="N333" s="127"/>
    </row>
    <row r="334" spans="1:14" s="129" customFormat="1" ht="15.75">
      <c r="A334" s="164" t="s">
        <v>601</v>
      </c>
      <c r="B334" s="154"/>
      <c r="C334" s="154"/>
      <c r="D334" s="154"/>
      <c r="E334" s="154"/>
      <c r="F334" s="153">
        <f aca="true" t="shared" si="131" ref="F334:N334">SUM(F11,F34,F74,F173,F211,F233,F248,F264,F280,F287,F296,F300,F304)</f>
        <v>1043642</v>
      </c>
      <c r="G334" s="153">
        <f t="shared" si="131"/>
        <v>644639.5</v>
      </c>
      <c r="H334" s="153">
        <f t="shared" si="131"/>
        <v>399002.5</v>
      </c>
      <c r="I334" s="153">
        <f t="shared" si="131"/>
        <v>1035107.2000000001</v>
      </c>
      <c r="J334" s="153">
        <f t="shared" si="131"/>
        <v>659171.7000000001</v>
      </c>
      <c r="K334" s="153">
        <f t="shared" si="131"/>
        <v>375935.5</v>
      </c>
      <c r="L334" s="153">
        <f t="shared" si="131"/>
        <v>829422.2999999999</v>
      </c>
      <c r="M334" s="195">
        <f t="shared" si="131"/>
        <v>478156.8</v>
      </c>
      <c r="N334" s="153">
        <f t="shared" si="131"/>
        <v>351265.5</v>
      </c>
    </row>
    <row r="335" spans="9:12" ht="15.75">
      <c r="I335" s="216"/>
      <c r="L335" s="216"/>
    </row>
    <row r="336" spans="7:14" ht="15.75">
      <c r="G336" s="222"/>
      <c r="H336" s="222"/>
      <c r="J336" s="222"/>
      <c r="K336" s="222"/>
      <c r="M336" s="222"/>
      <c r="N336" s="222"/>
    </row>
  </sheetData>
  <sheetProtection/>
  <mergeCells count="19">
    <mergeCell ref="M9:M10"/>
    <mergeCell ref="N9:N10"/>
    <mergeCell ref="A9:A10"/>
    <mergeCell ref="B9:B10"/>
    <mergeCell ref="C9:C10"/>
    <mergeCell ref="D9:D10"/>
    <mergeCell ref="E9:E10"/>
    <mergeCell ref="F9:F10"/>
    <mergeCell ref="G9:G10"/>
    <mergeCell ref="H9:H10"/>
    <mergeCell ref="A1:L1"/>
    <mergeCell ref="A2:L2"/>
    <mergeCell ref="A3:L3"/>
    <mergeCell ref="A4:L4"/>
    <mergeCell ref="A6:L6"/>
    <mergeCell ref="I9:I10"/>
    <mergeCell ref="J9:J10"/>
    <mergeCell ref="K9:K10"/>
    <mergeCell ref="L9:L10"/>
  </mergeCells>
  <printOptions/>
  <pageMargins left="0.5905511811023623" right="0" top="0.3937007874015748" bottom="0.1968503937007874" header="0" footer="0"/>
  <pageSetup firstPageNumber="176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66"/>
  </sheetPr>
  <dimension ref="A1:J24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39.25390625" style="11" customWidth="1"/>
    <col min="2" max="2" width="5.875" style="11" customWidth="1"/>
    <col min="3" max="3" width="6.00390625" style="11" customWidth="1"/>
    <col min="4" max="4" width="11.75390625" style="11" customWidth="1"/>
    <col min="5" max="5" width="13.375" style="11" customWidth="1"/>
    <col min="6" max="6" width="12.125" style="11" customWidth="1"/>
    <col min="7" max="7" width="9.125" style="11" customWidth="1"/>
    <col min="8" max="11" width="0" style="11" hidden="1" customWidth="1"/>
    <col min="12" max="16384" width="9.125" style="11" customWidth="1"/>
  </cols>
  <sheetData>
    <row r="1" spans="1:6" s="2" customFormat="1" ht="18.75">
      <c r="A1" s="256" t="s">
        <v>887</v>
      </c>
      <c r="B1" s="256"/>
      <c r="C1" s="256"/>
      <c r="D1" s="256"/>
      <c r="E1" s="256"/>
      <c r="F1" s="256"/>
    </row>
    <row r="2" spans="1:6" s="2" customFormat="1" ht="18.75">
      <c r="A2" s="256" t="s">
        <v>590</v>
      </c>
      <c r="B2" s="256"/>
      <c r="C2" s="256"/>
      <c r="D2" s="256"/>
      <c r="E2" s="256"/>
      <c r="F2" s="256"/>
    </row>
    <row r="3" spans="1:6" s="2" customFormat="1" ht="18.75">
      <c r="A3" s="256" t="s">
        <v>591</v>
      </c>
      <c r="B3" s="256"/>
      <c r="C3" s="256"/>
      <c r="D3" s="256"/>
      <c r="E3" s="256"/>
      <c r="F3" s="256"/>
    </row>
    <row r="4" spans="1:6" s="2" customFormat="1" ht="18.75">
      <c r="A4" s="256" t="s">
        <v>1029</v>
      </c>
      <c r="B4" s="256"/>
      <c r="C4" s="256"/>
      <c r="D4" s="256"/>
      <c r="E4" s="256"/>
      <c r="F4" s="256"/>
    </row>
    <row r="5" spans="1:4" s="2" customFormat="1" ht="18.75">
      <c r="A5" s="3"/>
      <c r="B5" s="4"/>
      <c r="C5" s="4"/>
      <c r="D5" s="22"/>
    </row>
    <row r="6" spans="1:10" s="2" customFormat="1" ht="103.5" customHeight="1">
      <c r="A6" s="253" t="s">
        <v>323</v>
      </c>
      <c r="B6" s="253"/>
      <c r="C6" s="253"/>
      <c r="D6" s="253"/>
      <c r="E6" s="253"/>
      <c r="F6" s="253"/>
      <c r="H6" s="257" t="s">
        <v>692</v>
      </c>
      <c r="I6" s="257"/>
      <c r="J6" s="257"/>
    </row>
    <row r="7" spans="1:3" s="2" customFormat="1" ht="24.75" customHeight="1">
      <c r="A7" s="6"/>
      <c r="B7" s="5"/>
      <c r="C7" s="5"/>
    </row>
    <row r="8" spans="1:6" s="9" customFormat="1" ht="15.75">
      <c r="A8" s="7"/>
      <c r="B8" s="8"/>
      <c r="C8" s="8"/>
      <c r="D8" s="261" t="s">
        <v>593</v>
      </c>
      <c r="E8" s="261"/>
      <c r="F8" s="261"/>
    </row>
    <row r="9" spans="1:6" s="9" customFormat="1" ht="15.75">
      <c r="A9" s="262" t="s">
        <v>594</v>
      </c>
      <c r="B9" s="263" t="s">
        <v>596</v>
      </c>
      <c r="C9" s="263" t="s">
        <v>597</v>
      </c>
      <c r="D9" s="258" t="s">
        <v>150</v>
      </c>
      <c r="E9" s="258" t="s">
        <v>1019</v>
      </c>
      <c r="F9" s="258" t="s">
        <v>693</v>
      </c>
    </row>
    <row r="10" spans="1:6" ht="12.75" customHeight="1">
      <c r="A10" s="262"/>
      <c r="B10" s="263"/>
      <c r="C10" s="263"/>
      <c r="D10" s="259"/>
      <c r="E10" s="259"/>
      <c r="F10" s="259"/>
    </row>
    <row r="11" spans="1:6" ht="10.5" customHeight="1">
      <c r="A11" s="262"/>
      <c r="B11" s="263"/>
      <c r="C11" s="263"/>
      <c r="D11" s="260"/>
      <c r="E11" s="260"/>
      <c r="F11" s="260"/>
    </row>
    <row r="12" spans="1:6" s="21" customFormat="1" ht="15.75">
      <c r="A12" s="12" t="s">
        <v>39</v>
      </c>
      <c r="B12" s="20"/>
      <c r="C12" s="20"/>
      <c r="D12" s="89">
        <f>SUM(D13,D21,D15,D18,D23)</f>
        <v>149716</v>
      </c>
      <c r="E12" s="89">
        <f>SUM(E21,E15,E18,E23)</f>
        <v>293037.2</v>
      </c>
      <c r="F12" s="89">
        <f>SUM(F21,F15,F18,F23)</f>
        <v>79746.9</v>
      </c>
    </row>
    <row r="13" spans="1:6" s="21" customFormat="1" ht="15.75">
      <c r="A13" s="94" t="s">
        <v>619</v>
      </c>
      <c r="B13" s="20" t="s">
        <v>29</v>
      </c>
      <c r="C13" s="20"/>
      <c r="D13" s="89">
        <f>D14</f>
        <v>5000</v>
      </c>
      <c r="E13" s="89"/>
      <c r="F13" s="89"/>
    </row>
    <row r="14" spans="1:6" ht="31.5">
      <c r="A14" s="80" t="s">
        <v>710</v>
      </c>
      <c r="B14" s="10" t="s">
        <v>29</v>
      </c>
      <c r="C14" s="10" t="s">
        <v>707</v>
      </c>
      <c r="D14" s="90">
        <v>5000</v>
      </c>
      <c r="E14" s="90"/>
      <c r="F14" s="90"/>
    </row>
    <row r="15" spans="1:6" s="21" customFormat="1" ht="15.75">
      <c r="A15" s="12" t="s">
        <v>290</v>
      </c>
      <c r="B15" s="20" t="s">
        <v>94</v>
      </c>
      <c r="C15" s="43"/>
      <c r="D15" s="89">
        <f>SUM(D16:D17)</f>
        <v>113654</v>
      </c>
      <c r="E15" s="89">
        <f>SUM(E16:E17)</f>
        <v>211306.9</v>
      </c>
      <c r="F15" s="89">
        <f>SUM(F16:F17)</f>
        <v>66381.9</v>
      </c>
    </row>
    <row r="16" spans="1:6" s="21" customFormat="1" ht="15.75">
      <c r="A16" s="61" t="s">
        <v>543</v>
      </c>
      <c r="B16" s="10" t="s">
        <v>94</v>
      </c>
      <c r="C16" s="10" t="s">
        <v>29</v>
      </c>
      <c r="D16" s="90"/>
      <c r="E16" s="79">
        <v>62260</v>
      </c>
      <c r="F16" s="79">
        <v>13755</v>
      </c>
    </row>
    <row r="17" spans="1:6" ht="15.75">
      <c r="A17" s="14" t="s">
        <v>544</v>
      </c>
      <c r="B17" s="10" t="s">
        <v>94</v>
      </c>
      <c r="C17" s="10" t="s">
        <v>41</v>
      </c>
      <c r="D17" s="90">
        <v>113654</v>
      </c>
      <c r="E17" s="90">
        <v>149046.9</v>
      </c>
      <c r="F17" s="90">
        <v>52626.9</v>
      </c>
    </row>
    <row r="18" spans="1:6" s="21" customFormat="1" ht="15.75">
      <c r="A18" s="17" t="s">
        <v>548</v>
      </c>
      <c r="B18" s="20" t="s">
        <v>421</v>
      </c>
      <c r="C18" s="43"/>
      <c r="D18" s="89">
        <f>SUM(D19:D19)</f>
        <v>0</v>
      </c>
      <c r="E18" s="89">
        <f>SUM(E19:E20)</f>
        <v>80137.3</v>
      </c>
      <c r="F18" s="89">
        <f>SUM(F19:F19)</f>
        <v>0</v>
      </c>
    </row>
    <row r="19" spans="1:6" ht="15.75">
      <c r="A19" s="14" t="s">
        <v>549</v>
      </c>
      <c r="B19" s="10" t="s">
        <v>421</v>
      </c>
      <c r="C19" s="10" t="s">
        <v>29</v>
      </c>
      <c r="D19" s="90"/>
      <c r="E19" s="90">
        <v>79945.5</v>
      </c>
      <c r="F19" s="90">
        <v>0</v>
      </c>
    </row>
    <row r="20" spans="1:6" ht="31.5">
      <c r="A20" s="61" t="s">
        <v>550</v>
      </c>
      <c r="B20" s="10" t="s">
        <v>421</v>
      </c>
      <c r="C20" s="10" t="s">
        <v>30</v>
      </c>
      <c r="D20" s="90"/>
      <c r="E20" s="79">
        <v>191.8</v>
      </c>
      <c r="F20" s="90"/>
    </row>
    <row r="21" spans="1:6" s="21" customFormat="1" ht="15.75">
      <c r="A21" s="12" t="s">
        <v>292</v>
      </c>
      <c r="B21" s="47">
        <v>10</v>
      </c>
      <c r="C21" s="48"/>
      <c r="D21" s="91">
        <f>D22</f>
        <v>6062</v>
      </c>
      <c r="E21" s="91">
        <f>E22</f>
        <v>1593</v>
      </c>
      <c r="F21" s="91">
        <f>F22</f>
        <v>13365</v>
      </c>
    </row>
    <row r="22" spans="1:6" ht="15.75">
      <c r="A22" s="14" t="s">
        <v>296</v>
      </c>
      <c r="B22" s="49">
        <v>10</v>
      </c>
      <c r="C22" s="49" t="s">
        <v>30</v>
      </c>
      <c r="D22" s="92">
        <v>6062</v>
      </c>
      <c r="E22" s="92">
        <v>1593</v>
      </c>
      <c r="F22" s="92">
        <v>13365</v>
      </c>
    </row>
    <row r="23" spans="1:6" s="21" customFormat="1" ht="15.75">
      <c r="A23" s="94" t="s">
        <v>298</v>
      </c>
      <c r="B23" s="48">
        <v>11</v>
      </c>
      <c r="C23" s="85"/>
      <c r="D23" s="91">
        <f>D24</f>
        <v>25000</v>
      </c>
      <c r="E23" s="91">
        <f>E24</f>
        <v>0</v>
      </c>
      <c r="F23" s="91">
        <f>F24</f>
        <v>0</v>
      </c>
    </row>
    <row r="24" spans="1:6" ht="31.5">
      <c r="A24" s="86" t="s">
        <v>632</v>
      </c>
      <c r="B24" s="49">
        <v>11</v>
      </c>
      <c r="C24" s="49" t="s">
        <v>40</v>
      </c>
      <c r="D24" s="92">
        <v>25000</v>
      </c>
      <c r="E24" s="92"/>
      <c r="F24" s="92"/>
    </row>
  </sheetData>
  <sheetProtection/>
  <mergeCells count="13">
    <mergeCell ref="B9:B11"/>
    <mergeCell ref="D9:D11"/>
    <mergeCell ref="C9:C11"/>
    <mergeCell ref="A1:F1"/>
    <mergeCell ref="A2:F2"/>
    <mergeCell ref="A3:F3"/>
    <mergeCell ref="A4:F4"/>
    <mergeCell ref="H6:J6"/>
    <mergeCell ref="E9:E11"/>
    <mergeCell ref="F9:F11"/>
    <mergeCell ref="A6:F6"/>
    <mergeCell ref="D8:F8"/>
    <mergeCell ref="A9:A11"/>
  </mergeCells>
  <printOptions/>
  <pageMargins left="0.7874015748031497" right="0" top="0.5905511811023623" bottom="0.1968503937007874" header="0" footer="0"/>
  <pageSetup firstPageNumber="220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.25390625" style="23" customWidth="1"/>
    <col min="2" max="2" width="48.625" style="18" customWidth="1"/>
    <col min="3" max="3" width="12.00390625" style="33" customWidth="1"/>
    <col min="4" max="4" width="12.625" style="9" customWidth="1"/>
    <col min="5" max="5" width="11.375" style="9" customWidth="1"/>
    <col min="6" max="16384" width="9.125" style="9" customWidth="1"/>
  </cols>
  <sheetData>
    <row r="1" spans="1:5" s="2" customFormat="1" ht="18.75" customHeight="1">
      <c r="A1" s="256" t="s">
        <v>888</v>
      </c>
      <c r="B1" s="256"/>
      <c r="C1" s="256"/>
      <c r="D1" s="256"/>
      <c r="E1" s="256"/>
    </row>
    <row r="2" spans="1:5" s="2" customFormat="1" ht="18.75" customHeight="1">
      <c r="A2" s="256" t="s">
        <v>590</v>
      </c>
      <c r="B2" s="256"/>
      <c r="C2" s="256"/>
      <c r="D2" s="256"/>
      <c r="E2" s="256"/>
    </row>
    <row r="3" spans="1:5" s="2" customFormat="1" ht="18.75" customHeight="1">
      <c r="A3" s="256" t="s">
        <v>591</v>
      </c>
      <c r="B3" s="256"/>
      <c r="C3" s="256"/>
      <c r="D3" s="256"/>
      <c r="E3" s="256"/>
    </row>
    <row r="4" spans="1:5" s="2" customFormat="1" ht="18.75" customHeight="1">
      <c r="A4" s="256" t="s">
        <v>1029</v>
      </c>
      <c r="B4" s="256"/>
      <c r="C4" s="256"/>
      <c r="D4" s="256"/>
      <c r="E4" s="256"/>
    </row>
    <row r="5" spans="1:5" s="2" customFormat="1" ht="18.75" customHeight="1">
      <c r="A5" s="44"/>
      <c r="B5" s="44"/>
      <c r="C5" s="44"/>
      <c r="D5" s="22"/>
      <c r="E5" s="22"/>
    </row>
    <row r="6" spans="1:5" s="2" customFormat="1" ht="38.25" customHeight="1">
      <c r="A6" s="270" t="s">
        <v>889</v>
      </c>
      <c r="B6" s="270"/>
      <c r="C6" s="270"/>
      <c r="D6" s="270"/>
      <c r="E6" s="270"/>
    </row>
    <row r="7" spans="1:3" s="2" customFormat="1" ht="8.25" customHeight="1">
      <c r="A7" s="271"/>
      <c r="B7" s="271"/>
      <c r="C7" s="271"/>
    </row>
    <row r="8" spans="2:5" ht="15.75">
      <c r="B8" s="7"/>
      <c r="C8" s="268" t="s">
        <v>593</v>
      </c>
      <c r="D8" s="268"/>
      <c r="E8" s="268"/>
    </row>
    <row r="9" spans="1:5" s="11" customFormat="1" ht="12.75" customHeight="1">
      <c r="A9" s="264" t="s">
        <v>274</v>
      </c>
      <c r="B9" s="267" t="s">
        <v>594</v>
      </c>
      <c r="C9" s="265" t="s">
        <v>150</v>
      </c>
      <c r="D9" s="265" t="s">
        <v>1019</v>
      </c>
      <c r="E9" s="269" t="s">
        <v>693</v>
      </c>
    </row>
    <row r="10" spans="1:5" s="11" customFormat="1" ht="14.25" customHeight="1">
      <c r="A10" s="264"/>
      <c r="B10" s="267"/>
      <c r="C10" s="266"/>
      <c r="D10" s="266"/>
      <c r="E10" s="269"/>
    </row>
    <row r="11" spans="1:5" ht="15.75">
      <c r="A11" s="24"/>
      <c r="B11" s="13" t="s">
        <v>275</v>
      </c>
      <c r="C11" s="25"/>
      <c r="D11" s="25"/>
      <c r="E11" s="25"/>
    </row>
    <row r="12" spans="1:5" ht="110.25">
      <c r="A12" s="24" t="s">
        <v>276</v>
      </c>
      <c r="B12" s="15" t="s">
        <v>277</v>
      </c>
      <c r="C12" s="84">
        <v>7674</v>
      </c>
      <c r="D12" s="84">
        <v>8095</v>
      </c>
      <c r="E12" s="84">
        <v>8322</v>
      </c>
    </row>
    <row r="13" spans="1:5" ht="34.5" customHeight="1">
      <c r="A13" s="24"/>
      <c r="B13" s="27" t="s">
        <v>319</v>
      </c>
      <c r="C13" s="25">
        <f>SUM(C12:C12)</f>
        <v>7674</v>
      </c>
      <c r="D13" s="25">
        <f>SUM(D12:D12)</f>
        <v>8095</v>
      </c>
      <c r="E13" s="25">
        <f>SUM(E12:E12)</f>
        <v>8322</v>
      </c>
    </row>
    <row r="14" spans="1:5" ht="31.5">
      <c r="A14" s="24" t="s">
        <v>33</v>
      </c>
      <c r="B14" s="15" t="s">
        <v>890</v>
      </c>
      <c r="C14" s="26">
        <v>9500</v>
      </c>
      <c r="D14" s="26"/>
      <c r="E14" s="26"/>
    </row>
    <row r="15" spans="1:5" ht="47.25">
      <c r="A15" s="24" t="s">
        <v>35</v>
      </c>
      <c r="B15" s="15" t="s">
        <v>718</v>
      </c>
      <c r="C15" s="84">
        <v>133525</v>
      </c>
      <c r="D15" s="26"/>
      <c r="E15" s="26"/>
    </row>
    <row r="16" spans="1:5" s="16" customFormat="1" ht="15.75">
      <c r="A16" s="28"/>
      <c r="B16" s="29" t="s">
        <v>321</v>
      </c>
      <c r="C16" s="99">
        <f>SUM(C15,C13,C14)</f>
        <v>150699</v>
      </c>
      <c r="D16" s="25">
        <f>SUM(D15,D13,D14)</f>
        <v>8095</v>
      </c>
      <c r="E16" s="25">
        <f>SUM(E15,E13,E14)</f>
        <v>8322</v>
      </c>
    </row>
    <row r="17" spans="1:5" ht="15.75">
      <c r="A17" s="24"/>
      <c r="B17" s="13" t="s">
        <v>262</v>
      </c>
      <c r="C17" s="99"/>
      <c r="D17" s="25"/>
      <c r="E17" s="25"/>
    </row>
    <row r="18" spans="1:5" ht="143.25" customHeight="1">
      <c r="A18" s="24" t="s">
        <v>276</v>
      </c>
      <c r="B18" s="95" t="s">
        <v>472</v>
      </c>
      <c r="C18" s="84">
        <v>7674</v>
      </c>
      <c r="D18" s="84">
        <v>8095</v>
      </c>
      <c r="E18" s="84">
        <v>8322</v>
      </c>
    </row>
    <row r="19" spans="1:5" ht="35.25" customHeight="1">
      <c r="A19" s="24" t="s">
        <v>33</v>
      </c>
      <c r="B19" s="30" t="s">
        <v>719</v>
      </c>
      <c r="C19" s="84">
        <v>23025</v>
      </c>
      <c r="D19" s="84"/>
      <c r="E19" s="84"/>
    </row>
    <row r="20" spans="1:5" ht="53.25" customHeight="1">
      <c r="A20" s="24" t="s">
        <v>35</v>
      </c>
      <c r="B20" s="19" t="s">
        <v>34</v>
      </c>
      <c r="C20" s="84">
        <v>120000</v>
      </c>
      <c r="D20" s="26"/>
      <c r="E20" s="26"/>
    </row>
    <row r="21" spans="1:5" ht="48.75" customHeight="1">
      <c r="A21" s="24" t="s">
        <v>62</v>
      </c>
      <c r="B21" s="19" t="s">
        <v>61</v>
      </c>
      <c r="C21" s="25"/>
      <c r="D21" s="25"/>
      <c r="E21" s="25"/>
    </row>
    <row r="22" spans="1:5" ht="15.75">
      <c r="A22" s="24" t="s">
        <v>71</v>
      </c>
      <c r="B22" s="31" t="s">
        <v>63</v>
      </c>
      <c r="C22" s="26"/>
      <c r="D22" s="26"/>
      <c r="E22" s="26"/>
    </row>
    <row r="23" spans="1:5" ht="15.75">
      <c r="A23" s="24"/>
      <c r="B23" s="32" t="s">
        <v>64</v>
      </c>
      <c r="C23" s="25">
        <f>SUM(C18:C22)</f>
        <v>150699</v>
      </c>
      <c r="D23" s="25">
        <f>SUM(D18:D22)</f>
        <v>8095</v>
      </c>
      <c r="E23" s="25">
        <f>SUM(E18:E22)</f>
        <v>8322</v>
      </c>
    </row>
  </sheetData>
  <sheetProtection/>
  <mergeCells count="12">
    <mergeCell ref="A6:E6"/>
    <mergeCell ref="A7:C7"/>
    <mergeCell ref="A1:E1"/>
    <mergeCell ref="A2:E2"/>
    <mergeCell ref="A3:E3"/>
    <mergeCell ref="A4:E4"/>
    <mergeCell ref="A9:A10"/>
    <mergeCell ref="C9:C10"/>
    <mergeCell ref="B9:B10"/>
    <mergeCell ref="C8:E8"/>
    <mergeCell ref="D9:D10"/>
    <mergeCell ref="E9:E10"/>
  </mergeCells>
  <printOptions/>
  <pageMargins left="0.984251968503937" right="0" top="0.5905511811023623" bottom="0.1968503937007874" header="0" footer="0.5118110236220472"/>
  <pageSetup firstPageNumber="221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C5" sqref="C5:F5"/>
    </sheetView>
  </sheetViews>
  <sheetFormatPr defaultColWidth="9.00390625" defaultRowHeight="12.75"/>
  <cols>
    <col min="1" max="1" width="3.625" style="2" customWidth="1"/>
    <col min="2" max="2" width="4.875" style="2" customWidth="1"/>
    <col min="3" max="3" width="45.875" style="2" customWidth="1"/>
    <col min="4" max="4" width="11.25390625" style="2" customWidth="1"/>
    <col min="5" max="5" width="10.75390625" style="2" customWidth="1"/>
    <col min="6" max="6" width="11.25390625" style="2" customWidth="1"/>
    <col min="7" max="16384" width="9.125" style="2" customWidth="1"/>
  </cols>
  <sheetData>
    <row r="1" spans="3:6" ht="18.75">
      <c r="C1" s="278" t="s">
        <v>65</v>
      </c>
      <c r="D1" s="278"/>
      <c r="E1" s="278"/>
      <c r="F1" s="278"/>
    </row>
    <row r="2" spans="3:6" ht="18.75">
      <c r="C2" s="278" t="s">
        <v>892</v>
      </c>
      <c r="D2" s="278"/>
      <c r="E2" s="278"/>
      <c r="F2" s="278"/>
    </row>
    <row r="3" spans="3:6" ht="18.75">
      <c r="C3" s="278" t="s">
        <v>590</v>
      </c>
      <c r="D3" s="278"/>
      <c r="E3" s="278"/>
      <c r="F3" s="278"/>
    </row>
    <row r="4" spans="3:6" ht="18.75">
      <c r="C4" s="278" t="s">
        <v>591</v>
      </c>
      <c r="D4" s="278"/>
      <c r="E4" s="278"/>
      <c r="F4" s="278"/>
    </row>
    <row r="5" spans="3:6" ht="18.75">
      <c r="C5" s="278" t="s">
        <v>1028</v>
      </c>
      <c r="D5" s="278"/>
      <c r="E5" s="278"/>
      <c r="F5" s="278"/>
    </row>
    <row r="6" spans="3:4" ht="18.75">
      <c r="C6" s="1"/>
      <c r="D6" s="1"/>
    </row>
    <row r="8" spans="2:6" ht="68.25" customHeight="1">
      <c r="B8" s="279" t="s">
        <v>893</v>
      </c>
      <c r="C8" s="279"/>
      <c r="D8" s="279"/>
      <c r="E8" s="279"/>
      <c r="F8" s="279"/>
    </row>
    <row r="9" spans="2:4" ht="18.75">
      <c r="B9" s="35"/>
      <c r="C9" s="35"/>
      <c r="D9" s="35"/>
    </row>
    <row r="10" spans="2:6" ht="18.75">
      <c r="B10" s="35"/>
      <c r="C10" s="35"/>
      <c r="F10" s="45" t="s">
        <v>593</v>
      </c>
    </row>
    <row r="11" spans="2:6" ht="18.75">
      <c r="B11" s="272" t="s">
        <v>274</v>
      </c>
      <c r="C11" s="274" t="s">
        <v>66</v>
      </c>
      <c r="D11" s="276" t="s">
        <v>150</v>
      </c>
      <c r="E11" s="276" t="s">
        <v>1019</v>
      </c>
      <c r="F11" s="276" t="s">
        <v>693</v>
      </c>
    </row>
    <row r="12" spans="2:6" ht="18.75">
      <c r="B12" s="273"/>
      <c r="C12" s="275"/>
      <c r="D12" s="277"/>
      <c r="E12" s="277"/>
      <c r="F12" s="277"/>
    </row>
    <row r="13" spans="2:6" ht="18.75">
      <c r="B13" s="36" t="s">
        <v>276</v>
      </c>
      <c r="C13" s="37" t="s">
        <v>67</v>
      </c>
      <c r="D13" s="42">
        <v>2743</v>
      </c>
      <c r="E13" s="42">
        <v>2817</v>
      </c>
      <c r="F13" s="42">
        <v>2904</v>
      </c>
    </row>
    <row r="14" spans="2:6" ht="18.75">
      <c r="B14" s="36" t="s">
        <v>33</v>
      </c>
      <c r="C14" s="38" t="s">
        <v>68</v>
      </c>
      <c r="D14" s="98">
        <v>2992</v>
      </c>
      <c r="E14" s="39">
        <v>3080</v>
      </c>
      <c r="F14" s="39">
        <v>3195</v>
      </c>
    </row>
    <row r="15" spans="2:6" ht="18.75">
      <c r="B15" s="36" t="s">
        <v>35</v>
      </c>
      <c r="C15" s="38" t="s">
        <v>69</v>
      </c>
      <c r="D15" s="39">
        <v>2407</v>
      </c>
      <c r="E15" s="39">
        <v>2357</v>
      </c>
      <c r="F15" s="39">
        <v>2450</v>
      </c>
    </row>
    <row r="16" spans="2:6" ht="18.75">
      <c r="B16" s="36" t="s">
        <v>62</v>
      </c>
      <c r="C16" s="38" t="s">
        <v>70</v>
      </c>
      <c r="D16" s="39">
        <v>4059</v>
      </c>
      <c r="E16" s="39">
        <v>4165</v>
      </c>
      <c r="F16" s="39">
        <v>4313</v>
      </c>
    </row>
    <row r="17" spans="2:6" ht="18.75">
      <c r="B17" s="36" t="s">
        <v>71</v>
      </c>
      <c r="C17" s="38" t="s">
        <v>72</v>
      </c>
      <c r="D17" s="39">
        <v>3239</v>
      </c>
      <c r="E17" s="39">
        <v>3186</v>
      </c>
      <c r="F17" s="39">
        <v>3307</v>
      </c>
    </row>
    <row r="18" spans="2:6" ht="18.75">
      <c r="B18" s="36" t="s">
        <v>320</v>
      </c>
      <c r="C18" s="38" t="s">
        <v>73</v>
      </c>
      <c r="D18" s="39">
        <v>3250</v>
      </c>
      <c r="E18" s="39">
        <v>3225</v>
      </c>
      <c r="F18" s="39">
        <v>3246</v>
      </c>
    </row>
    <row r="19" spans="2:6" ht="18.75">
      <c r="B19" s="36" t="s">
        <v>74</v>
      </c>
      <c r="C19" s="38" t="s">
        <v>75</v>
      </c>
      <c r="D19" s="39">
        <v>3065</v>
      </c>
      <c r="E19" s="39">
        <v>3135</v>
      </c>
      <c r="F19" s="39">
        <v>3232</v>
      </c>
    </row>
    <row r="20" spans="2:6" ht="37.5">
      <c r="B20" s="36" t="s">
        <v>76</v>
      </c>
      <c r="C20" s="40" t="s">
        <v>77</v>
      </c>
      <c r="D20" s="39">
        <v>0</v>
      </c>
      <c r="E20" s="39">
        <v>0</v>
      </c>
      <c r="F20" s="39">
        <v>0</v>
      </c>
    </row>
    <row r="21" spans="2:6" ht="18.75">
      <c r="B21" s="38"/>
      <c r="C21" s="41" t="s">
        <v>78</v>
      </c>
      <c r="D21" s="41">
        <f>SUM(D13:D20)</f>
        <v>21755</v>
      </c>
      <c r="E21" s="41">
        <f>SUM(E13:E20)</f>
        <v>21965</v>
      </c>
      <c r="F21" s="41">
        <f>SUM(F13:F20)</f>
        <v>22647</v>
      </c>
    </row>
  </sheetData>
  <sheetProtection/>
  <mergeCells count="11">
    <mergeCell ref="C1:F1"/>
    <mergeCell ref="C2:F2"/>
    <mergeCell ref="C3:F3"/>
    <mergeCell ref="C4:F4"/>
    <mergeCell ref="B11:B12"/>
    <mergeCell ref="C11:C12"/>
    <mergeCell ref="D11:D12"/>
    <mergeCell ref="C5:F5"/>
    <mergeCell ref="E11:E12"/>
    <mergeCell ref="F11:F12"/>
    <mergeCell ref="B8:F8"/>
  </mergeCells>
  <printOptions/>
  <pageMargins left="0.984251968503937" right="0.3937007874015748" top="0.5905511811023623" bottom="0.1968503937007874" header="0" footer="0"/>
  <pageSetup firstPageNumber="222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D21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5.375" style="2" customWidth="1"/>
    <col min="2" max="2" width="5.75390625" style="2" customWidth="1"/>
    <col min="3" max="3" width="50.25390625" style="2" customWidth="1"/>
    <col min="4" max="4" width="15.875" style="2" customWidth="1"/>
    <col min="5" max="16384" width="9.125" style="2" customWidth="1"/>
  </cols>
  <sheetData>
    <row r="1" spans="2:4" ht="18.75">
      <c r="B1" s="278" t="s">
        <v>663</v>
      </c>
      <c r="C1" s="278"/>
      <c r="D1" s="278"/>
    </row>
    <row r="2" spans="2:4" ht="18.75">
      <c r="B2" s="278" t="s">
        <v>892</v>
      </c>
      <c r="C2" s="278"/>
      <c r="D2" s="278"/>
    </row>
    <row r="3" spans="2:4" ht="18.75">
      <c r="B3" s="278" t="s">
        <v>590</v>
      </c>
      <c r="C3" s="278"/>
      <c r="D3" s="278"/>
    </row>
    <row r="4" spans="2:4" ht="18.75">
      <c r="B4" s="278" t="s">
        <v>591</v>
      </c>
      <c r="C4" s="278"/>
      <c r="D4" s="278"/>
    </row>
    <row r="5" spans="2:4" ht="18.75">
      <c r="B5" s="278" t="s">
        <v>1028</v>
      </c>
      <c r="C5" s="278"/>
      <c r="D5" s="278"/>
    </row>
    <row r="8" spans="2:4" ht="99.75" customHeight="1">
      <c r="B8" s="279" t="s">
        <v>730</v>
      </c>
      <c r="C8" s="279"/>
      <c r="D8" s="279"/>
    </row>
    <row r="9" spans="2:4" ht="18.75">
      <c r="B9" s="280"/>
      <c r="C9" s="280"/>
      <c r="D9" s="280"/>
    </row>
    <row r="10" spans="2:4" ht="18.75">
      <c r="B10" s="34"/>
      <c r="C10" s="34"/>
      <c r="D10" s="34"/>
    </row>
    <row r="11" spans="2:4" ht="18.75">
      <c r="B11" s="35"/>
      <c r="C11" s="35"/>
      <c r="D11" s="101" t="s">
        <v>593</v>
      </c>
    </row>
    <row r="12" spans="2:4" ht="18.75">
      <c r="B12" s="272" t="s">
        <v>274</v>
      </c>
      <c r="C12" s="274" t="s">
        <v>66</v>
      </c>
      <c r="D12" s="276" t="s">
        <v>150</v>
      </c>
    </row>
    <row r="13" spans="2:4" ht="18.75">
      <c r="B13" s="273"/>
      <c r="C13" s="275"/>
      <c r="D13" s="277"/>
    </row>
    <row r="14" spans="2:4" ht="18.75">
      <c r="B14" s="36" t="s">
        <v>276</v>
      </c>
      <c r="C14" s="37" t="s">
        <v>67</v>
      </c>
      <c r="D14" s="38">
        <v>202</v>
      </c>
    </row>
    <row r="15" spans="2:4" ht="18.75">
      <c r="B15" s="36" t="s">
        <v>33</v>
      </c>
      <c r="C15" s="38" t="s">
        <v>69</v>
      </c>
      <c r="D15" s="38">
        <v>50</v>
      </c>
    </row>
    <row r="16" spans="2:4" ht="18.75">
      <c r="B16" s="36" t="s">
        <v>35</v>
      </c>
      <c r="C16" s="38" t="s">
        <v>70</v>
      </c>
      <c r="D16" s="38">
        <v>252</v>
      </c>
    </row>
    <row r="17" spans="2:4" ht="18.75">
      <c r="B17" s="36" t="s">
        <v>62</v>
      </c>
      <c r="C17" s="38" t="s">
        <v>72</v>
      </c>
      <c r="D17" s="38">
        <v>403</v>
      </c>
    </row>
    <row r="18" spans="2:4" ht="18.75">
      <c r="B18" s="36" t="s">
        <v>71</v>
      </c>
      <c r="C18" s="38" t="s">
        <v>75</v>
      </c>
      <c r="D18" s="38">
        <v>201</v>
      </c>
    </row>
    <row r="19" spans="2:4" ht="37.5">
      <c r="B19" s="36" t="s">
        <v>320</v>
      </c>
      <c r="C19" s="40" t="s">
        <v>77</v>
      </c>
      <c r="D19" s="96">
        <v>201.1</v>
      </c>
    </row>
    <row r="20" spans="2:4" ht="18.75">
      <c r="B20" s="38"/>
      <c r="C20" s="41" t="s">
        <v>78</v>
      </c>
      <c r="D20" s="97">
        <f>SUM(D14:D19)</f>
        <v>1309.1</v>
      </c>
    </row>
    <row r="21" ht="18.75">
      <c r="D21" s="46"/>
    </row>
  </sheetData>
  <sheetProtection/>
  <mergeCells count="10">
    <mergeCell ref="B1:D1"/>
    <mergeCell ref="B2:D2"/>
    <mergeCell ref="B3:D3"/>
    <mergeCell ref="B4:D4"/>
    <mergeCell ref="B5:D5"/>
    <mergeCell ref="B9:D9"/>
    <mergeCell ref="B12:B13"/>
    <mergeCell ref="C12:C13"/>
    <mergeCell ref="D12:D13"/>
    <mergeCell ref="B8:D8"/>
  </mergeCells>
  <printOptions/>
  <pageMargins left="1.3779527559055118" right="0" top="0.5905511811023623" bottom="0.1968503937007874" header="0" footer="0"/>
  <pageSetup firstPageNumber="223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D16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5.375" style="2" customWidth="1"/>
    <col min="2" max="2" width="8.125" style="2" customWidth="1"/>
    <col min="3" max="3" width="50.25390625" style="2" customWidth="1"/>
    <col min="4" max="4" width="15.875" style="2" customWidth="1"/>
    <col min="5" max="16384" width="9.125" style="2" customWidth="1"/>
  </cols>
  <sheetData>
    <row r="1" spans="2:4" ht="18.75">
      <c r="B1" s="278" t="s">
        <v>80</v>
      </c>
      <c r="C1" s="278"/>
      <c r="D1" s="278"/>
    </row>
    <row r="2" spans="2:4" ht="18.75">
      <c r="B2" s="278" t="s">
        <v>892</v>
      </c>
      <c r="C2" s="278"/>
      <c r="D2" s="278"/>
    </row>
    <row r="3" spans="2:4" ht="18.75">
      <c r="B3" s="278" t="s">
        <v>590</v>
      </c>
      <c r="C3" s="278"/>
      <c r="D3" s="278"/>
    </row>
    <row r="4" spans="2:4" ht="18.75">
      <c r="B4" s="278" t="s">
        <v>591</v>
      </c>
      <c r="C4" s="278"/>
      <c r="D4" s="278"/>
    </row>
    <row r="5" spans="2:4" ht="18.75">
      <c r="B5" s="278" t="s">
        <v>1029</v>
      </c>
      <c r="C5" s="278"/>
      <c r="D5" s="278"/>
    </row>
    <row r="8" spans="2:4" ht="84" customHeight="1">
      <c r="B8" s="279" t="s">
        <v>731</v>
      </c>
      <c r="C8" s="279"/>
      <c r="D8" s="279"/>
    </row>
    <row r="9" spans="2:4" ht="18.75">
      <c r="B9" s="280"/>
      <c r="C9" s="280"/>
      <c r="D9" s="280"/>
    </row>
    <row r="10" spans="2:4" ht="18.75">
      <c r="B10" s="34"/>
      <c r="C10" s="34"/>
      <c r="D10" s="34"/>
    </row>
    <row r="11" spans="2:4" ht="18.75">
      <c r="B11" s="35"/>
      <c r="C11" s="35"/>
      <c r="D11" s="101" t="s">
        <v>593</v>
      </c>
    </row>
    <row r="12" spans="2:4" ht="18.75">
      <c r="B12" s="274" t="s">
        <v>274</v>
      </c>
      <c r="C12" s="274" t="s">
        <v>66</v>
      </c>
      <c r="D12" s="276" t="s">
        <v>150</v>
      </c>
    </row>
    <row r="13" spans="2:4" ht="18.75">
      <c r="B13" s="275"/>
      <c r="C13" s="275"/>
      <c r="D13" s="277"/>
    </row>
    <row r="14" spans="2:4" ht="37.5">
      <c r="B14" s="36">
        <v>1</v>
      </c>
      <c r="C14" s="40" t="s">
        <v>77</v>
      </c>
      <c r="D14" s="96">
        <v>23025</v>
      </c>
    </row>
    <row r="15" spans="2:4" ht="18.75">
      <c r="B15" s="38"/>
      <c r="C15" s="41" t="s">
        <v>78</v>
      </c>
      <c r="D15" s="97">
        <f>SUM(D14:D14)</f>
        <v>23025</v>
      </c>
    </row>
    <row r="16" ht="18.75">
      <c r="D16" s="46"/>
    </row>
  </sheetData>
  <sheetProtection/>
  <mergeCells count="10">
    <mergeCell ref="B1:D1"/>
    <mergeCell ref="B2:D2"/>
    <mergeCell ref="B3:D3"/>
    <mergeCell ref="B4:D4"/>
    <mergeCell ref="B5:D5"/>
    <mergeCell ref="B8:D8"/>
    <mergeCell ref="B9:D9"/>
    <mergeCell ref="B12:B13"/>
    <mergeCell ref="C12:C13"/>
    <mergeCell ref="D12:D13"/>
  </mergeCells>
  <printOptions/>
  <pageMargins left="1.3779527559055118" right="0" top="0.5905511811023623" bottom="0.1968503937007874" header="0" footer="0"/>
  <pageSetup firstPageNumber="224" useFirstPageNumber="1" horizontalDpi="600" verticalDpi="600" orientation="portrait" paperSize="9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F27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.00390625" style="2" customWidth="1"/>
    <col min="2" max="2" width="6.125" style="2" customWidth="1"/>
    <col min="3" max="3" width="46.125" style="2" customWidth="1"/>
    <col min="4" max="4" width="11.375" style="2" customWidth="1"/>
    <col min="5" max="5" width="11.75390625" style="2" customWidth="1"/>
    <col min="6" max="6" width="11.25390625" style="2" customWidth="1"/>
    <col min="7" max="16384" width="9.125" style="2" customWidth="1"/>
  </cols>
  <sheetData>
    <row r="1" spans="3:6" ht="18.75">
      <c r="C1" s="278" t="s">
        <v>894</v>
      </c>
      <c r="D1" s="278"/>
      <c r="E1" s="278"/>
      <c r="F1" s="278"/>
    </row>
    <row r="2" spans="3:6" ht="18.75">
      <c r="C2" s="278" t="s">
        <v>892</v>
      </c>
      <c r="D2" s="278"/>
      <c r="E2" s="278"/>
      <c r="F2" s="278"/>
    </row>
    <row r="3" spans="3:6" ht="18.75">
      <c r="C3" s="278" t="s">
        <v>590</v>
      </c>
      <c r="D3" s="278"/>
      <c r="E3" s="278"/>
      <c r="F3" s="278"/>
    </row>
    <row r="4" spans="3:6" ht="18.75">
      <c r="C4" s="278" t="s">
        <v>591</v>
      </c>
      <c r="D4" s="278"/>
      <c r="E4" s="278"/>
      <c r="F4" s="278"/>
    </row>
    <row r="5" spans="3:6" ht="18.75">
      <c r="C5" s="278" t="s">
        <v>1028</v>
      </c>
      <c r="D5" s="278"/>
      <c r="E5" s="278"/>
      <c r="F5" s="278"/>
    </row>
    <row r="8" spans="2:6" ht="18.75">
      <c r="B8" s="280" t="s">
        <v>79</v>
      </c>
      <c r="C8" s="280"/>
      <c r="D8" s="280"/>
      <c r="E8" s="280"/>
      <c r="F8" s="280"/>
    </row>
    <row r="9" spans="2:6" ht="18.75">
      <c r="B9" s="280" t="s">
        <v>81</v>
      </c>
      <c r="C9" s="280"/>
      <c r="D9" s="280"/>
      <c r="E9" s="280"/>
      <c r="F9" s="280"/>
    </row>
    <row r="10" spans="2:6" ht="18.75">
      <c r="B10" s="280" t="s">
        <v>82</v>
      </c>
      <c r="C10" s="280"/>
      <c r="D10" s="280"/>
      <c r="E10" s="280"/>
      <c r="F10" s="280"/>
    </row>
    <row r="11" spans="2:6" ht="18.75">
      <c r="B11" s="280" t="s">
        <v>83</v>
      </c>
      <c r="C11" s="280"/>
      <c r="D11" s="280"/>
      <c r="E11" s="280"/>
      <c r="F11" s="280"/>
    </row>
    <row r="12" spans="2:6" ht="18.75">
      <c r="B12" s="280" t="s">
        <v>895</v>
      </c>
      <c r="C12" s="280"/>
      <c r="D12" s="280"/>
      <c r="E12" s="280"/>
      <c r="F12" s="280"/>
    </row>
    <row r="13" spans="2:4" ht="18.75">
      <c r="B13" s="34"/>
      <c r="C13" s="34"/>
      <c r="D13" s="34"/>
    </row>
    <row r="14" spans="2:6" ht="18.75">
      <c r="B14" s="35"/>
      <c r="C14" s="35"/>
      <c r="D14" s="261" t="s">
        <v>593</v>
      </c>
      <c r="E14" s="261"/>
      <c r="F14" s="261"/>
    </row>
    <row r="15" spans="2:6" ht="18.75">
      <c r="B15" s="272" t="s">
        <v>274</v>
      </c>
      <c r="C15" s="274" t="s">
        <v>66</v>
      </c>
      <c r="D15" s="281" t="s">
        <v>150</v>
      </c>
      <c r="E15" s="281" t="s">
        <v>1019</v>
      </c>
      <c r="F15" s="281" t="s">
        <v>693</v>
      </c>
    </row>
    <row r="16" spans="2:6" ht="18.75">
      <c r="B16" s="273"/>
      <c r="C16" s="275"/>
      <c r="D16" s="282"/>
      <c r="E16" s="282"/>
      <c r="F16" s="282"/>
    </row>
    <row r="17" spans="2:6" ht="18.75">
      <c r="B17" s="36" t="s">
        <v>276</v>
      </c>
      <c r="C17" s="37" t="s">
        <v>67</v>
      </c>
      <c r="D17" s="100">
        <v>78</v>
      </c>
      <c r="E17" s="100">
        <v>80</v>
      </c>
      <c r="F17" s="100">
        <v>84</v>
      </c>
    </row>
    <row r="18" spans="2:6" ht="18.75">
      <c r="B18" s="36" t="s">
        <v>33</v>
      </c>
      <c r="C18" s="38" t="s">
        <v>68</v>
      </c>
      <c r="D18" s="100">
        <v>79</v>
      </c>
      <c r="E18" s="98">
        <v>81</v>
      </c>
      <c r="F18" s="98">
        <v>85</v>
      </c>
    </row>
    <row r="19" spans="2:6" ht="18.75">
      <c r="B19" s="36" t="s">
        <v>35</v>
      </c>
      <c r="C19" s="38" t="s">
        <v>69</v>
      </c>
      <c r="D19" s="100">
        <v>79</v>
      </c>
      <c r="E19" s="98">
        <v>81</v>
      </c>
      <c r="F19" s="98">
        <v>85</v>
      </c>
    </row>
    <row r="20" spans="2:6" ht="18.75">
      <c r="B20" s="36" t="s">
        <v>62</v>
      </c>
      <c r="C20" s="38" t="s">
        <v>70</v>
      </c>
      <c r="D20" s="100">
        <v>79</v>
      </c>
      <c r="E20" s="98">
        <v>81</v>
      </c>
      <c r="F20" s="98">
        <v>85</v>
      </c>
    </row>
    <row r="21" spans="2:6" ht="18.75">
      <c r="B21" s="36" t="s">
        <v>71</v>
      </c>
      <c r="C21" s="38" t="s">
        <v>72</v>
      </c>
      <c r="D21" s="100">
        <v>79</v>
      </c>
      <c r="E21" s="98">
        <v>81</v>
      </c>
      <c r="F21" s="98">
        <v>85</v>
      </c>
    </row>
    <row r="22" spans="2:6" ht="18.75">
      <c r="B22" s="36" t="s">
        <v>320</v>
      </c>
      <c r="C22" s="38" t="s">
        <v>73</v>
      </c>
      <c r="D22" s="100">
        <v>79</v>
      </c>
      <c r="E22" s="98">
        <v>81</v>
      </c>
      <c r="F22" s="98">
        <v>85</v>
      </c>
    </row>
    <row r="23" spans="2:6" ht="18.75">
      <c r="B23" s="36" t="s">
        <v>74</v>
      </c>
      <c r="C23" s="38" t="s">
        <v>75</v>
      </c>
      <c r="D23" s="100">
        <v>78</v>
      </c>
      <c r="E23" s="98">
        <v>79</v>
      </c>
      <c r="F23" s="98">
        <v>83</v>
      </c>
    </row>
    <row r="24" spans="2:6" ht="37.5">
      <c r="B24" s="36" t="s">
        <v>76</v>
      </c>
      <c r="C24" s="40" t="s">
        <v>77</v>
      </c>
      <c r="D24" s="98">
        <v>205</v>
      </c>
      <c r="E24" s="98">
        <v>210</v>
      </c>
      <c r="F24" s="98">
        <v>214</v>
      </c>
    </row>
    <row r="25" spans="2:6" ht="18.75">
      <c r="B25" s="38"/>
      <c r="C25" s="41" t="s">
        <v>78</v>
      </c>
      <c r="D25" s="97">
        <f>SUM(D17:D24)</f>
        <v>756</v>
      </c>
      <c r="E25" s="97">
        <f>SUM(E17:E24)</f>
        <v>774</v>
      </c>
      <c r="F25" s="97">
        <f>SUM(F17:F24)</f>
        <v>806</v>
      </c>
    </row>
    <row r="26" spans="4:6" ht="18.75">
      <c r="D26" s="51"/>
      <c r="E26" s="51"/>
      <c r="F26" s="51"/>
    </row>
    <row r="27" spans="4:6" ht="18.75">
      <c r="D27" s="51"/>
      <c r="E27" s="51"/>
      <c r="F27" s="51"/>
    </row>
  </sheetData>
  <sheetProtection/>
  <mergeCells count="16">
    <mergeCell ref="B11:F11"/>
    <mergeCell ref="B12:F12"/>
    <mergeCell ref="C1:F1"/>
    <mergeCell ref="C2:F2"/>
    <mergeCell ref="C3:F3"/>
    <mergeCell ref="C4:F4"/>
    <mergeCell ref="B15:B16"/>
    <mergeCell ref="C15:C16"/>
    <mergeCell ref="D15:D16"/>
    <mergeCell ref="C5:F5"/>
    <mergeCell ref="D14:F14"/>
    <mergeCell ref="E15:E16"/>
    <mergeCell ref="F15:F16"/>
    <mergeCell ref="B8:F8"/>
    <mergeCell ref="B9:F9"/>
    <mergeCell ref="B10:F10"/>
  </mergeCells>
  <printOptions/>
  <pageMargins left="0.984251968503937" right="0" top="0.5905511811023623" bottom="0.1968503937007874" header="0" footer="0"/>
  <pageSetup firstPageNumber="225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munsov1</cp:lastModifiedBy>
  <cp:lastPrinted>2020-01-10T10:14:17Z</cp:lastPrinted>
  <dcterms:created xsi:type="dcterms:W3CDTF">2015-11-11T12:43:13Z</dcterms:created>
  <dcterms:modified xsi:type="dcterms:W3CDTF">2020-01-10T12:53:05Z</dcterms:modified>
  <cp:category/>
  <cp:version/>
  <cp:contentType/>
  <cp:contentStatus/>
</cp:coreProperties>
</file>