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27" firstSheet="3" activeTab="3"/>
  </bookViews>
  <sheets>
    <sheet name="ведом" sheetId="1" r:id="rId1"/>
    <sheet name="разделы" sheetId="2" r:id="rId2"/>
    <sheet name="програм" sheetId="3" r:id="rId3"/>
    <sheet name="дотация" sheetId="4" r:id="rId4"/>
    <sheet name="ЗАГС" sheetId="5" r:id="rId5"/>
    <sheet name="ВУС" sheetId="6" r:id="rId6"/>
    <sheet name="дороги" sheetId="7" r:id="rId7"/>
    <sheet name="иные межбюдж (колодцы)" sheetId="8" r:id="rId8"/>
    <sheet name="иные межб (благоустр)" sheetId="9" r:id="rId9"/>
    <sheet name="Дорожный фонд" sheetId="10" r:id="rId10"/>
    <sheet name="капы" sheetId="11" r:id="rId11"/>
  </sheets>
  <definedNames>
    <definedName name="_xlnm.Print_Titles" localSheetId="0">'ведом'!$9:$10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'ведом'!$A$1:$I$518</definedName>
    <definedName name="_xlnm.Print_Area" localSheetId="2">'програм'!$A$1:$H$342</definedName>
    <definedName name="_xlnm.Print_Area" localSheetId="1">'разделы'!$A$1:$H$459</definedName>
  </definedNames>
  <calcPr fullCalcOnLoad="1"/>
</workbook>
</file>

<file path=xl/sharedStrings.xml><?xml version="1.0" encoding="utf-8"?>
<sst xmlns="http://schemas.openxmlformats.org/spreadsheetml/2006/main" count="5661" uniqueCount="950">
  <si>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</si>
  <si>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Обеспечение функций  органов местного самоуправления (Социальное обеспечение и иные выплаты населению)</t>
  </si>
  <si>
    <t>10 1 04 25050</t>
  </si>
  <si>
    <t xml:space="preserve"> 10 1 04 </t>
  </si>
  <si>
    <t>Основное мероприятие "Обеспечение информационной безопасности в информационном обществе"</t>
  </si>
  <si>
    <t>Обеспечение информационной безопасности в информационном обществе  (Закупка товаров, работ и услуг для государственных (муниципальных) нужд)</t>
  </si>
  <si>
    <t>Основное мероприятие "Организация и проведение общественно значимых мероприятий"</t>
  </si>
  <si>
    <t xml:space="preserve"> 04 1 04</t>
  </si>
  <si>
    <t>04 1 04 29990</t>
  </si>
  <si>
    <t xml:space="preserve"> 04 2 02 </t>
  </si>
  <si>
    <t>04 2 02 29990</t>
  </si>
  <si>
    <t xml:space="preserve"> 04 3 02 </t>
  </si>
  <si>
    <t>04 3 02 29990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</si>
  <si>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</si>
  <si>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</si>
  <si>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</si>
  <si>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</si>
  <si>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</si>
  <si>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</si>
  <si>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</si>
  <si>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</si>
  <si>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03 2 01 21590</t>
  </si>
  <si>
    <t>03 2 01 71590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</si>
  <si>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</si>
  <si>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</si>
  <si>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</si>
  <si>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</si>
  <si>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02 5 04 29990</t>
  </si>
  <si>
    <t>Мероприятия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</si>
  <si>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</si>
  <si>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</si>
  <si>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</si>
  <si>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</si>
  <si>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</si>
  <si>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</si>
  <si>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07 1 00 00000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</si>
  <si>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в Краснояружском районе на 2015-2020 годы" </t>
  </si>
  <si>
    <t>99 9 00 70110</t>
  </si>
  <si>
    <t>99 9 00 80110</t>
  </si>
  <si>
    <t xml:space="preserve"> 99 </t>
  </si>
  <si>
    <t xml:space="preserve"> 99 9 </t>
  </si>
  <si>
    <t>Реализация функций органов власти Краснояружского района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</si>
  <si>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</si>
  <si>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</si>
  <si>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</si>
  <si>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</si>
  <si>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</si>
  <si>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</si>
  <si>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</si>
  <si>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>04 2 00 00000</t>
  </si>
  <si>
    <t>04 3 00 00000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</si>
  <si>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</si>
  <si>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04 5 00 00000</t>
  </si>
  <si>
    <t>03 5 01 L0270</t>
  </si>
  <si>
    <t>Расходы по обеспечению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</si>
  <si>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 xml:space="preserve"> 03 5 01 L0270</t>
  </si>
  <si>
    <t>07 3 01 L4970</t>
  </si>
  <si>
    <t>Обеспечение жильём молодых семей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</si>
  <si>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</si>
  <si>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</si>
  <si>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 xml:space="preserve"> 03 7 01 </t>
  </si>
  <si>
    <t>2018 год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</si>
  <si>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на 2015-2020 годы"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</si>
  <si>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</si>
  <si>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</si>
  <si>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99 9 00 22110</t>
  </si>
  <si>
    <t xml:space="preserve"> 06 1 00 00000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</si>
  <si>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(Социальное обеспечение и иные выплаты населению)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</si>
  <si>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</si>
  <si>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</si>
  <si>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</si>
  <si>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</si>
  <si>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>Муниципальная программа Краснояружского района  "Развитие культуры и искусства в Краснояружском районе на 2015-2020 годы"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</si>
  <si>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 на 2015-2020 годы"</t>
  </si>
  <si>
    <t xml:space="preserve"> 04 1 02</t>
  </si>
  <si>
    <t>03 2 00 00000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</si>
  <si>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</si>
  <si>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</si>
  <si>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</si>
  <si>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</si>
  <si>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</si>
  <si>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>Основное мероприятие "Обеспечение  жильём детей-сирот и детей, оставшихся без попечения родителей, лицам из их числа"</t>
  </si>
  <si>
    <t>Основное мероприятие "Профессиональная подготовка, переподготовка и повышение квалификации"</t>
  </si>
  <si>
    <t>Обеспечение права граждан на социальное обслуживание   (Социальное обеспечение и иные выплаты населению)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</si>
  <si>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</si>
  <si>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(Закупка товаров, работ и услуг для государственных (муниципальных) нужд)</t>
  </si>
  <si>
    <t>Повышение квалификации, профессиональная подготовка и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</si>
  <si>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 (Социальное обеспечение и иные выплаты населению)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</si>
  <si>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(Социальное обеспечение и иные выплаты населению)</t>
  </si>
  <si>
    <t>Выплаты ежемесячных пособий гражданам, имеющим детей (Социальное обеспечение и иные выплаты населению)</t>
  </si>
  <si>
    <t>Обеспечение права граждан на социальное обслуживание в рамках подпрограммы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 на 2015-2020 годы" (Предоставление субсидий бюджетным, автономным учреждениям и иным некоммерческим организациям)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</si>
  <si>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</si>
  <si>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(Закупка товаров, работ и услуг для государственных (муниципальных) нужд)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</si>
  <si>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</si>
  <si>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(Социальное обеспечение и иные выплаты населению)</t>
  </si>
  <si>
    <t>Основное мероприятие "Обеспечение жильём ветеранов Великой Отечественной войны"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</si>
  <si>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"О ветеранах",в соответствии с Указом Президента Российской Федерации от 7 мая 2008 года №714 "Об обеспечении жильём ветеранов Великой Отечественной войны 1941-1945 годов (Социальное обеспечение и иные выплаты населению)</t>
  </si>
  <si>
    <t xml:space="preserve"> 07 3 04 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</si>
  <si>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</si>
  <si>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02 4 00 00000</t>
  </si>
  <si>
    <t>Вид рас-хода</t>
  </si>
  <si>
    <t>Под-раз-дел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</si>
  <si>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 на 2015-2020 годы"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</si>
  <si>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2015-2020 годы"</t>
  </si>
  <si>
    <t xml:space="preserve"> 05 2 </t>
  </si>
  <si>
    <t xml:space="preserve"> 05 2 01 </t>
  </si>
  <si>
    <t xml:space="preserve"> 05 2 01 29990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</si>
  <si>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на 2015-2020 годы"</t>
  </si>
  <si>
    <t>Основное мероприятие "Вовлечение в общественную деятельность молодежи в возрасте от 14 до 30 лет"</t>
  </si>
  <si>
    <t xml:space="preserve"> 04 3</t>
  </si>
  <si>
    <t>Реализация полномочий по организации хозяйственного обслуживания зданий и помещений учреждений культуры на селе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</si>
  <si>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Сельское хозяйство и рыболовство</t>
  </si>
  <si>
    <t>Транспорт</t>
  </si>
  <si>
    <t>800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</si>
  <si>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 на 2015-2020 годы"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</si>
  <si>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</si>
  <si>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</si>
  <si>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</si>
  <si>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на 2015-2020 годы"</t>
  </si>
  <si>
    <t>Основное мероприятие "Реализация дополнительных общеобразовательных (общеразвивающих) программ"</t>
  </si>
  <si>
    <t xml:space="preserve"> 02 3 04 </t>
  </si>
  <si>
    <t>Мероприятия  (Предоставление субсидий бюджетным, автономным учреждениям и иным некоммерческим организациям)</t>
  </si>
  <si>
    <t>Основное мероприятие "Мероприятия по развитию дополнительного образования"</t>
  </si>
  <si>
    <t xml:space="preserve"> 02 5 </t>
  </si>
  <si>
    <t xml:space="preserve"> 02 5 03 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</si>
  <si>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на 2015-2020 годы"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</si>
  <si>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</si>
  <si>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</si>
  <si>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</si>
  <si>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</si>
  <si>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</si>
  <si>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</si>
  <si>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</si>
  <si>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Охрана семьи и детства</t>
  </si>
  <si>
    <t>10</t>
  </si>
  <si>
    <t>Физическая культура и спорт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</si>
  <si>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</si>
  <si>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</si>
  <si>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</si>
  <si>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</si>
  <si>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</si>
  <si>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</si>
  <si>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</si>
  <si>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</si>
  <si>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"Реализация мероприятий по обеспечению населения чистой питьевой водой"</t>
  </si>
  <si>
    <t>Основное мероприятие "Организация наружного освещения населённых пунктов"</t>
  </si>
  <si>
    <t xml:space="preserve"> 07 1 02 </t>
  </si>
  <si>
    <t>Основное мероприятие "Развитие инфраструктуры системы дошкольного образования"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</si>
  <si>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</si>
  <si>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(Социальное обеспечение и иные выплаты населению)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</si>
  <si>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</si>
  <si>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</si>
  <si>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</si>
  <si>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</si>
  <si>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 на 2015-2020 годы"</t>
  </si>
  <si>
    <t>Муниципальная программа "Совершенствование и развитие транспортной системы и дорожной сети Краснояружского района на 2015-2020 годы"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</si>
  <si>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</si>
  <si>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</si>
  <si>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 xml:space="preserve">Приложение 5  </t>
  </si>
  <si>
    <t>Приложение  6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</si>
  <si>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 на 2015-2020 годы"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</si>
  <si>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 на 2015-2020 годы"</t>
  </si>
  <si>
    <t>99 9 00 R5110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</si>
  <si>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</si>
  <si>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</t>
  </si>
  <si>
    <t xml:space="preserve"> 04</t>
  </si>
  <si>
    <t xml:space="preserve"> 04 5</t>
  </si>
  <si>
    <t xml:space="preserve"> 04 5 03</t>
  </si>
  <si>
    <t>04 5 03 13220</t>
  </si>
  <si>
    <t>03 2 01 71690</t>
  </si>
  <si>
    <t xml:space="preserve"> 03 5 01 R0270</t>
  </si>
  <si>
    <t>04 1 02 R5192</t>
  </si>
  <si>
    <t>04 3 04 71120</t>
  </si>
  <si>
    <t xml:space="preserve"> 04 3 04</t>
  </si>
  <si>
    <t>02 1 04 72120</t>
  </si>
  <si>
    <t xml:space="preserve"> 02 1 04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</si>
  <si>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 на 2015-2020 годы"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</si>
  <si>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</si>
  <si>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Социальная поддержка детей - сирот и детей, оставшихся без попечения родителей, в части оплаты за  содержание  и капитальный ремонт жилых помещений, закрепленных за детьми - сиротами  (Социальное обеспечение и 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</si>
  <si>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</si>
  <si>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 xml:space="preserve"> 02 4 </t>
  </si>
  <si>
    <t>Подпрограмма "Развитие системы оценки качества образования" муниципальной программы Краснояружского района "Развитие образования Краснояружского района на 2015-2020 годы"</t>
  </si>
  <si>
    <t>Основное мероприятие "Осуществление механизмов контроля качества образования"</t>
  </si>
  <si>
    <t xml:space="preserve"> 02 4 01 </t>
  </si>
  <si>
    <t>02 4 01 73050</t>
  </si>
  <si>
    <t>Обеспечение видеонаблюдения аудиторий пунктов проведения единого государственного экзамена 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</si>
  <si>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</si>
  <si>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</si>
  <si>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</si>
  <si>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</si>
  <si>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</si>
  <si>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09 1 01 R5430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</si>
  <si>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</si>
  <si>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</si>
  <si>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 xml:space="preserve">Осуществление переданных полномочий Российской Федерации по предоставлению отдельных мер социальной поддержки граждан, подвергшихся радиации (Социальное обеспечение и иные выплаты населению) 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</si>
  <si>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 на 2015-2020 годы"</t>
  </si>
  <si>
    <t>07 1 03 71090</t>
  </si>
  <si>
    <t>Реализация мероприятий по обеспечению населения чистой питьевой водой</t>
  </si>
  <si>
    <t>02 2 03 72120</t>
  </si>
  <si>
    <t>03 5 01 R0270</t>
  </si>
  <si>
    <t xml:space="preserve"> 03 5</t>
  </si>
  <si>
    <t>Вознаграждение, причитающееся приёмному родителю  (Социальное обеспечение и иные выплаты населению)</t>
  </si>
  <si>
    <t>03 3 02 72890</t>
  </si>
  <si>
    <t xml:space="preserve">Культура </t>
  </si>
  <si>
    <t xml:space="preserve"> 04 3 04 71120</t>
  </si>
  <si>
    <t>Софинансирование капитальных вложений в объекты муниципальной собственности (Закупка товаров, работ и услуг для государственных (муниципальных) нужд)</t>
  </si>
  <si>
    <t xml:space="preserve"> 07 3 04</t>
  </si>
  <si>
    <t>Выплата пособий по уходу за ребёнком до достижения им возроста полутора лет гражданам, не подлежащим обязательному социальному страхованию на случай временной нетродоспособности и всвязи с материнством  (Социальное обеспечение и иные выплаты населению)</t>
  </si>
  <si>
    <t>Приложение 8</t>
  </si>
  <si>
    <t>Таблица 3</t>
  </si>
  <si>
    <t>Таблица 4</t>
  </si>
  <si>
    <t>Таблица 6</t>
  </si>
  <si>
    <t>тыс. руб.</t>
  </si>
  <si>
    <t>Раздел</t>
  </si>
  <si>
    <t>Национальная оборона</t>
  </si>
  <si>
    <t>Мобилизационная и вневойсковая подготовка</t>
  </si>
  <si>
    <t>02 2 03 22110</t>
  </si>
  <si>
    <t>05 2 01 00590</t>
  </si>
  <si>
    <t>04 3 01 S7780</t>
  </si>
  <si>
    <t xml:space="preserve"> 05 2 01 00590</t>
  </si>
  <si>
    <t>Софинансирование расходов на повышение оплаты труда работников учреждений культуры (Предоставление субсидий бюджетным, автономным учреждениям и иным некоммерческим организациям)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</si>
  <si>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</si>
  <si>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</si>
  <si>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Основное мероприятие "Государственная поддержка кредитования малых форм хозяйствования"</t>
  </si>
  <si>
    <t>Основное мероприятие "Организация предоставления мер по поддержке сельскохозяйственного производства"</t>
  </si>
  <si>
    <t>Муниципальная программа Краснояружского района  "Развитие информационного общества в Краснояружском районе на 2015-2020 годы"</t>
  </si>
  <si>
    <t>Основное мероприятие "Реализация мероприятий военно-патриотической направленности, развитие у молодежи духовно-нравственных ценностей и гражданской культуры"</t>
  </si>
  <si>
    <t>Основное мероприятие "Мобилизационная подготовка населения"</t>
  </si>
  <si>
    <t>Подготовка населения и организаций к действиям в чрезвычайных ситуациях (Закупка товаров, работ и услуг для государственных (муниципальных) нужд)</t>
  </si>
  <si>
    <t xml:space="preserve"> 06 3 </t>
  </si>
  <si>
    <t xml:space="preserve"> 06 3 01 </t>
  </si>
  <si>
    <t>Мероприятия по проведению комплексных кадастровых работ (Закупка товаров, работ и услуг для государственных (муниципальных) нужд)</t>
  </si>
  <si>
    <t>12 1 01 R5550</t>
  </si>
  <si>
    <t xml:space="preserve"> 12 1</t>
  </si>
  <si>
    <t xml:space="preserve"> 12 1 01</t>
  </si>
  <si>
    <t>03 7 01 71230</t>
  </si>
  <si>
    <t>03 7 02 71240</t>
  </si>
  <si>
    <t>03 7 03 71250</t>
  </si>
  <si>
    <t>03 7 04 71260</t>
  </si>
  <si>
    <t>03 7 05 71270</t>
  </si>
  <si>
    <t>99 9 00 00710</t>
  </si>
  <si>
    <t>Муниципальная программа Краснояружского района "Обеспечение безопасности жизнедеятельности населения Краснояружского района на 2015-2020 годы"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</si>
  <si>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 на 2015-2020 годы"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</si>
  <si>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на 2015-2020 годы"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</si>
  <si>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на 2015-2020 годы"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</si>
  <si>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</si>
  <si>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</si>
  <si>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</si>
  <si>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</si>
  <si>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</si>
  <si>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</si>
  <si>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</si>
  <si>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 xml:space="preserve"> 09  </t>
  </si>
  <si>
    <t xml:space="preserve"> 09 1 </t>
  </si>
  <si>
    <t xml:space="preserve"> 09 1 02 </t>
  </si>
  <si>
    <t>Организация предоставления мер по поддержке сельскохозяйственного производства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</si>
  <si>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 Краснояружского района "Развитие сельского хозяйства и охрана окружающей среды в Краснояружском районе 2015-2020 годы"</t>
  </si>
  <si>
    <t>03 1 02 51370</t>
  </si>
  <si>
    <t>03 1 02 52200</t>
  </si>
  <si>
    <t>03 1 01 52500</t>
  </si>
  <si>
    <t>03 1 02 52800</t>
  </si>
  <si>
    <t>03 1 01 71510</t>
  </si>
  <si>
    <t>03 1 02 72310</t>
  </si>
  <si>
    <t>03 1 02 72360</t>
  </si>
  <si>
    <t>03 1 02 72370</t>
  </si>
  <si>
    <t>03 1 02 72410</t>
  </si>
  <si>
    <t xml:space="preserve">Оплата ежемесячных денежных выплат труженникам тыла </t>
  </si>
  <si>
    <t>03 1 02 72420</t>
  </si>
  <si>
    <t xml:space="preserve">Оплата ежемесячных денежных выплат реабилитированным лицам </t>
  </si>
  <si>
    <t>03 1 02 72430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</si>
  <si>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</si>
  <si>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</si>
  <si>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</si>
  <si>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</si>
  <si>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</si>
  <si>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</si>
  <si>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</si>
  <si>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</si>
  <si>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</si>
  <si>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Основное мероприятие "Создание и развитие сети многофункциональных центров предоставления государственных и муниципальных услуг"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</si>
  <si>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</si>
  <si>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</si>
  <si>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счёт средств резервного фонда Правительства Белгородской области (Межбюджетные трансферты)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</si>
  <si>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</si>
  <si>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</si>
  <si>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</si>
  <si>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</si>
  <si>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</si>
  <si>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>873</t>
  </si>
  <si>
    <t>Пенсионное обеспечение</t>
  </si>
  <si>
    <t>Социальное обслуживание населения</t>
  </si>
  <si>
    <t>03 3 01 53810</t>
  </si>
  <si>
    <t>03 3 01 53830</t>
  </si>
  <si>
    <t>03 3 01 72850</t>
  </si>
  <si>
    <t>03 3 02 52600</t>
  </si>
  <si>
    <t>03 3 01 R0840</t>
  </si>
  <si>
    <t>03 3 02 71370</t>
  </si>
  <si>
    <t>03 3 02 72860</t>
  </si>
  <si>
    <t>03 3 02 72870</t>
  </si>
  <si>
    <t>03 3 02 73000</t>
  </si>
  <si>
    <t>03 7 02 00190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</si>
  <si>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</si>
  <si>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</si>
  <si>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03 5 </t>
  </si>
  <si>
    <t xml:space="preserve"> 03 5 01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</si>
  <si>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</si>
  <si>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Капитальный ремонт зданий (за счёт средств резервного фонда Президента Российской Федерации) (Закупка товаров, работ и услуг для государственных (муниципальных) нужд)</t>
  </si>
  <si>
    <t>02 2 03 56120</t>
  </si>
  <si>
    <t>07 3 01 R4970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</si>
  <si>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</si>
  <si>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</si>
  <si>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</si>
  <si>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</si>
  <si>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</si>
  <si>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</si>
  <si>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09 1 02 71290</t>
  </si>
  <si>
    <t>10 1 01 25010</t>
  </si>
  <si>
    <t>11 1 01 21010</t>
  </si>
  <si>
    <t>99 9 00 00190</t>
  </si>
  <si>
    <t>03 6 01 59300</t>
  </si>
  <si>
    <t>01 4 01 00590</t>
  </si>
  <si>
    <t>01 4 02 20340</t>
  </si>
  <si>
    <t>06 3 01 71210</t>
  </si>
  <si>
    <t>08 2 01 63810</t>
  </si>
  <si>
    <t>08 2 01 73810</t>
  </si>
  <si>
    <t>08 1 01 80570</t>
  </si>
  <si>
    <t>10 2 01 21320</t>
  </si>
  <si>
    <t>07 1 02 71340</t>
  </si>
  <si>
    <t>03 1 02 13820</t>
  </si>
  <si>
    <t>03 1 02 73820</t>
  </si>
  <si>
    <t>05 1 01 00590</t>
  </si>
  <si>
    <t>99 9 00 20450</t>
  </si>
  <si>
    <t>99 9 00 51180</t>
  </si>
  <si>
    <t>к решению муниципального совета</t>
  </si>
  <si>
    <t xml:space="preserve">Краснояружского района </t>
  </si>
  <si>
    <t>Ведомственная структура расходов бюджета</t>
  </si>
  <si>
    <t>тыс.руб.</t>
  </si>
  <si>
    <t>Наименование показателя</t>
  </si>
  <si>
    <t>Министерство, ведомство</t>
  </si>
  <si>
    <t>Раз-дел</t>
  </si>
  <si>
    <t>Целевая статья</t>
  </si>
  <si>
    <t>Средства обл.бюджета</t>
  </si>
  <si>
    <t>Средства местного бюджета</t>
  </si>
  <si>
    <t>В С Е Г О</t>
  </si>
  <si>
    <t>Подпрограмма "Развитие государственной гражданской и муниципальной службы" муниципальной программы Краснояружского района "Развитие кадровой политики Краснояружского района на 2015-2020 годы"</t>
  </si>
  <si>
    <t>Мероприятия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</si>
  <si>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(Иные бюджетные ассигнования)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</si>
  <si>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</si>
  <si>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</si>
  <si>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</si>
  <si>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(Закупка товаров, работ и услуг для государственных (муниципальных) нужд)</t>
  </si>
  <si>
    <t xml:space="preserve">Осуществление первичного воинского учёта на территориях, где отсутствуют военные комиссариаты (Межбюджетные трансферты) 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</si>
  <si>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</si>
  <si>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Мероприятия государственной программы Российской Федерации «Доступная среда» до 2020 года за счет средств субъекта Российской Федерации (Межбюджетные трансферты)</t>
  </si>
  <si>
    <t>Софинансирование расходов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</si>
  <si>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</si>
  <si>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</si>
  <si>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</si>
  <si>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Осуществление первичного воинского учёта на территориях, где отсутствуют военные комиссариаты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</si>
  <si>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</si>
  <si>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>07 0 00 00000</t>
  </si>
  <si>
    <t>06 3 00 00000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</si>
  <si>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</si>
  <si>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</si>
  <si>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</si>
  <si>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</si>
  <si>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</si>
  <si>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</si>
  <si>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 на 2015-2020 годы"</t>
  </si>
  <si>
    <t>Основное мероприятие"Обеспечение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</si>
  <si>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</si>
  <si>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 xml:space="preserve"> 10 1 </t>
  </si>
  <si>
    <t xml:space="preserve"> 10 </t>
  </si>
  <si>
    <t xml:space="preserve"> 11 </t>
  </si>
  <si>
    <t xml:space="preserve"> 11 1 </t>
  </si>
  <si>
    <t xml:space="preserve"> 11 1 01 </t>
  </si>
  <si>
    <t>Муниципальная программа Краснояружского района  "Развитие кадровой политики Краснояружского района на 2015-2020 годы"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</si>
  <si>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</si>
  <si>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</si>
  <si>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10 2 00 00000</t>
  </si>
  <si>
    <t>11 0 00 00000</t>
  </si>
  <si>
    <t>Мероприятия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</si>
  <si>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 на 2015-2020 годы"</t>
  </si>
  <si>
    <t>Муниципальная программа Краснояружского района "Развитие культуры и искусства в Краснояружском районе на 2015-2020 годы"</t>
  </si>
  <si>
    <t>Реализация мероприятий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</si>
  <si>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</si>
  <si>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</si>
  <si>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</si>
  <si>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</si>
  <si>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>99 9 00 00000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</si>
  <si>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</si>
  <si>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</si>
  <si>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 на 2015-2020 годы"</t>
  </si>
  <si>
    <t xml:space="preserve"> 04 3 </t>
  </si>
  <si>
    <t xml:space="preserve"> 04 3 01 </t>
  </si>
  <si>
    <t>Подпрограмма "Доступная среда" в рамках муниципальной программы  Краснояружского района  "Социальная поддержка граждан в Краснояружском районе на 2015-2020 годы"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</si>
  <si>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</si>
  <si>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Субсидии некоммерческим организациям (за исключением государственных учреждений)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</si>
  <si>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</si>
  <si>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</si>
  <si>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</si>
  <si>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</si>
  <si>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</si>
  <si>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Организация предоставления мер по поддержке сельскохозяйственного производства (за счет субвенций из областного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</si>
  <si>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10 0 00 00000</t>
  </si>
  <si>
    <t>10 1 00 00000</t>
  </si>
  <si>
    <t xml:space="preserve"> 05 2 02 29990</t>
  </si>
  <si>
    <t xml:space="preserve"> 05 2 02</t>
  </si>
  <si>
    <t>Муниципальная программа Краснояружского района  "Социальная поддержка граждан в Краснояружском районе на 2015-2020 годы"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</si>
  <si>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</si>
  <si>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99 0 00 00000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</si>
  <si>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 на 2015-2020 годы"</t>
  </si>
  <si>
    <t>Основное мероприятие "Содержание и ремонт автомобильных дорог общего пользования местного значения"</t>
  </si>
  <si>
    <t xml:space="preserve"> 10 2 </t>
  </si>
  <si>
    <t xml:space="preserve"> 10 2 01 </t>
  </si>
  <si>
    <t>Подпрограмма "Повышение качества и доступности государственных и муниципальных услуг" муниципальной программы  Краснояружского района "Развитие информационного общества в Краснояружском районе на 2015-2020 годы"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</si>
  <si>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</si>
  <si>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>Мероприятия (Предоставление субсидий бюджетным, автономным учреждениям и иным некоммерческим организациям)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</si>
  <si>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</si>
  <si>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</si>
  <si>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</si>
  <si>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>Реализация полномочий по организации хозяйственного обслуживания зданий и помещений учреждений культуры на селе (Закупка товаров, работ и услуг для государственных (муниципальных) нужд)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</si>
  <si>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</si>
  <si>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</si>
  <si>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</si>
  <si>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</si>
  <si>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</si>
  <si>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</si>
  <si>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</si>
  <si>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</si>
  <si>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</si>
  <si>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</si>
  <si>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</si>
  <si>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</si>
  <si>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Предоставление материальной и иной помощи для погребения 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</si>
  <si>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</si>
  <si>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</si>
  <si>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02 2 01 73040</t>
  </si>
  <si>
    <t>02 2 01 73060</t>
  </si>
  <si>
    <t>02 3 01 00590</t>
  </si>
  <si>
    <t>02 3 04 29990</t>
  </si>
  <si>
    <t>02 5 03 21010</t>
  </si>
  <si>
    <t>02 2 02 20650</t>
  </si>
  <si>
    <t>02 2 02 70650</t>
  </si>
  <si>
    <t>02 5 01 00190</t>
  </si>
  <si>
    <t>02 5 05 73220</t>
  </si>
  <si>
    <t>02 5 02 00590</t>
  </si>
  <si>
    <t>02 5 04 29990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</si>
  <si>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</si>
  <si>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</si>
  <si>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</si>
  <si>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</si>
  <si>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</si>
  <si>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</si>
  <si>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</si>
  <si>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</si>
  <si>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04 5 02 80590</t>
  </si>
  <si>
    <t>Повышение квалификации, профессиональная подготовка и переподготовка кадров (Предоставление субсидий бюджетным, автономным учреждениям и иным некоммерческим организациям)</t>
  </si>
  <si>
    <t>Повышение квалификации, профессиональная подготовка и  переподготовка кадров (Предоставление субсидий бюджетным, автономным учреждениям и иным некоммерческим организациям)</t>
  </si>
  <si>
    <t>04 1 02 L5192</t>
  </si>
  <si>
    <t xml:space="preserve"> 04 1 04 </t>
  </si>
  <si>
    <t>04 3 01 77780</t>
  </si>
  <si>
    <t>07 3 02 26460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</si>
  <si>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</si>
  <si>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</si>
  <si>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Осуществление полномочий по государственной  регистрации актов гражданского состояния (за счет средств областного бюджета) (Межбюджетные трансферты)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</si>
  <si>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на 2015-2020 годы"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</si>
  <si>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(Социальное обеспечение и иные выплаты населению)</t>
  </si>
  <si>
    <t>Муниципальная программа Краснояружского района "Развитие образования Краснояружского района на 2015-2020 годы"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</si>
  <si>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</si>
  <si>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</si>
  <si>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(Закупка товаров, работ и услуг для государственных (муниципальных) нужд)</t>
  </si>
  <si>
    <t>99 9 00 00770</t>
  </si>
  <si>
    <t>Основное мероприятие "Кадровое обеспечение муниципальной службы"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</si>
  <si>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</si>
  <si>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</si>
  <si>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</si>
  <si>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</si>
  <si>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</si>
  <si>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</si>
  <si>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</si>
  <si>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</si>
  <si>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</si>
  <si>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МУ Управление культуры администрации Краснояружского района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</si>
  <si>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</si>
  <si>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</si>
  <si>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</si>
  <si>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на 2015-2020 годы"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</si>
  <si>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(Закупка товаров, работ и услуг для государственных (муниципальных) нужд)</t>
  </si>
  <si>
    <t>03 1 01 72560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</si>
  <si>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(Социальное обеспечение и иные выплаты населению)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</si>
  <si>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</si>
  <si>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</si>
  <si>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</si>
  <si>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</si>
  <si>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</si>
  <si>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</si>
  <si>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</si>
  <si>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</si>
  <si>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</si>
  <si>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(Закупка товаров, работ и услуг для государственных (муниципальных) нужд)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</si>
  <si>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 на 2015-2020 годы"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</si>
  <si>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 на 2015-2020 годы"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</si>
  <si>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в Краснояружском районе на 2015-2020 годы" </t>
  </si>
  <si>
    <t>Осуществление полномочий по государственной  регистрации актов гражданского состояния (за счет средств областного бюджета) (Закупка товаров, работ и услуг для государственных (муниципальных) нужд)</t>
  </si>
  <si>
    <t>03 7 00 00000</t>
  </si>
  <si>
    <t>Обеспечение функций  органов местного самоуправления в рамках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</si>
  <si>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 на 2015-2020 годы"</t>
  </si>
  <si>
    <t>03 3 01 74000</t>
  </si>
  <si>
    <t>Выплата единовременной адресной материальной помощи женщинам, находящимся в трудной жизненной ситуации и сохранившим беременность  (Социальное обеспечение и иные выплаты населению)</t>
  </si>
  <si>
    <t>Основное мероприятие "Реализация общеобра-зовательных программ дошкольного образования"</t>
  </si>
  <si>
    <t xml:space="preserve"> 03 1 01 </t>
  </si>
  <si>
    <t xml:space="preserve"> 04 1 02 </t>
  </si>
  <si>
    <t xml:space="preserve"> 04 5 03 </t>
  </si>
  <si>
    <t>05 0 00 00000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</si>
  <si>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 на 2015-2020 годы"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</si>
  <si>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</si>
  <si>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</si>
  <si>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</si>
  <si>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</si>
  <si>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</si>
  <si>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 xml:space="preserve"> 05 2 00 00000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</si>
  <si>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</si>
  <si>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</si>
  <si>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</si>
  <si>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</si>
  <si>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</si>
  <si>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</si>
  <si>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</si>
  <si>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</si>
  <si>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 xml:space="preserve">Непрограммная часть </t>
  </si>
  <si>
    <t>Непрограммное направление деятельности "Реализация функций органов власти Краснояружского района"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</si>
  <si>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</si>
  <si>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</si>
  <si>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06 0 00 00000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</si>
  <si>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 на 2015-2020 годы" </t>
  </si>
  <si>
    <t xml:space="preserve"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на 2015-2020 годы" 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</si>
  <si>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</si>
  <si>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05 1 00 00000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</si>
  <si>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</si>
  <si>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</si>
  <si>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</si>
  <si>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</si>
  <si>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</si>
  <si>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07 3 01 </t>
  </si>
  <si>
    <t xml:space="preserve">Подпрограмма "Развитие библиотечного дела"  муниципальной программы Краснояружского района "Развитие культуры и искусства в Краснояружском районе на 2015-2020 годы" </t>
  </si>
  <si>
    <t xml:space="preserve">Подпрограмма "Развитие музейного дела" муниципальной программы Краснояружского района "Развитие культуры и искусства в Краснояружском районе на 2015-2020 годы" 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</si>
  <si>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 на 2015-2020 годы"</t>
  </si>
  <si>
    <t xml:space="preserve"> 04 5 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</si>
  <si>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на 2015-2020 годы"</t>
  </si>
  <si>
    <t>Мероприятия  (Закупка товаров, работ и услуг для государственных (муниципальных) нужд)</t>
  </si>
  <si>
    <t>03 0 00 00000</t>
  </si>
  <si>
    <t>03 1 00 00000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</si>
  <si>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</si>
  <si>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</si>
  <si>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>Расходы по обеспечению деятельности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</si>
  <si>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 07 </t>
  </si>
  <si>
    <t xml:space="preserve"> 07 1 </t>
  </si>
  <si>
    <t xml:space="preserve"> 07 1 03 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</si>
  <si>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 на 2015-2020 годы"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</si>
  <si>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</si>
  <si>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</si>
  <si>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03 1 02 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</si>
  <si>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 на 2015-2020 годы"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</si>
  <si>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</si>
  <si>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</si>
  <si>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</si>
  <si>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03 4 00 00000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</si>
  <si>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</si>
  <si>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07 3 00 00000</t>
  </si>
  <si>
    <t>08 0 00 00000</t>
  </si>
  <si>
    <t>08 1 00 00000</t>
  </si>
  <si>
    <t>Межбюджетные трансферты, передаваемые бюджетам сельских поселений на содержание и ремонт автомобильных дорог общего пользования местного значения (Межбюджетные трансферты)</t>
  </si>
  <si>
    <t>08 2 00 00000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</si>
  <si>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 на 201-2020 годы"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</si>
  <si>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</si>
  <si>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</si>
  <si>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</si>
  <si>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</si>
  <si>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</si>
  <si>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</si>
  <si>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</si>
  <si>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</si>
  <si>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</si>
  <si>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</si>
  <si>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</si>
  <si>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</si>
  <si>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</si>
  <si>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</si>
  <si>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</si>
  <si>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 на 2015-2020 годы"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</si>
  <si>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</si>
  <si>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</si>
  <si>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</si>
  <si>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</si>
  <si>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</si>
  <si>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</si>
  <si>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</si>
  <si>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 xml:space="preserve"> 02 </t>
  </si>
  <si>
    <t xml:space="preserve"> 02 1 </t>
  </si>
  <si>
    <t xml:space="preserve"> 02 1 01 </t>
  </si>
  <si>
    <t>Подпрограмма " Развитие дошкольного образования" муниципальной программы Краснояружского района "Развитие образования Краснояружского района на 2015-2020 годы"</t>
  </si>
  <si>
    <t>Подпрограмма "Повышение качества и доступности государственных и муниципальных услуг" муниципальной программы Краснояружского района "Развитие информационного общества в Краснояружском районе на 2015-2020 годы"</t>
  </si>
  <si>
    <t>Муниципальная программа Краснояружского района «Развитие кадровой политики Краснояружского района на 2015-2020 годы»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</si>
  <si>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</si>
  <si>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</si>
  <si>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</si>
  <si>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</si>
  <si>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</si>
  <si>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Приложение  7</t>
  </si>
  <si>
    <t>Под-раздел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</si>
  <si>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</si>
  <si>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</si>
  <si>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</si>
  <si>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</si>
  <si>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</si>
  <si>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</si>
  <si>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</si>
  <si>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</si>
  <si>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</si>
  <si>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Муниципальная программа "Развитие информационного общества в Краснояружском районе на 2015-2020 годы"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</si>
  <si>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 на 2015-2020 годы"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</si>
  <si>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</si>
  <si>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 xml:space="preserve"> 02 5 05 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</si>
  <si>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</si>
  <si>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</si>
  <si>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</si>
  <si>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 xml:space="preserve"> 02 5 04 </t>
  </si>
  <si>
    <t>Мероприятия (Закупка товаров, работ и услуг для государственных (муниципальных) нужд)</t>
  </si>
  <si>
    <t>Основное мероприятие "Реализация мероприятий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</si>
  <si>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</si>
  <si>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</si>
  <si>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</si>
  <si>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</si>
  <si>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</si>
  <si>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</si>
  <si>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Дополнительное образование детей</t>
  </si>
  <si>
    <t>Организация транспортного обслуживания населения в пригородном межмуниципальном сообщении (Закупка товаров, работ и услуг для государственных (муниципальных) нужд)</t>
  </si>
  <si>
    <t xml:space="preserve"> 05 1 01</t>
  </si>
  <si>
    <t xml:space="preserve"> 06 3 01</t>
  </si>
  <si>
    <t xml:space="preserve"> 07 3 01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</si>
  <si>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</si>
  <si>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</si>
  <si>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</si>
  <si>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</si>
  <si>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</si>
  <si>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</si>
  <si>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</si>
  <si>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850 </t>
  </si>
  <si>
    <t>Национальная экономика</t>
  </si>
  <si>
    <t>Общеэкономические вопросы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</si>
  <si>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</si>
  <si>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</si>
  <si>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</si>
  <si>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 xml:space="preserve">Мероприятия государственной программы Российской Федерации «Доступная среда» до 2020 года за счет средств субъекта Российской Федерации 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</si>
  <si>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</si>
  <si>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</si>
  <si>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</si>
  <si>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</si>
  <si>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</si>
  <si>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</si>
  <si>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</si>
  <si>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</si>
  <si>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</si>
  <si>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09 0 00 00000</t>
  </si>
  <si>
    <t>09 1 00 00000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</si>
  <si>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</si>
  <si>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Повышение квалификации, профессиональная подготовка и 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</si>
  <si>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 (Социальное обеспечение и иные выплаты 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</si>
  <si>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</si>
  <si>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</si>
  <si>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</si>
  <si>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</si>
  <si>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>03 1 01 R4620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</si>
  <si>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</si>
  <si>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</si>
  <si>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</si>
  <si>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Осуществление переданных полномочий Российской Федерации по государственной регистрации актов гражданского состояния (Межбюджетные трансферты)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</si>
  <si>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</si>
  <si>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</si>
  <si>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</si>
  <si>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</si>
  <si>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</si>
  <si>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</si>
  <si>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03 6 00 00000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</si>
  <si>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</si>
  <si>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</si>
  <si>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</si>
  <si>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</si>
  <si>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(Социальное обеспечение и иные выплаты населению)</t>
  </si>
  <si>
    <t>Обеспечение права граждан на социальное обслуживание (Иные бюджетные ассигнования)</t>
  </si>
  <si>
    <t xml:space="preserve">                </t>
  </si>
  <si>
    <t xml:space="preserve"> 07 1 01 </t>
  </si>
  <si>
    <t>09 1 01 73720</t>
  </si>
  <si>
    <t>07 1 01 71360</t>
  </si>
  <si>
    <t>06 2 01 60390</t>
  </si>
  <si>
    <t>07 1 01 20010</t>
  </si>
  <si>
    <t xml:space="preserve"> 07 1 01 71360</t>
  </si>
  <si>
    <t>02 1 04 22110</t>
  </si>
  <si>
    <t>01 1 01 20320</t>
  </si>
  <si>
    <t xml:space="preserve"> 01</t>
  </si>
  <si>
    <t xml:space="preserve"> 01 1</t>
  </si>
  <si>
    <t xml:space="preserve"> 01 1 01</t>
  </si>
  <si>
    <t xml:space="preserve"> 06 2</t>
  </si>
  <si>
    <t xml:space="preserve"> 06 2 01</t>
  </si>
  <si>
    <t xml:space="preserve"> 09 1 01 73720</t>
  </si>
  <si>
    <t xml:space="preserve"> 07 1 01 20010</t>
  </si>
  <si>
    <t xml:space="preserve"> 07 1 01</t>
  </si>
  <si>
    <t>02 1 04  22110</t>
  </si>
  <si>
    <t>02 2 02 22110</t>
  </si>
  <si>
    <t xml:space="preserve"> 04 1 02 21440</t>
  </si>
  <si>
    <t xml:space="preserve"> 06 2 01 </t>
  </si>
  <si>
    <t xml:space="preserve">05 </t>
  </si>
  <si>
    <t>Поддержка малого и среднего предпринимательства, включая крестьянские (фермерские) хозяйства, в сфере сельского туризма  (Закупка товаров, работ и услуг для государственных (муниципальных) нужд)</t>
  </si>
  <si>
    <t>Основное мероприятие "Развитие предпринимательства в сфере сельского туризма"</t>
  </si>
  <si>
    <t xml:space="preserve"> "Развитие экономического потенциала и формирование благоприятного предпринимательского климата в Краснояружском районе на 2015-2020 годы"</t>
  </si>
  <si>
    <t xml:space="preserve"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некоммерческих организаций) индивидуальным предпринимателям, физическим лицам) </t>
  </si>
  <si>
    <t>Основное мероприятие "Мероприятия по благоустройству населённых пунктов"</t>
  </si>
  <si>
    <t>Благоустройство  (Закупка товаров, работ и услуг для государственных (муниципальных) нужд)</t>
  </si>
  <si>
    <t>Организация и проведение областных конкурсов по благоустройству (Закупка товаров, работ и услуг для государственных (муниципальных) нужд)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</si>
  <si>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 на 2015-2020 годы"</t>
  </si>
  <si>
    <t>Основное мероприятие "Реализация мероприятий по раннему выявлению потребителей наркотиков"</t>
  </si>
  <si>
    <t>Мероприятия по раннему выявлению потребителей наркотиков (Закупка товаров, работ и услуг для государственных (муниципальных) нужд)</t>
  </si>
  <si>
    <t>99 9 00 72120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</si>
  <si>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</t>
  </si>
  <si>
    <t>Обеспечение функций  органов местного самоуправления  (Социальное обеспечение и иные выплаты населению)</t>
  </si>
  <si>
    <t>Обеспечение функций  органов местного самоуправления  (Иные бюджетные ассигнования)</t>
  </si>
  <si>
    <t>02 1 04  72120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</si>
  <si>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</si>
  <si>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</si>
  <si>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11 1 00 00000</t>
  </si>
  <si>
    <t>13</t>
  </si>
  <si>
    <t>Мероприятия по обеспечению населения чистой питьевой водой (Закупка товаров, работ и услуг для государственных (муниципальных) нужд)</t>
  </si>
  <si>
    <t xml:space="preserve">Организация наружного освещения населённых пунктов (Закупка товаров, работ и услуг для государственных (муниципальных) нужд) </t>
  </si>
  <si>
    <t xml:space="preserve"> 05 </t>
  </si>
  <si>
    <t xml:space="preserve"> 05 1 01 </t>
  </si>
  <si>
    <t xml:space="preserve"> 05 1 </t>
  </si>
  <si>
    <t>Муниципальная программа Краснояружского района  "Развитие физической культуры, спорта и молодёжного движения в Краснояружском районе на 2015-2020 годы"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</si>
  <si>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</si>
  <si>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</si>
  <si>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</si>
  <si>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</si>
  <si>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 xml:space="preserve"> 600 </t>
  </si>
  <si>
    <t>Жилищно-коммунальное хозяйство</t>
  </si>
  <si>
    <t>Коммунальное хозяйство</t>
  </si>
  <si>
    <t>400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</si>
  <si>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 на 201-2020 годы"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</si>
  <si>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 на 2015-2020 годы"</t>
  </si>
  <si>
    <t>Подпрограмма 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 на 2015-2020 годы"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</si>
  <si>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</si>
  <si>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</si>
  <si>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 xml:space="preserve"> 06 1 </t>
  </si>
  <si>
    <t xml:space="preserve"> 06 1 01 </t>
  </si>
  <si>
    <t>06 1 01 27290</t>
  </si>
  <si>
    <t>Таблица 1</t>
  </si>
  <si>
    <t>№ п/п</t>
  </si>
  <si>
    <t>Наименование поселений</t>
  </si>
  <si>
    <t>1.</t>
  </si>
  <si>
    <t>Вязовское сельское поселение</t>
  </si>
  <si>
    <t>2.</t>
  </si>
  <si>
    <t>Графовское  сельское поселение</t>
  </si>
  <si>
    <t>3.</t>
  </si>
  <si>
    <t>Илек-Пеньковское  сельское поселение</t>
  </si>
  <si>
    <t>4.</t>
  </si>
  <si>
    <t>Колотиловское  сельское поселение</t>
  </si>
  <si>
    <t>5.</t>
  </si>
  <si>
    <t>Репяховское  сельское поселение</t>
  </si>
  <si>
    <t>6.</t>
  </si>
  <si>
    <t>Сергиевское  сельское поселение</t>
  </si>
  <si>
    <t>7.</t>
  </si>
  <si>
    <t>Теребренское  сельское поселение</t>
  </si>
  <si>
    <t>8.</t>
  </si>
  <si>
    <t>Городское поселение "Поселок Красная Яруга"</t>
  </si>
  <si>
    <t>И Т О Г О</t>
  </si>
  <si>
    <t>Обеспечение деятельности (оказание услуг) государственных (муниципальных) учреждений (организаций)(Иные бюджетные ассигнования)</t>
  </si>
  <si>
    <t xml:space="preserve"> 04 4 01</t>
  </si>
  <si>
    <t xml:space="preserve"> 04 4</t>
  </si>
  <si>
    <t>04 4 01 21240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</si>
  <si>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в Краснояружском районе на 2015-2020 годы"</t>
  </si>
  <si>
    <t>Основное мероприятие "Государственная охрана объектов культурного наследия"</t>
  </si>
  <si>
    <t>Сохранение объектов культурного наследия (памятников истории и культуры) Закупка товаров, работ и услуг для государственных (муниципальных) нужд)</t>
  </si>
  <si>
    <t xml:space="preserve"> 04 4 </t>
  </si>
  <si>
    <t xml:space="preserve"> 04 4 01 </t>
  </si>
  <si>
    <t xml:space="preserve"> 04 4 01 21240</t>
  </si>
  <si>
    <t>99 9 00 74040</t>
  </si>
  <si>
    <t>Здравоохранение</t>
  </si>
  <si>
    <t>Другие вопросы в области здравоохранения</t>
  </si>
  <si>
    <t>Распределение субвенций бюджетам поселений</t>
  </si>
  <si>
    <t xml:space="preserve">на осуществление полномочий  по первичному </t>
  </si>
  <si>
    <t xml:space="preserve">воинскому  учету на территориях, где отсутствуют </t>
  </si>
  <si>
    <t>военные комиссариаты</t>
  </si>
  <si>
    <t>Выплата премии Губернатора Белгородской области "За будущее Белгородчины" (Закупка товаров, работ и услуг для государственных (муниципальных) нужд)</t>
  </si>
  <si>
    <t>Подготовка населения и организаций к действиям в чрезвычайных ситуациях (Социальное обеспечение и иные выплаты населению)</t>
  </si>
  <si>
    <t xml:space="preserve">муниципального района за 2018 год </t>
  </si>
  <si>
    <t xml:space="preserve"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за 2018 год </t>
  </si>
  <si>
    <t xml:space="preserve">Распределение дотаций на выравнивание бюджетной обеспеченности поселений за 2018 год </t>
  </si>
  <si>
    <t xml:space="preserve">за 2018 год </t>
  </si>
  <si>
    <t>2</t>
  </si>
  <si>
    <t>Доходы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</si>
  <si>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РФ, в части, подлежащей зачислению в бюджет муниципального района</t>
  </si>
  <si>
    <t>Итого закрепленных налоговых и неналоговых платежей</t>
  </si>
  <si>
    <t>Часть общего объема доходов местного бюджета</t>
  </si>
  <si>
    <t>Всего доходов</t>
  </si>
  <si>
    <t>Расходы</t>
  </si>
  <si>
    <t>Межбюджетные трансферты, передаваемые бюджетам сельских поселений на содержание и ремонт автомобильных дорог общего пользования местного значения в рамках подпрограммы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на 2015-2020 годы"</t>
  </si>
  <si>
    <t xml:space="preserve">Капитальный и текущий ремонт, реконструкция и строительство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</si>
  <si>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</si>
  <si>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Управление дорожным хозяйством</t>
  </si>
  <si>
    <t>Всего расходов</t>
  </si>
  <si>
    <t>Таблица 2</t>
  </si>
  <si>
    <t xml:space="preserve">на осуществление полномочий  по </t>
  </si>
  <si>
    <t xml:space="preserve">государственной регистрации актов </t>
  </si>
  <si>
    <t>гражданского состояния</t>
  </si>
  <si>
    <t>Таблица 5</t>
  </si>
  <si>
    <t>Колотиловское сельское поселение</t>
  </si>
  <si>
    <t xml:space="preserve">Сергиевское сельское поселение </t>
  </si>
  <si>
    <t>Теребренское сельское поселение</t>
  </si>
  <si>
    <t>Бюджет дорожного фонда Краснояружского района за 2018 год</t>
  </si>
  <si>
    <t>Распределение иных межбюджетных трансфертов, передаваемых бюджетам городского и сельских поселений для компенсации дополнительных расходов, возникших в результате решений, принятых органами власти другого уровня за 2018 год</t>
  </si>
  <si>
    <t xml:space="preserve">Распределение иных межбюджетных трансфертов, передаваемых бюджетам сельских поселений на организацию проведения областных конкурсов по благоустройству за 2018 год </t>
  </si>
  <si>
    <t xml:space="preserve">Распределение иных межбюджетных трансфертов, передаваемых бюджетам сельских поселений на содержание и ремонт автомобильных дорог общего пользования местного значения за 2018 год </t>
  </si>
  <si>
    <t xml:space="preserve"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за 2018 год 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</si>
  <si>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за 2018 год</t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</si>
  <si>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PT Astra Serif"/>
        <family val="1"/>
      </rPr>
      <t>страхования гражданской ответственности владельцев транспортных средств</t>
    </r>
    <r>
      <rPr>
        <sz val="12"/>
        <rFont val="PT Astra Serif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  </r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</si>
  <si>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PT Astra Serif"/>
        <family val="1"/>
      </rPr>
      <t>страхования гражданской ответственности владельцев транспортных средств</t>
    </r>
    <r>
      <rPr>
        <sz val="12"/>
        <rFont val="PT Astra Serif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 (Социальное обеспечение и иные выплаты населению)</t>
    </r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</si>
  <si>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</si>
  <si>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</si>
  <si>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</si>
  <si>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 на 2015-2020 годы"</t>
  </si>
  <si>
    <t>Основное мероприятие "Поддержка социально-ориентированных некоммерческих организаций"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</si>
  <si>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 на 2015-2020 годы" 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</si>
  <si>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 на 2015-2020 годы"</t>
  </si>
  <si>
    <t>Муниципальная программа Краснояружского района "Развитие сельского хозяйства и охрана окружающей среды в Краснояружском районе 2015-2020 годы"</t>
  </si>
  <si>
    <t xml:space="preserve"> 06 </t>
  </si>
  <si>
    <t>Организация деятельности террито-риальных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</si>
  <si>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на 2015-2020 годы" 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</si>
  <si>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</si>
  <si>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01 4 00 00000</t>
  </si>
  <si>
    <t>01 3 00 00000</t>
  </si>
  <si>
    <t>01 2 00 00000</t>
  </si>
  <si>
    <t>01 0 00 00000</t>
  </si>
  <si>
    <t>02 0 00 00000</t>
  </si>
  <si>
    <t>02 1 00 00000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</si>
  <si>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</si>
  <si>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02 2 00 00000</t>
  </si>
  <si>
    <t>Мероприятия по проведению оздоровительной кампании детей 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</si>
  <si>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</si>
  <si>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</si>
  <si>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</si>
  <si>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02 3 00 00000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</si>
  <si>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</si>
  <si>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02 5 00 00000</t>
  </si>
  <si>
    <t>Расходы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</si>
  <si>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некомерческих организаций), индивидуальным предпринимателям, физическим лицам)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</si>
  <si>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</si>
  <si>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</si>
  <si>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07 3 04 51340</t>
  </si>
  <si>
    <t>Формирование современной городской среды</t>
  </si>
  <si>
    <t>Мероприятия подпрограммы «Обеспечение жильем молодых семей» федеральной целевой программы «Жилище» на 2011-2015 годы за счет средств бюджета субъекта Российской Федерации (Социальное обеспечение и иные выплаты населению)</t>
  </si>
  <si>
    <t>Осуществление переданных полномочий Российской Федерации по предоставлению отдельных мер социальной поддержки граждан, подвергшихся радиации в рамках подпрограммы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 на 2015-2020 годы" (Закупка товаров, работ и услуг для государственных (муниципальных) нужд)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</si>
  <si>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 на 2015-2020 годы"</t>
  </si>
  <si>
    <t>07 1 02 S1340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</si>
  <si>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(Закупка товаров, работ и услуг для государственных (муниципальных) нужд)</t>
  </si>
  <si>
    <t>Муниципальная программа Краснояружского района "Развитие физической культуры, спорта и молодёжного движения в Краснояружском районе на 2015-2020 годы"</t>
  </si>
  <si>
    <t>Приложение 10</t>
  </si>
  <si>
    <t>Приложение  9</t>
  </si>
  <si>
    <t>Выплата пособий при рождении ребёнка гражданам, не подлежащим обязательному социальному страхованию на случай временной нетрудоспособности и в связи с материнством  (Социальное обеспечение и иные выплаты населению)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</si>
  <si>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</si>
  <si>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</si>
  <si>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</si>
  <si>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</si>
  <si>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</si>
  <si>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07 1 03 41090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</si>
  <si>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 на 2015-2020 годы"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</si>
  <si>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</si>
  <si>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</si>
  <si>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</si>
  <si>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</si>
  <si>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</si>
  <si>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</si>
  <si>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</si>
  <si>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</si>
  <si>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04 0 00 00000</t>
  </si>
  <si>
    <t>04 1 00 00000</t>
  </si>
  <si>
    <t>03 3 00 00000</t>
  </si>
  <si>
    <t>Осуществление переданных полномочий Российской Федерации по государственной  регистрации актов гражданского состояния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</si>
  <si>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</si>
  <si>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</si>
  <si>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</si>
  <si>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>Социальная поддержка детей-сирот и детей оставшихся без попечения родителей, в части оплаты за содержание и капитальный ремонт жилых помещений, закреплённых за детьми-сиротами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</si>
  <si>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</si>
  <si>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Муниципальная программа Краснояружского района "Социальная поддержка граждан в Краснояружском районе на 2015-2020 годы"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</si>
  <si>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</si>
  <si>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</si>
  <si>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</si>
  <si>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</si>
  <si>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</si>
  <si>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 xml:space="preserve"> 01 4 02 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</si>
  <si>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 на 2015-2020 годы"</t>
  </si>
  <si>
    <t>Основное мероприятие "Оказание социальных услуг населению организациями социального обслуживания"</t>
  </si>
  <si>
    <t>Расходы по обеспечению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</si>
  <si>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</si>
  <si>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</si>
  <si>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08 2 01 63820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</si>
  <si>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</si>
  <si>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</si>
  <si>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</si>
  <si>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</si>
  <si>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</si>
  <si>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</si>
  <si>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</si>
  <si>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</si>
  <si>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</si>
  <si>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Осуществление переданных полномочий Российской Федерации  по государственной регистрации актов гражданского состояния (Межбюджетные трансферты)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</si>
  <si>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</si>
  <si>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  (Социальное обеспечение и иные выплаты населению)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</si>
  <si>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</si>
  <si>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</si>
  <si>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</si>
  <si>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</si>
  <si>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04 3 04 22110</t>
  </si>
  <si>
    <t>Муниципальная программа Краснояружского района « Формирование современной городской среды в Краснояружском районе 2018-2022 годы»</t>
  </si>
  <si>
    <t>Подпрограмма «Благоустройство дворовых территорий многоквартирных домов поселений Краснояружского района»</t>
  </si>
  <si>
    <t>Основное мероприятие «Обеспечение проведения мероприятий по благоустройству дворовых территорий поселений Краснояружского района»</t>
  </si>
  <si>
    <t>12 1 01 22120</t>
  </si>
  <si>
    <t>Проведения мероприятий по благоустройству дворовых территорий поселений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</si>
  <si>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</si>
  <si>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  (Закупка товаров, работ и услуг для государственных (муниципальных) нужд)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</si>
  <si>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</si>
  <si>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</si>
  <si>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</si>
  <si>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</si>
  <si>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 xml:space="preserve">  02 1 04 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</si>
  <si>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на 2015-2020 годы"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</si>
  <si>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</si>
  <si>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</si>
  <si>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</si>
  <si>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 xml:space="preserve"> 09 1 01 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</si>
  <si>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</si>
  <si>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</si>
  <si>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</si>
  <si>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</si>
  <si>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</si>
  <si>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 на 2015-2020 годы"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</si>
  <si>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 2015-2020 годы"</t>
  </si>
  <si>
    <t>99 9 00 70550</t>
  </si>
  <si>
    <t>от 18 апреля 2019 года №71</t>
  </si>
  <si>
    <t>от 18 апреля  2019 года №71</t>
  </si>
  <si>
    <t>от 18 апреля 2019 года № 71</t>
  </si>
  <si>
    <t>от 18 апреля 2019 года №_71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</si>
</sst>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yy\ hh:mm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b/>
      <sz val="10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10"/>
      <name val="PT Astra Serif"/>
      <family val="1"/>
    </font>
    <font>
      <sz val="14"/>
      <color indexed="14"/>
      <name val="PT Astra Serif"/>
      <family val="1"/>
    </font>
    <font>
      <sz val="12"/>
      <color indexed="10"/>
      <name val="PT Astra Serif"/>
      <family val="1"/>
    </font>
    <font>
      <sz val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72" fontId="5" fillId="33" borderId="0" xfId="0" applyNumberFormat="1" applyFont="1" applyFill="1" applyAlignment="1">
      <alignment/>
    </xf>
    <xf numFmtId="0" fontId="6" fillId="33" borderId="0" xfId="55" applyNumberFormat="1" applyFont="1" applyFill="1" applyBorder="1" applyAlignment="1" applyProtection="1">
      <alignment wrapText="1"/>
      <protection/>
    </xf>
    <xf numFmtId="0" fontId="6" fillId="33" borderId="0" xfId="55" applyNumberFormat="1" applyFont="1" applyFill="1" applyBorder="1" applyAlignment="1" applyProtection="1">
      <alignment horizontal="center" wrapText="1"/>
      <protection/>
    </xf>
    <xf numFmtId="172" fontId="7" fillId="33" borderId="10" xfId="55" applyNumberFormat="1" applyFont="1" applyFill="1" applyBorder="1" applyAlignment="1" applyProtection="1">
      <alignment/>
      <protection/>
    </xf>
    <xf numFmtId="172" fontId="9" fillId="33" borderId="11" xfId="55" applyNumberFormat="1" applyFont="1" applyFill="1" applyBorder="1" applyAlignment="1" applyProtection="1">
      <alignment horizontal="right" vertical="center" wrapText="1"/>
      <protection/>
    </xf>
    <xf numFmtId="172" fontId="9" fillId="33" borderId="11" xfId="55" applyNumberFormat="1" applyFont="1" applyFill="1" applyBorder="1" applyAlignment="1" applyProtection="1">
      <alignment/>
      <protection/>
    </xf>
    <xf numFmtId="172" fontId="7" fillId="33" borderId="11" xfId="55" applyNumberFormat="1" applyFont="1" applyFill="1" applyBorder="1" applyAlignment="1" applyProtection="1">
      <alignment/>
      <protection/>
    </xf>
    <xf numFmtId="172" fontId="7" fillId="33" borderId="11" xfId="0" applyNumberFormat="1" applyFont="1" applyFill="1" applyBorder="1" applyAlignment="1">
      <alignment/>
    </xf>
    <xf numFmtId="172" fontId="9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4" fontId="7" fillId="33" borderId="11" xfId="55" applyNumberFormat="1" applyFont="1" applyFill="1" applyBorder="1" applyAlignment="1" applyProtection="1">
      <alignment/>
      <protection/>
    </xf>
    <xf numFmtId="172" fontId="9" fillId="33" borderId="11" xfId="0" applyNumberFormat="1" applyFont="1" applyFill="1" applyBorder="1" applyAlignment="1">
      <alignment/>
    </xf>
    <xf numFmtId="172" fontId="9" fillId="33" borderId="11" xfId="0" applyNumberFormat="1" applyFont="1" applyFill="1" applyBorder="1" applyAlignment="1">
      <alignment horizontal="right"/>
    </xf>
    <xf numFmtId="4" fontId="7" fillId="33" borderId="11" xfId="0" applyNumberFormat="1" applyFont="1" applyFill="1" applyBorder="1" applyAlignment="1">
      <alignment/>
    </xf>
    <xf numFmtId="172" fontId="7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0" xfId="55" applyNumberFormat="1" applyFont="1" applyFill="1" applyBorder="1" applyAlignment="1" applyProtection="1">
      <alignment horizontal="left" vertical="center" wrapText="1"/>
      <protection/>
    </xf>
    <xf numFmtId="49" fontId="7" fillId="33" borderId="0" xfId="55" applyNumberFormat="1" applyFont="1" applyFill="1" applyBorder="1" applyAlignment="1" applyProtection="1">
      <alignment horizontal="center" wrapText="1"/>
      <protection/>
    </xf>
    <xf numFmtId="49" fontId="7" fillId="33" borderId="0" xfId="55" applyNumberFormat="1" applyFont="1" applyFill="1" applyBorder="1" applyAlignment="1" applyProtection="1">
      <alignment horizontal="center"/>
      <protection/>
    </xf>
    <xf numFmtId="0" fontId="7" fillId="33" borderId="0" xfId="55" applyNumberFormat="1" applyFont="1" applyFill="1" applyBorder="1" applyAlignment="1" applyProtection="1">
      <alignment horizontal="center"/>
      <protection/>
    </xf>
    <xf numFmtId="172" fontId="9" fillId="33" borderId="10" xfId="55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49" fontId="9" fillId="33" borderId="11" xfId="55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wrapText="1"/>
    </xf>
    <xf numFmtId="49" fontId="8" fillId="33" borderId="11" xfId="55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 quotePrefix="1">
      <alignment horizontal="center"/>
    </xf>
    <xf numFmtId="0" fontId="6" fillId="0" borderId="0" xfId="55" applyNumberFormat="1" applyFont="1" applyFill="1" applyBorder="1" applyAlignment="1" applyProtection="1">
      <alignment horizontal="center" wrapText="1"/>
      <protection/>
    </xf>
    <xf numFmtId="49" fontId="9" fillId="33" borderId="11" xfId="55" applyNumberFormat="1" applyFont="1" applyFill="1" applyBorder="1" applyAlignment="1" applyProtection="1">
      <alignment horizontal="left" vertical="center" wrapText="1"/>
      <protection/>
    </xf>
    <xf numFmtId="49" fontId="9" fillId="33" borderId="11" xfId="55" applyNumberFormat="1" applyFont="1" applyFill="1" applyBorder="1" applyAlignment="1" applyProtection="1">
      <alignment horizontal="center" wrapText="1"/>
      <protection/>
    </xf>
    <xf numFmtId="49" fontId="9" fillId="33" borderId="11" xfId="55" applyNumberFormat="1" applyFont="1" applyFill="1" applyBorder="1" applyAlignment="1" applyProtection="1" quotePrefix="1">
      <alignment horizontal="center"/>
      <protection/>
    </xf>
    <xf numFmtId="49" fontId="7" fillId="33" borderId="11" xfId="55" applyNumberFormat="1" applyFont="1" applyFill="1" applyBorder="1" applyAlignment="1" applyProtection="1">
      <alignment horizontal="center"/>
      <protection/>
    </xf>
    <xf numFmtId="49" fontId="9" fillId="33" borderId="11" xfId="55" applyNumberFormat="1" applyFont="1" applyFill="1" applyBorder="1" applyAlignment="1" applyProtection="1">
      <alignment horizontal="center"/>
      <protection/>
    </xf>
    <xf numFmtId="49" fontId="7" fillId="33" borderId="11" xfId="55" applyNumberFormat="1" applyFont="1" applyFill="1" applyBorder="1" applyAlignment="1" applyProtection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center" wrapText="1"/>
    </xf>
    <xf numFmtId="49" fontId="7" fillId="33" borderId="11" xfId="55" applyNumberFormat="1" applyFont="1" applyFill="1" applyBorder="1" applyAlignment="1" applyProtection="1" quotePrefix="1">
      <alignment horizontal="center"/>
      <protection/>
    </xf>
    <xf numFmtId="49" fontId="7" fillId="33" borderId="11" xfId="55" applyNumberFormat="1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justify" wrapText="1"/>
    </xf>
    <xf numFmtId="49" fontId="7" fillId="33" borderId="11" xfId="55" applyNumberFormat="1" applyFont="1" applyFill="1" applyBorder="1" applyAlignment="1" applyProtection="1">
      <alignment horizontal="center" wrapText="1"/>
      <protection/>
    </xf>
    <xf numFmtId="49" fontId="7" fillId="33" borderId="11" xfId="53" applyNumberFormat="1" applyFont="1" applyFill="1" applyBorder="1" applyAlignment="1">
      <alignment horizontal="left" wrapText="1"/>
      <protection/>
    </xf>
    <xf numFmtId="2" fontId="7" fillId="33" borderId="11" xfId="55" applyNumberFormat="1" applyFont="1" applyFill="1" applyBorder="1" applyAlignment="1" applyProtection="1">
      <alignment horizontal="left" vertical="center" wrapText="1"/>
      <protection/>
    </xf>
    <xf numFmtId="49" fontId="7" fillId="33" borderId="11" xfId="53" applyNumberFormat="1" applyFont="1" applyFill="1" applyBorder="1" applyAlignment="1">
      <alignment horizontal="center" wrapText="1"/>
      <protection/>
    </xf>
    <xf numFmtId="0" fontId="7" fillId="33" borderId="11" xfId="0" applyNumberFormat="1" applyFont="1" applyFill="1" applyBorder="1" applyAlignment="1">
      <alignment horizontal="justify" wrapText="1"/>
    </xf>
    <xf numFmtId="0" fontId="7" fillId="33" borderId="11" xfId="0" applyNumberFormat="1" applyFont="1" applyFill="1" applyBorder="1" applyAlignment="1">
      <alignment horizontal="justify" vertical="center" wrapText="1"/>
    </xf>
    <xf numFmtId="0" fontId="9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1" xfId="55" applyNumberFormat="1" applyFont="1" applyFill="1" applyBorder="1" applyAlignment="1" applyProtection="1" quotePrefix="1">
      <alignment horizontal="center" wrapText="1"/>
      <protection/>
    </xf>
    <xf numFmtId="3" fontId="9" fillId="33" borderId="11" xfId="55" applyNumberFormat="1" applyFont="1" applyFill="1" applyBorder="1" applyAlignment="1" applyProtection="1">
      <alignment horizontal="center" wrapText="1"/>
      <protection/>
    </xf>
    <xf numFmtId="49" fontId="7" fillId="33" borderId="11" xfId="55" applyNumberFormat="1" applyFont="1" applyFill="1" applyBorder="1" applyAlignment="1" applyProtection="1" quotePrefix="1">
      <alignment horizontal="center" wrapText="1"/>
      <protection/>
    </xf>
    <xf numFmtId="49" fontId="7" fillId="33" borderId="11" xfId="55" applyNumberFormat="1" applyFont="1" applyFill="1" applyBorder="1" applyAlignment="1" applyProtection="1">
      <alignment horizontal="left" wrapText="1"/>
      <protection/>
    </xf>
    <xf numFmtId="3" fontId="7" fillId="33" borderId="11" xfId="55" applyNumberFormat="1" applyFont="1" applyFill="1" applyBorder="1" applyAlignment="1" applyProtection="1">
      <alignment horizontal="center" wrapText="1"/>
      <protection/>
    </xf>
    <xf numFmtId="49" fontId="9" fillId="33" borderId="11" xfId="53" applyNumberFormat="1" applyFont="1" applyFill="1" applyBorder="1" applyAlignment="1">
      <alignment horizontal="center" wrapText="1"/>
      <protection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55" applyNumberFormat="1" applyFont="1" applyFill="1" applyBorder="1" applyAlignment="1" applyProtection="1">
      <alignment horizontal="left"/>
      <protection/>
    </xf>
    <xf numFmtId="49" fontId="7" fillId="33" borderId="11" xfId="55" applyNumberFormat="1" applyFont="1" applyFill="1" applyBorder="1" applyAlignment="1" applyProtection="1" quotePrefix="1">
      <alignment horizontal="left"/>
      <protection/>
    </xf>
    <xf numFmtId="1" fontId="7" fillId="33" borderId="11" xfId="53" applyNumberFormat="1" applyFont="1" applyFill="1" applyBorder="1" applyAlignment="1">
      <alignment horizontal="left" wrapText="1"/>
      <protection/>
    </xf>
    <xf numFmtId="1" fontId="7" fillId="33" borderId="11" xfId="53" applyNumberFormat="1" applyFont="1" applyFill="1" applyBorder="1" applyAlignment="1">
      <alignment horizontal="center" wrapText="1"/>
      <protection/>
    </xf>
    <xf numFmtId="49" fontId="7" fillId="33" borderId="11" xfId="0" applyNumberFormat="1" applyFont="1" applyFill="1" applyBorder="1" applyAlignment="1">
      <alignment vertical="center" wrapText="1"/>
    </xf>
    <xf numFmtId="49" fontId="7" fillId="33" borderId="11" xfId="54" applyNumberFormat="1" applyFont="1" applyFill="1" applyBorder="1" applyAlignment="1">
      <alignment horizontal="center" wrapText="1"/>
      <protection/>
    </xf>
    <xf numFmtId="0" fontId="7" fillId="33" borderId="0" xfId="0" applyFont="1" applyFill="1" applyAlignment="1">
      <alignment wrapText="1"/>
    </xf>
    <xf numFmtId="0" fontId="9" fillId="33" borderId="11" xfId="0" applyNumberFormat="1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/>
    </xf>
    <xf numFmtId="1" fontId="9" fillId="33" borderId="11" xfId="53" applyNumberFormat="1" applyFont="1" applyFill="1" applyBorder="1" applyAlignment="1">
      <alignment horizontal="center" wrapText="1"/>
      <protection/>
    </xf>
    <xf numFmtId="49" fontId="7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11" xfId="55" applyNumberFormat="1" applyFont="1" applyFill="1" applyBorder="1" applyAlignment="1" applyProtection="1">
      <alignment horizontal="left" vertical="center"/>
      <protection/>
    </xf>
    <xf numFmtId="1" fontId="7" fillId="33" borderId="11" xfId="53" applyNumberFormat="1" applyFont="1" applyFill="1" applyBorder="1" applyAlignment="1" quotePrefix="1">
      <alignment horizontal="left" wrapText="1"/>
      <protection/>
    </xf>
    <xf numFmtId="173" fontId="9" fillId="33" borderId="11" xfId="53" applyNumberFormat="1" applyFont="1" applyFill="1" applyBorder="1" applyAlignment="1">
      <alignment horizontal="center" wrapText="1"/>
      <protection/>
    </xf>
    <xf numFmtId="49" fontId="9" fillId="33" borderId="11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 quotePrefix="1">
      <alignment horizontal="center"/>
    </xf>
    <xf numFmtId="49" fontId="7" fillId="33" borderId="11" xfId="0" applyNumberFormat="1" applyFont="1" applyFill="1" applyBorder="1" applyAlignment="1" quotePrefix="1">
      <alignment horizontal="center"/>
    </xf>
    <xf numFmtId="49" fontId="7" fillId="33" borderId="11" xfId="0" applyNumberFormat="1" applyFont="1" applyFill="1" applyBorder="1" applyAlignment="1" applyProtection="1">
      <alignment horizontal="center" wrapText="1"/>
      <protection/>
    </xf>
    <xf numFmtId="3" fontId="9" fillId="33" borderId="11" xfId="55" applyNumberFormat="1" applyFont="1" applyFill="1" applyBorder="1" applyAlignment="1" applyProtection="1">
      <alignment horizontal="center"/>
      <protection/>
    </xf>
    <xf numFmtId="2" fontId="7" fillId="33" borderId="11" xfId="0" applyNumberFormat="1" applyFont="1" applyFill="1" applyBorder="1" applyAlignment="1">
      <alignment horizontal="center" wrapText="1"/>
    </xf>
    <xf numFmtId="3" fontId="7" fillId="33" borderId="11" xfId="55" applyNumberFormat="1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 quotePrefix="1">
      <alignment horizontal="center"/>
    </xf>
    <xf numFmtId="49" fontId="7" fillId="33" borderId="11" xfId="54" applyNumberFormat="1" applyFont="1" applyFill="1" applyBorder="1" applyAlignment="1">
      <alignment horizontal="left" wrapText="1"/>
      <protection/>
    </xf>
    <xf numFmtId="0" fontId="7" fillId="33" borderId="11" xfId="0" applyFont="1" applyFill="1" applyBorder="1" applyAlignment="1" quotePrefix="1">
      <alignment horizontal="left"/>
    </xf>
    <xf numFmtId="0" fontId="7" fillId="33" borderId="11" xfId="0" applyFont="1" applyFill="1" applyBorder="1" applyAlignment="1">
      <alignment horizontal="left"/>
    </xf>
    <xf numFmtId="49" fontId="7" fillId="33" borderId="0" xfId="0" applyNumberFormat="1" applyFont="1" applyFill="1" applyAlignment="1">
      <alignment vertical="center" wrapText="1"/>
    </xf>
    <xf numFmtId="49" fontId="7" fillId="33" borderId="0" xfId="0" applyNumberFormat="1" applyFont="1" applyFill="1" applyAlignment="1">
      <alignment horizontal="center" wrapText="1"/>
    </xf>
    <xf numFmtId="49" fontId="7" fillId="33" borderId="0" xfId="0" applyNumberFormat="1" applyFont="1" applyFill="1" applyAlignment="1">
      <alignment horizontal="center"/>
    </xf>
    <xf numFmtId="172" fontId="7" fillId="33" borderId="0" xfId="0" applyNumberFormat="1" applyFont="1" applyFill="1" applyAlignment="1">
      <alignment/>
    </xf>
    <xf numFmtId="0" fontId="6" fillId="33" borderId="0" xfId="55" applyNumberFormat="1" applyFont="1" applyFill="1" applyBorder="1" applyAlignment="1" applyProtection="1">
      <alignment horizontal="center" vertical="center" wrapText="1"/>
      <protection/>
    </xf>
    <xf numFmtId="49" fontId="10" fillId="33" borderId="11" xfId="55" applyNumberFormat="1" applyFont="1" applyFill="1" applyBorder="1" applyAlignment="1" applyProtection="1">
      <alignment horizontal="center" vertical="center" wrapText="1"/>
      <protection/>
    </xf>
    <xf numFmtId="49" fontId="7" fillId="33" borderId="11" xfId="55" applyNumberFormat="1" applyFont="1" applyFill="1" applyBorder="1" applyAlignment="1" applyProtection="1">
      <alignment/>
      <protection/>
    </xf>
    <xf numFmtId="49" fontId="7" fillId="33" borderId="11" xfId="55" applyNumberFormat="1" applyFont="1" applyFill="1" applyBorder="1" applyAlignment="1" applyProtection="1" quotePrefix="1">
      <alignment/>
      <protection/>
    </xf>
    <xf numFmtId="49" fontId="9" fillId="33" borderId="11" xfId="0" applyNumberFormat="1" applyFont="1" applyFill="1" applyBorder="1" applyAlignment="1">
      <alignment horizontal="right" vertical="center" wrapText="1"/>
    </xf>
    <xf numFmtId="49" fontId="11" fillId="33" borderId="0" xfId="0" applyNumberFormat="1" applyFont="1" applyFill="1" applyBorder="1" applyAlignment="1">
      <alignment horizontal="right" vertical="center" wrapText="1"/>
    </xf>
    <xf numFmtId="49" fontId="11" fillId="33" borderId="0" xfId="0" applyNumberFormat="1" applyFont="1" applyFill="1" applyBorder="1" applyAlignment="1">
      <alignment horizontal="center"/>
    </xf>
    <xf numFmtId="172" fontId="11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49" fontId="12" fillId="33" borderId="0" xfId="0" applyNumberFormat="1" applyFont="1" applyFill="1" applyAlignment="1">
      <alignment vertical="center" wrapText="1"/>
    </xf>
    <xf numFmtId="49" fontId="12" fillId="33" borderId="0" xfId="0" applyNumberFormat="1" applyFont="1" applyFill="1" applyAlignment="1">
      <alignment horizontal="center"/>
    </xf>
    <xf numFmtId="172" fontId="12" fillId="33" borderId="0" xfId="0" applyNumberFormat="1" applyFont="1" applyFill="1" applyAlignment="1">
      <alignment/>
    </xf>
    <xf numFmtId="172" fontId="12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2" fontId="6" fillId="33" borderId="0" xfId="55" applyNumberFormat="1" applyFont="1" applyFill="1" applyBorder="1" applyAlignment="1" applyProtection="1">
      <alignment wrapText="1"/>
      <protection/>
    </xf>
    <xf numFmtId="0" fontId="6" fillId="33" borderId="0" xfId="55" applyNumberFormat="1" applyFont="1" applyFill="1" applyBorder="1" applyAlignment="1" applyProtection="1">
      <alignment horizontal="left" vertical="center" wrapText="1"/>
      <protection/>
    </xf>
    <xf numFmtId="172" fontId="9" fillId="33" borderId="10" xfId="55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left" vertical="center" wrapText="1"/>
    </xf>
    <xf numFmtId="172" fontId="7" fillId="33" borderId="11" xfId="55" applyNumberFormat="1" applyFont="1" applyFill="1" applyBorder="1" applyAlignment="1" applyProtection="1">
      <alignment horizontal="right" vertical="center" wrapText="1"/>
      <protection/>
    </xf>
    <xf numFmtId="49" fontId="7" fillId="33" borderId="11" xfId="55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left" vertical="center" wrapText="1"/>
    </xf>
    <xf numFmtId="3" fontId="7" fillId="33" borderId="11" xfId="53" applyNumberFormat="1" applyFont="1" applyFill="1" applyBorder="1" applyAlignment="1">
      <alignment horizontal="left" wrapText="1"/>
      <protection/>
    </xf>
    <xf numFmtId="3" fontId="7" fillId="33" borderId="11" xfId="53" applyNumberFormat="1" applyFont="1" applyFill="1" applyBorder="1" applyAlignment="1">
      <alignment horizontal="center" wrapText="1"/>
      <protection/>
    </xf>
    <xf numFmtId="49" fontId="9" fillId="33" borderId="11" xfId="53" applyNumberFormat="1" applyFont="1" applyFill="1" applyBorder="1" applyAlignment="1">
      <alignment horizontal="left" wrapText="1"/>
      <protection/>
    </xf>
    <xf numFmtId="0" fontId="9" fillId="33" borderId="11" xfId="0" applyFont="1" applyFill="1" applyBorder="1" applyAlignment="1">
      <alignment horizontal="justify" wrapText="1"/>
    </xf>
    <xf numFmtId="172" fontId="7" fillId="33" borderId="13" xfId="0" applyNumberFormat="1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1" fontId="9" fillId="33" borderId="11" xfId="53" applyNumberFormat="1" applyFont="1" applyFill="1" applyBorder="1" applyAlignment="1">
      <alignment horizontal="left" wrapText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55" applyNumberFormat="1" applyFont="1" applyFill="1" applyBorder="1" applyAlignment="1" applyProtection="1">
      <alignment horizontal="center" vertical="center" wrapText="1"/>
      <protection/>
    </xf>
    <xf numFmtId="49" fontId="5" fillId="0" borderId="11" xfId="55" applyNumberFormat="1" applyFont="1" applyFill="1" applyBorder="1" applyAlignment="1" applyProtection="1">
      <alignment horizontal="center" vertical="center" wrapText="1"/>
      <protection/>
    </xf>
    <xf numFmtId="49" fontId="6" fillId="0" borderId="11" xfId="55" applyNumberFormat="1" applyFont="1" applyFill="1" applyBorder="1" applyAlignment="1" applyProtection="1">
      <alignment horizontal="left" vertical="center" wrapText="1"/>
      <protection/>
    </xf>
    <xf numFmtId="49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5" fillId="0" borderId="11" xfId="55" applyNumberFormat="1" applyFont="1" applyFill="1" applyBorder="1" applyAlignment="1" applyProtection="1">
      <alignment horizontal="left" vertical="center" wrapText="1"/>
      <protection/>
    </xf>
    <xf numFmtId="49" fontId="6" fillId="0" borderId="11" xfId="55" applyNumberFormat="1" applyFont="1" applyFill="1" applyBorder="1" applyAlignment="1" applyProtection="1" quotePrefix="1">
      <alignment horizontal="center" vertical="center" wrapText="1"/>
      <protection/>
    </xf>
    <xf numFmtId="49" fontId="5" fillId="0" borderId="11" xfId="55" applyNumberFormat="1" applyFont="1" applyFill="1" applyBorder="1" applyAlignment="1" applyProtection="1" quotePrefix="1">
      <alignment horizontal="center" vertical="center" wrapText="1"/>
      <protection/>
    </xf>
    <xf numFmtId="49" fontId="6" fillId="0" borderId="11" xfId="55" applyNumberFormat="1" applyFont="1" applyFill="1" applyBorder="1" applyAlignment="1" applyProtection="1">
      <alignment horizontal="left" vertical="center"/>
      <protection/>
    </xf>
    <xf numFmtId="49" fontId="5" fillId="0" borderId="11" xfId="55" applyNumberFormat="1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49" fontId="7" fillId="0" borderId="0" xfId="55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49" fontId="9" fillId="0" borderId="11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55" applyNumberFormat="1" applyFont="1" applyFill="1" applyBorder="1" applyAlignment="1" applyProtection="1">
      <alignment horizontal="center" vertical="center" wrapText="1"/>
      <protection/>
    </xf>
    <xf numFmtId="1" fontId="8" fillId="0" borderId="11" xfId="55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1" fontId="9" fillId="0" borderId="11" xfId="55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 wrapText="1"/>
    </xf>
    <xf numFmtId="1" fontId="7" fillId="0" borderId="11" xfId="55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justify"/>
    </xf>
    <xf numFmtId="0" fontId="9" fillId="0" borderId="11" xfId="0" applyFont="1" applyBorder="1" applyAlignment="1">
      <alignment horizontal="center"/>
    </xf>
    <xf numFmtId="49" fontId="9" fillId="33" borderId="11" xfId="55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11" xfId="0" applyFont="1" applyBorder="1" applyAlignment="1">
      <alignment vertical="center" wrapText="1"/>
    </xf>
    <xf numFmtId="173" fontId="7" fillId="0" borderId="11" xfId="53" applyNumberFormat="1" applyFont="1" applyFill="1" applyBorder="1" applyAlignment="1">
      <alignment horizontal="left" vertical="top" wrapText="1"/>
      <protection/>
    </xf>
    <xf numFmtId="49" fontId="9" fillId="0" borderId="11" xfId="55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Alignment="1">
      <alignment vertical="center" wrapText="1"/>
    </xf>
    <xf numFmtId="1" fontId="7" fillId="0" borderId="0" xfId="0" applyNumberFormat="1" applyFont="1" applyFill="1" applyAlignment="1">
      <alignment/>
    </xf>
    <xf numFmtId="1" fontId="7" fillId="0" borderId="0" xfId="55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6" fillId="0" borderId="0" xfId="55" applyNumberFormat="1" applyFont="1" applyFill="1" applyBorder="1" applyAlignment="1" applyProtection="1">
      <alignment wrapText="1"/>
      <protection/>
    </xf>
    <xf numFmtId="3" fontId="7" fillId="0" borderId="0" xfId="55" applyNumberFormat="1" applyFont="1" applyFill="1" applyBorder="1" applyAlignment="1" applyProtection="1">
      <alignment horizontal="center"/>
      <protection/>
    </xf>
    <xf numFmtId="174" fontId="7" fillId="0" borderId="0" xfId="55" applyNumberFormat="1" applyFont="1" applyFill="1" applyBorder="1" applyAlignment="1" applyProtection="1">
      <alignment/>
      <protection/>
    </xf>
    <xf numFmtId="174" fontId="5" fillId="0" borderId="0" xfId="0" applyNumberFormat="1" applyFont="1" applyFill="1" applyAlignment="1">
      <alignment/>
    </xf>
    <xf numFmtId="4" fontId="16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3" fontId="6" fillId="0" borderId="11" xfId="55" applyNumberFormat="1" applyFont="1" applyFill="1" applyBorder="1" applyAlignment="1" applyProtection="1">
      <alignment horizontal="right" vertical="center" wrapText="1"/>
      <protection/>
    </xf>
    <xf numFmtId="3" fontId="5" fillId="0" borderId="11" xfId="55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6" fillId="0" borderId="0" xfId="55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/>
    </xf>
    <xf numFmtId="2" fontId="7" fillId="33" borderId="11" xfId="55" applyNumberFormat="1" applyFont="1" applyFill="1" applyBorder="1" applyAlignment="1" applyProtection="1">
      <alignment horizontal="justify" vertical="center" wrapText="1"/>
      <protection/>
    </xf>
    <xf numFmtId="49" fontId="7" fillId="33" borderId="11" xfId="55" applyNumberFormat="1" applyFont="1" applyFill="1" applyBorder="1" applyAlignment="1" applyProtection="1">
      <alignment horizontal="justify" vertical="center" wrapText="1"/>
      <protection/>
    </xf>
    <xf numFmtId="49" fontId="7" fillId="33" borderId="12" xfId="0" applyNumberFormat="1" applyFont="1" applyFill="1" applyBorder="1" applyAlignment="1" applyProtection="1">
      <alignment horizontal="justify" vertical="center" wrapText="1"/>
      <protection/>
    </xf>
    <xf numFmtId="49" fontId="7" fillId="33" borderId="11" xfId="0" applyNumberFormat="1" applyFont="1" applyFill="1" applyBorder="1" applyAlignment="1">
      <alignment horizontal="justify" vertical="center" wrapText="1"/>
    </xf>
    <xf numFmtId="0" fontId="7" fillId="33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/>
    </xf>
    <xf numFmtId="3" fontId="9" fillId="0" borderId="10" xfId="55" applyNumberFormat="1" applyFont="1" applyFill="1" applyBorder="1" applyAlignment="1" applyProtection="1">
      <alignment horizontal="right"/>
      <protection/>
    </xf>
    <xf numFmtId="3" fontId="9" fillId="0" borderId="0" xfId="55" applyNumberFormat="1" applyFont="1" applyFill="1" applyBorder="1" applyAlignment="1" applyProtection="1">
      <alignment horizontal="right"/>
      <protection/>
    </xf>
    <xf numFmtId="1" fontId="9" fillId="0" borderId="10" xfId="55" applyNumberFormat="1" applyFont="1" applyFill="1" applyBorder="1" applyAlignment="1" applyProtection="1">
      <alignment horizontal="right"/>
      <protection/>
    </xf>
    <xf numFmtId="172" fontId="8" fillId="33" borderId="15" xfId="0" applyNumberFormat="1" applyFont="1" applyFill="1" applyBorder="1" applyAlignment="1">
      <alignment horizontal="center" wrapText="1"/>
    </xf>
    <xf numFmtId="172" fontId="8" fillId="33" borderId="13" xfId="0" applyNumberFormat="1" applyFont="1" applyFill="1" applyBorder="1" applyAlignment="1">
      <alignment horizontal="center" wrapText="1"/>
    </xf>
    <xf numFmtId="49" fontId="9" fillId="33" borderId="11" xfId="55" applyNumberFormat="1" applyFont="1" applyFill="1" applyBorder="1" applyAlignment="1" applyProtection="1">
      <alignment horizontal="center" vertical="center" wrapText="1"/>
      <protection/>
    </xf>
    <xf numFmtId="172" fontId="8" fillId="33" borderId="11" xfId="0" applyNumberFormat="1" applyFont="1" applyFill="1" applyBorder="1" applyAlignment="1">
      <alignment horizontal="center" wrapText="1"/>
    </xf>
    <xf numFmtId="49" fontId="10" fillId="33" borderId="15" xfId="55" applyNumberFormat="1" applyFont="1" applyFill="1" applyBorder="1" applyAlignment="1" applyProtection="1">
      <alignment horizontal="center" vertical="center" wrapText="1"/>
      <protection/>
    </xf>
    <xf numFmtId="49" fontId="10" fillId="33" borderId="13" xfId="55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172" fontId="10" fillId="33" borderId="15" xfId="55" applyNumberFormat="1" applyFont="1" applyFill="1" applyBorder="1" applyAlignment="1" applyProtection="1">
      <alignment horizontal="center" vertical="center" wrapText="1"/>
      <protection/>
    </xf>
    <xf numFmtId="172" fontId="10" fillId="33" borderId="13" xfId="55" applyNumberFormat="1" applyFont="1" applyFill="1" applyBorder="1" applyAlignment="1" applyProtection="1">
      <alignment horizontal="center" vertical="center" wrapText="1"/>
      <protection/>
    </xf>
    <xf numFmtId="0" fontId="6" fillId="33" borderId="0" xfId="55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>
      <alignment horizontal="right"/>
    </xf>
    <xf numFmtId="49" fontId="10" fillId="33" borderId="11" xfId="55" applyNumberFormat="1" applyFont="1" applyFill="1" applyBorder="1" applyAlignment="1" applyProtection="1">
      <alignment horizontal="center" vertical="center" wrapText="1"/>
      <protection/>
    </xf>
    <xf numFmtId="172" fontId="10" fillId="33" borderId="11" xfId="55" applyNumberFormat="1" applyFont="1" applyFill="1" applyBorder="1" applyAlignment="1" applyProtection="1">
      <alignment horizontal="center" vertical="center" wrapText="1"/>
      <protection/>
    </xf>
    <xf numFmtId="172" fontId="10" fillId="33" borderId="11" xfId="0" applyNumberFormat="1" applyFont="1" applyFill="1" applyBorder="1" applyAlignment="1">
      <alignment horizontal="center" wrapText="1"/>
    </xf>
    <xf numFmtId="172" fontId="10" fillId="33" borderId="15" xfId="0" applyNumberFormat="1" applyFont="1" applyFill="1" applyBorder="1" applyAlignment="1">
      <alignment horizontal="center" wrapText="1"/>
    </xf>
    <xf numFmtId="172" fontId="10" fillId="33" borderId="13" xfId="0" applyNumberFormat="1" applyFont="1" applyFill="1" applyBorder="1" applyAlignment="1">
      <alignment horizontal="center" wrapText="1"/>
    </xf>
    <xf numFmtId="2" fontId="6" fillId="33" borderId="0" xfId="55" applyNumberFormat="1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>
      <alignment horizontal="right"/>
    </xf>
    <xf numFmtId="49" fontId="9" fillId="33" borderId="15" xfId="55" applyNumberFormat="1" applyFont="1" applyFill="1" applyBorder="1" applyAlignment="1" applyProtection="1">
      <alignment horizontal="center" vertical="center" wrapText="1"/>
      <protection/>
    </xf>
    <xf numFmtId="49" fontId="9" fillId="33" borderId="13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55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49" fontId="9" fillId="0" borderId="11" xfId="55" applyNumberFormat="1" applyFont="1" applyFill="1" applyBorder="1" applyAlignment="1" applyProtection="1">
      <alignment horizontal="center" vertical="center" wrapText="1"/>
      <protection/>
    </xf>
    <xf numFmtId="1" fontId="9" fillId="0" borderId="11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3" fontId="6" fillId="0" borderId="15" xfId="55" applyNumberFormat="1" applyFont="1" applyFill="1" applyBorder="1" applyAlignment="1" applyProtection="1">
      <alignment horizontal="center" vertical="center"/>
      <protection/>
    </xf>
    <xf numFmtId="3" fontId="6" fillId="0" borderId="17" xfId="55" applyNumberFormat="1" applyFont="1" applyFill="1" applyBorder="1" applyAlignment="1" applyProtection="1">
      <alignment horizontal="center" vertical="center"/>
      <protection/>
    </xf>
    <xf numFmtId="3" fontId="6" fillId="0" borderId="13" xfId="55" applyNumberFormat="1" applyFont="1" applyFill="1" applyBorder="1" applyAlignment="1" applyProtection="1">
      <alignment horizontal="center" vertical="center"/>
      <protection/>
    </xf>
    <xf numFmtId="49" fontId="6" fillId="0" borderId="11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лексеевский уведомление" xfId="53"/>
    <cellStyle name="Обычный_Валуйский уведомление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1:J518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9.375" style="94" customWidth="1"/>
    <col min="2" max="2" width="6.125" style="95" customWidth="1"/>
    <col min="3" max="3" width="4.625" style="96" customWidth="1"/>
    <col min="4" max="4" width="5.00390625" style="96" customWidth="1"/>
    <col min="5" max="5" width="15.25390625" style="96" customWidth="1"/>
    <col min="6" max="6" width="5.00390625" style="96" customWidth="1"/>
    <col min="7" max="7" width="11.125" style="97" customWidth="1"/>
    <col min="8" max="8" width="12.375" style="17" hidden="1" customWidth="1"/>
    <col min="9" max="9" width="11.125" style="17" hidden="1" customWidth="1"/>
    <col min="10" max="16384" width="9.125" style="28" customWidth="1"/>
  </cols>
  <sheetData>
    <row r="1" spans="1:9" s="18" customFormat="1" ht="18.75">
      <c r="A1" s="232" t="s">
        <v>158</v>
      </c>
      <c r="B1" s="232"/>
      <c r="C1" s="232"/>
      <c r="D1" s="232"/>
      <c r="E1" s="232"/>
      <c r="F1" s="232"/>
      <c r="G1" s="232"/>
      <c r="H1" s="2"/>
      <c r="I1" s="2"/>
    </row>
    <row r="2" spans="1:9" s="18" customFormat="1" ht="18.75">
      <c r="A2" s="232" t="s">
        <v>333</v>
      </c>
      <c r="B2" s="232"/>
      <c r="C2" s="232"/>
      <c r="D2" s="232"/>
      <c r="E2" s="232"/>
      <c r="F2" s="232"/>
      <c r="G2" s="232"/>
      <c r="H2" s="2"/>
      <c r="I2" s="2"/>
    </row>
    <row r="3" spans="1:9" s="18" customFormat="1" ht="18.75">
      <c r="A3" s="232" t="s">
        <v>334</v>
      </c>
      <c r="B3" s="232"/>
      <c r="C3" s="232"/>
      <c r="D3" s="232"/>
      <c r="E3" s="232"/>
      <c r="F3" s="232"/>
      <c r="G3" s="232"/>
      <c r="H3" s="2"/>
      <c r="I3" s="2"/>
    </row>
    <row r="4" spans="1:9" s="18" customFormat="1" ht="18.75">
      <c r="A4" s="232" t="s">
        <v>947</v>
      </c>
      <c r="B4" s="232"/>
      <c r="C4" s="232"/>
      <c r="D4" s="232"/>
      <c r="E4" s="232"/>
      <c r="F4" s="232"/>
      <c r="G4" s="232"/>
      <c r="H4" s="2"/>
      <c r="I4" s="2"/>
    </row>
    <row r="5" spans="1:9" s="18" customFormat="1" ht="18.75">
      <c r="A5" s="19"/>
      <c r="B5" s="20"/>
      <c r="C5" s="21"/>
      <c r="D5" s="21"/>
      <c r="E5" s="21"/>
      <c r="F5" s="21"/>
      <c r="G5" s="22"/>
      <c r="H5" s="3"/>
      <c r="I5" s="3"/>
    </row>
    <row r="6" spans="1:9" s="18" customFormat="1" ht="18.75" customHeight="1">
      <c r="A6" s="231" t="s">
        <v>335</v>
      </c>
      <c r="B6" s="231"/>
      <c r="C6" s="231"/>
      <c r="D6" s="231"/>
      <c r="E6" s="231"/>
      <c r="F6" s="231"/>
      <c r="G6" s="231"/>
      <c r="H6" s="4"/>
      <c r="I6" s="4"/>
    </row>
    <row r="7" spans="1:9" s="18" customFormat="1" ht="18.75">
      <c r="A7" s="231" t="s">
        <v>793</v>
      </c>
      <c r="B7" s="231"/>
      <c r="C7" s="231"/>
      <c r="D7" s="231"/>
      <c r="E7" s="231"/>
      <c r="F7" s="231"/>
      <c r="G7" s="231"/>
      <c r="H7" s="4"/>
      <c r="I7" s="4"/>
    </row>
    <row r="8" spans="1:9" ht="15.75">
      <c r="A8" s="23"/>
      <c r="B8" s="24"/>
      <c r="C8" s="25"/>
      <c r="D8" s="25"/>
      <c r="E8" s="25"/>
      <c r="F8" s="26"/>
      <c r="G8" s="27" t="s">
        <v>336</v>
      </c>
      <c r="H8" s="6"/>
      <c r="I8" s="6"/>
    </row>
    <row r="9" spans="1:9" s="30" customFormat="1" ht="32.25" customHeight="1">
      <c r="A9" s="223" t="s">
        <v>337</v>
      </c>
      <c r="B9" s="227" t="s">
        <v>338</v>
      </c>
      <c r="C9" s="225" t="s">
        <v>339</v>
      </c>
      <c r="D9" s="225" t="s">
        <v>101</v>
      </c>
      <c r="E9" s="225" t="s">
        <v>340</v>
      </c>
      <c r="F9" s="225" t="s">
        <v>100</v>
      </c>
      <c r="G9" s="229" t="s">
        <v>61</v>
      </c>
      <c r="H9" s="224" t="s">
        <v>341</v>
      </c>
      <c r="I9" s="221" t="s">
        <v>342</v>
      </c>
    </row>
    <row r="10" spans="1:9" s="30" customFormat="1" ht="33" customHeight="1">
      <c r="A10" s="223"/>
      <c r="B10" s="228"/>
      <c r="C10" s="226"/>
      <c r="D10" s="226"/>
      <c r="E10" s="226"/>
      <c r="F10" s="226"/>
      <c r="G10" s="230"/>
      <c r="H10" s="224"/>
      <c r="I10" s="222"/>
    </row>
    <row r="11" spans="1:9" s="34" customFormat="1" ht="15.75">
      <c r="A11" s="31" t="s">
        <v>343</v>
      </c>
      <c r="B11" s="32"/>
      <c r="C11" s="33"/>
      <c r="D11" s="33"/>
      <c r="E11" s="33"/>
      <c r="F11" s="33"/>
      <c r="G11" s="7">
        <f>SUM(G12,G223,G251,G322,G384,G502)</f>
        <v>887974</v>
      </c>
      <c r="H11" s="7">
        <f>SUM(H12,H223,H251,H322,H384,H502)</f>
        <v>497922</v>
      </c>
      <c r="I11" s="7">
        <f>SUM(I12,I223,I251,I322,I384,I502)</f>
        <v>390052</v>
      </c>
    </row>
    <row r="12" spans="1:9" s="34" customFormat="1" ht="31.5">
      <c r="A12" s="35" t="s">
        <v>593</v>
      </c>
      <c r="B12" s="36">
        <v>850</v>
      </c>
      <c r="C12" s="33"/>
      <c r="D12" s="33"/>
      <c r="E12" s="33"/>
      <c r="F12" s="33"/>
      <c r="G12" s="7">
        <f>SUM(G13,G62,G73,G109,G139,G146,G176,G186,G191,G210,G218)</f>
        <v>327364</v>
      </c>
      <c r="H12" s="7">
        <f>SUM(H13,H62,H73,H109,H139,H146,H176,H186,H191,H210,H218)</f>
        <v>201974</v>
      </c>
      <c r="I12" s="7">
        <f>SUM(I13,I62,I73,I109,I139,I146,I176,I186,I191,I210,I218)</f>
        <v>125390</v>
      </c>
    </row>
    <row r="13" spans="1:9" ht="15.75">
      <c r="A13" s="38" t="s">
        <v>594</v>
      </c>
      <c r="B13" s="39" t="s">
        <v>595</v>
      </c>
      <c r="C13" s="40" t="s">
        <v>526</v>
      </c>
      <c r="D13" s="41"/>
      <c r="E13" s="41"/>
      <c r="F13" s="41"/>
      <c r="G13" s="8">
        <f>SUM(G14,G18,G49,G53)</f>
        <v>48329</v>
      </c>
      <c r="H13" s="8">
        <f>SUM(H14,H18,H49,H53)</f>
        <v>2395</v>
      </c>
      <c r="I13" s="8">
        <f>SUM(I14,I18,I49,I53)</f>
        <v>45934</v>
      </c>
    </row>
    <row r="14" spans="1:9" ht="47.25">
      <c r="A14" s="38" t="s">
        <v>641</v>
      </c>
      <c r="B14" s="39" t="s">
        <v>595</v>
      </c>
      <c r="C14" s="40" t="s">
        <v>526</v>
      </c>
      <c r="D14" s="40" t="s">
        <v>494</v>
      </c>
      <c r="E14" s="42"/>
      <c r="F14" s="42"/>
      <c r="G14" s="8">
        <f>G15</f>
        <v>1536</v>
      </c>
      <c r="H14" s="8">
        <f aca="true" t="shared" si="0" ref="H14:I16">H15</f>
        <v>0</v>
      </c>
      <c r="I14" s="8">
        <f t="shared" si="0"/>
        <v>1536</v>
      </c>
    </row>
    <row r="15" spans="1:9" ht="31.5">
      <c r="A15" s="211" t="s">
        <v>41</v>
      </c>
      <c r="B15" s="44" t="s">
        <v>595</v>
      </c>
      <c r="C15" s="41" t="s">
        <v>526</v>
      </c>
      <c r="D15" s="45" t="s">
        <v>494</v>
      </c>
      <c r="E15" s="46" t="s">
        <v>39</v>
      </c>
      <c r="F15" s="42"/>
      <c r="G15" s="9">
        <f>G16</f>
        <v>1536</v>
      </c>
      <c r="H15" s="9">
        <f t="shared" si="0"/>
        <v>0</v>
      </c>
      <c r="I15" s="9">
        <f t="shared" si="0"/>
        <v>1536</v>
      </c>
    </row>
    <row r="16" spans="1:9" ht="15.75">
      <c r="A16" s="211" t="s">
        <v>42</v>
      </c>
      <c r="B16" s="44" t="s">
        <v>595</v>
      </c>
      <c r="C16" s="45" t="s">
        <v>526</v>
      </c>
      <c r="D16" s="45" t="s">
        <v>494</v>
      </c>
      <c r="E16" s="46" t="s">
        <v>40</v>
      </c>
      <c r="F16" s="42"/>
      <c r="G16" s="9">
        <f>G17</f>
        <v>1536</v>
      </c>
      <c r="H16" s="9">
        <f t="shared" si="0"/>
        <v>0</v>
      </c>
      <c r="I16" s="9">
        <f t="shared" si="0"/>
        <v>1536</v>
      </c>
    </row>
    <row r="17" spans="1:9" ht="126">
      <c r="A17" s="47" t="s">
        <v>43</v>
      </c>
      <c r="B17" s="44" t="s">
        <v>595</v>
      </c>
      <c r="C17" s="45" t="s">
        <v>526</v>
      </c>
      <c r="D17" s="45" t="s">
        <v>494</v>
      </c>
      <c r="E17" s="41" t="s">
        <v>312</v>
      </c>
      <c r="F17" s="41" t="s">
        <v>642</v>
      </c>
      <c r="G17" s="9">
        <f>SUM(H17:I17)</f>
        <v>1536</v>
      </c>
      <c r="H17" s="9"/>
      <c r="I17" s="9">
        <v>1536</v>
      </c>
    </row>
    <row r="18" spans="1:9" ht="63">
      <c r="A18" s="35" t="s">
        <v>643</v>
      </c>
      <c r="B18" s="48">
        <v>850</v>
      </c>
      <c r="C18" s="40" t="s">
        <v>526</v>
      </c>
      <c r="D18" s="40" t="s">
        <v>527</v>
      </c>
      <c r="E18" s="41"/>
      <c r="F18" s="41"/>
      <c r="G18" s="8">
        <f>SUM(G19,G29,G33,G39,G24,G43)</f>
        <v>45382</v>
      </c>
      <c r="H18" s="8">
        <f>SUM(H19,H29,H33,H39,H24,H43)</f>
        <v>984</v>
      </c>
      <c r="I18" s="8">
        <f>SUM(I19,I29,I33,I39,I24,I43)</f>
        <v>44398</v>
      </c>
    </row>
    <row r="19" spans="1:9" ht="63">
      <c r="A19" s="49" t="s">
        <v>241</v>
      </c>
      <c r="B19" s="50" t="s">
        <v>595</v>
      </c>
      <c r="C19" s="45" t="s">
        <v>526</v>
      </c>
      <c r="D19" s="45" t="s">
        <v>527</v>
      </c>
      <c r="E19" s="51" t="s">
        <v>525</v>
      </c>
      <c r="F19" s="41"/>
      <c r="G19" s="9">
        <f>SUM(G20)</f>
        <v>643</v>
      </c>
      <c r="H19" s="9">
        <f>SUM(H20)</f>
        <v>643</v>
      </c>
      <c r="I19" s="9">
        <f>SUM(I20)</f>
        <v>0</v>
      </c>
    </row>
    <row r="20" spans="1:9" ht="94.5">
      <c r="A20" s="49" t="s">
        <v>243</v>
      </c>
      <c r="B20" s="50" t="s">
        <v>595</v>
      </c>
      <c r="C20" s="45" t="s">
        <v>526</v>
      </c>
      <c r="D20" s="45" t="s">
        <v>527</v>
      </c>
      <c r="E20" s="51" t="s">
        <v>528</v>
      </c>
      <c r="F20" s="41"/>
      <c r="G20" s="9">
        <f>G21</f>
        <v>643</v>
      </c>
      <c r="H20" s="9">
        <f>H21</f>
        <v>643</v>
      </c>
      <c r="I20" s="9">
        <f>I21</f>
        <v>0</v>
      </c>
    </row>
    <row r="21" spans="1:9" ht="47.25">
      <c r="A21" s="49" t="s">
        <v>32</v>
      </c>
      <c r="B21" s="50" t="s">
        <v>595</v>
      </c>
      <c r="C21" s="45" t="s">
        <v>526</v>
      </c>
      <c r="D21" s="45" t="s">
        <v>527</v>
      </c>
      <c r="E21" s="51" t="s">
        <v>529</v>
      </c>
      <c r="F21" s="41"/>
      <c r="G21" s="9">
        <f>SUM(G22:G23)</f>
        <v>643</v>
      </c>
      <c r="H21" s="9">
        <f>SUM(H22:H23)</f>
        <v>643</v>
      </c>
      <c r="I21" s="9">
        <f>SUM(I22:I23)</f>
        <v>0</v>
      </c>
    </row>
    <row r="22" spans="1:9" ht="126">
      <c r="A22" s="210" t="s">
        <v>347</v>
      </c>
      <c r="B22" s="50" t="s">
        <v>595</v>
      </c>
      <c r="C22" s="45" t="s">
        <v>526</v>
      </c>
      <c r="D22" s="45" t="s">
        <v>527</v>
      </c>
      <c r="E22" s="53" t="s">
        <v>313</v>
      </c>
      <c r="F22" s="41" t="s">
        <v>642</v>
      </c>
      <c r="G22" s="9">
        <f>SUM(H22:I22)</f>
        <v>620</v>
      </c>
      <c r="H22" s="10">
        <v>620</v>
      </c>
      <c r="I22" s="10"/>
    </row>
    <row r="23" spans="1:9" ht="63">
      <c r="A23" s="211" t="s">
        <v>834</v>
      </c>
      <c r="B23" s="50" t="s">
        <v>595</v>
      </c>
      <c r="C23" s="45" t="s">
        <v>526</v>
      </c>
      <c r="D23" s="45" t="s">
        <v>527</v>
      </c>
      <c r="E23" s="53" t="s">
        <v>313</v>
      </c>
      <c r="F23" s="41" t="s">
        <v>644</v>
      </c>
      <c r="G23" s="9">
        <f>SUM(H23:I23)</f>
        <v>23</v>
      </c>
      <c r="H23" s="10">
        <v>23</v>
      </c>
      <c r="I23" s="10"/>
    </row>
    <row r="24" spans="1:9" ht="78.75">
      <c r="A24" s="211" t="s">
        <v>943</v>
      </c>
      <c r="B24" s="50" t="s">
        <v>595</v>
      </c>
      <c r="C24" s="45" t="s">
        <v>526</v>
      </c>
      <c r="D24" s="45" t="s">
        <v>527</v>
      </c>
      <c r="E24" s="51" t="s">
        <v>833</v>
      </c>
      <c r="F24" s="41"/>
      <c r="G24" s="9">
        <f aca="true" t="shared" si="1" ref="G24:I25">G25</f>
        <v>369</v>
      </c>
      <c r="H24" s="9">
        <f t="shared" si="1"/>
        <v>0</v>
      </c>
      <c r="I24" s="9">
        <f t="shared" si="1"/>
        <v>369</v>
      </c>
    </row>
    <row r="25" spans="1:9" ht="94.5">
      <c r="A25" s="211" t="s">
        <v>62</v>
      </c>
      <c r="B25" s="50" t="s">
        <v>595</v>
      </c>
      <c r="C25" s="45" t="s">
        <v>526</v>
      </c>
      <c r="D25" s="45" t="s">
        <v>527</v>
      </c>
      <c r="E25" s="51" t="s">
        <v>751</v>
      </c>
      <c r="F25" s="41"/>
      <c r="G25" s="9">
        <f t="shared" si="1"/>
        <v>369</v>
      </c>
      <c r="H25" s="9">
        <f t="shared" si="1"/>
        <v>0</v>
      </c>
      <c r="I25" s="9">
        <f t="shared" si="1"/>
        <v>369</v>
      </c>
    </row>
    <row r="26" spans="1:9" ht="78.75">
      <c r="A26" s="211" t="s">
        <v>63</v>
      </c>
      <c r="B26" s="50" t="s">
        <v>595</v>
      </c>
      <c r="C26" s="45" t="s">
        <v>526</v>
      </c>
      <c r="D26" s="45" t="s">
        <v>527</v>
      </c>
      <c r="E26" s="51" t="s">
        <v>752</v>
      </c>
      <c r="F26" s="41"/>
      <c r="G26" s="9">
        <f>SUM(G27:G28)</f>
        <v>369</v>
      </c>
      <c r="H26" s="9">
        <f>SUM(H27:H28)</f>
        <v>0</v>
      </c>
      <c r="I26" s="9">
        <f>SUM(I27:I28)</f>
        <v>369</v>
      </c>
    </row>
    <row r="27" spans="1:9" ht="94.5">
      <c r="A27" s="211" t="s">
        <v>64</v>
      </c>
      <c r="B27" s="50" t="s">
        <v>595</v>
      </c>
      <c r="C27" s="45" t="s">
        <v>526</v>
      </c>
      <c r="D27" s="45" t="s">
        <v>527</v>
      </c>
      <c r="E27" s="53" t="s">
        <v>753</v>
      </c>
      <c r="F27" s="41" t="s">
        <v>644</v>
      </c>
      <c r="G27" s="9">
        <f>SUM(H27:I27)</f>
        <v>351</v>
      </c>
      <c r="H27" s="10"/>
      <c r="I27" s="10">
        <v>351</v>
      </c>
    </row>
    <row r="28" spans="1:9" ht="78.75">
      <c r="A28" s="211" t="s">
        <v>713</v>
      </c>
      <c r="B28" s="50" t="s">
        <v>595</v>
      </c>
      <c r="C28" s="45" t="s">
        <v>526</v>
      </c>
      <c r="D28" s="45" t="s">
        <v>527</v>
      </c>
      <c r="E28" s="53" t="s">
        <v>695</v>
      </c>
      <c r="F28" s="41" t="s">
        <v>644</v>
      </c>
      <c r="G28" s="9">
        <f>SUM(H28:I28)</f>
        <v>18</v>
      </c>
      <c r="H28" s="10"/>
      <c r="I28" s="10">
        <v>18</v>
      </c>
    </row>
    <row r="29" spans="1:9" ht="63">
      <c r="A29" s="49" t="s">
        <v>256</v>
      </c>
      <c r="B29" s="50" t="s">
        <v>595</v>
      </c>
      <c r="C29" s="45" t="s">
        <v>526</v>
      </c>
      <c r="D29" s="45" t="s">
        <v>527</v>
      </c>
      <c r="E29" s="51" t="s">
        <v>252</v>
      </c>
      <c r="F29" s="41"/>
      <c r="G29" s="9">
        <f aca="true" t="shared" si="2" ref="G29:I31">G30</f>
        <v>341</v>
      </c>
      <c r="H29" s="9">
        <f t="shared" si="2"/>
        <v>341</v>
      </c>
      <c r="I29" s="9">
        <f t="shared" si="2"/>
        <v>0</v>
      </c>
    </row>
    <row r="30" spans="1:9" ht="94.5">
      <c r="A30" s="49" t="s">
        <v>944</v>
      </c>
      <c r="B30" s="50" t="s">
        <v>595</v>
      </c>
      <c r="C30" s="45" t="s">
        <v>526</v>
      </c>
      <c r="D30" s="45" t="s">
        <v>527</v>
      </c>
      <c r="E30" s="51" t="s">
        <v>253</v>
      </c>
      <c r="F30" s="41"/>
      <c r="G30" s="9">
        <f t="shared" si="2"/>
        <v>341</v>
      </c>
      <c r="H30" s="9">
        <f t="shared" si="2"/>
        <v>341</v>
      </c>
      <c r="I30" s="9">
        <f t="shared" si="2"/>
        <v>0</v>
      </c>
    </row>
    <row r="31" spans="1:9" ht="47.25">
      <c r="A31" s="54" t="s">
        <v>224</v>
      </c>
      <c r="B31" s="50" t="s">
        <v>595</v>
      </c>
      <c r="C31" s="45" t="s">
        <v>526</v>
      </c>
      <c r="D31" s="45" t="s">
        <v>527</v>
      </c>
      <c r="E31" s="51" t="s">
        <v>254</v>
      </c>
      <c r="F31" s="41"/>
      <c r="G31" s="9">
        <f t="shared" si="2"/>
        <v>341</v>
      </c>
      <c r="H31" s="9">
        <f t="shared" si="2"/>
        <v>341</v>
      </c>
      <c r="I31" s="9">
        <f t="shared" si="2"/>
        <v>0</v>
      </c>
    </row>
    <row r="32" spans="1:9" ht="110.25">
      <c r="A32" s="210" t="s">
        <v>255</v>
      </c>
      <c r="B32" s="50" t="s">
        <v>595</v>
      </c>
      <c r="C32" s="45" t="s">
        <v>526</v>
      </c>
      <c r="D32" s="45" t="s">
        <v>527</v>
      </c>
      <c r="E32" s="53" t="s">
        <v>315</v>
      </c>
      <c r="F32" s="41" t="s">
        <v>642</v>
      </c>
      <c r="G32" s="9">
        <f>SUM(H32:I32)</f>
        <v>341</v>
      </c>
      <c r="H32" s="10">
        <v>341</v>
      </c>
      <c r="I32" s="10"/>
    </row>
    <row r="33" spans="1:9" ht="47.25">
      <c r="A33" s="49" t="s">
        <v>225</v>
      </c>
      <c r="B33" s="50" t="s">
        <v>595</v>
      </c>
      <c r="C33" s="45" t="s">
        <v>526</v>
      </c>
      <c r="D33" s="45" t="s">
        <v>527</v>
      </c>
      <c r="E33" s="51" t="s">
        <v>372</v>
      </c>
      <c r="F33" s="41"/>
      <c r="G33" s="9">
        <f>G34</f>
        <v>415</v>
      </c>
      <c r="H33" s="9">
        <f aca="true" t="shared" si="3" ref="H33:I35">H34</f>
        <v>0</v>
      </c>
      <c r="I33" s="9">
        <f t="shared" si="3"/>
        <v>415</v>
      </c>
    </row>
    <row r="34" spans="1:9" ht="78.75">
      <c r="A34" s="49" t="s">
        <v>368</v>
      </c>
      <c r="B34" s="50" t="s">
        <v>595</v>
      </c>
      <c r="C34" s="45" t="s">
        <v>526</v>
      </c>
      <c r="D34" s="45" t="s">
        <v>527</v>
      </c>
      <c r="E34" s="51" t="s">
        <v>371</v>
      </c>
      <c r="F34" s="41"/>
      <c r="G34" s="9">
        <f>SUM(G35,G37)</f>
        <v>415</v>
      </c>
      <c r="H34" s="9">
        <f>SUM(H35,H37)</f>
        <v>0</v>
      </c>
      <c r="I34" s="9">
        <f>SUM(I35,I37)</f>
        <v>415</v>
      </c>
    </row>
    <row r="35" spans="1:9" ht="78.75">
      <c r="A35" s="49" t="s">
        <v>369</v>
      </c>
      <c r="B35" s="50" t="s">
        <v>595</v>
      </c>
      <c r="C35" s="45" t="s">
        <v>526</v>
      </c>
      <c r="D35" s="45" t="s">
        <v>527</v>
      </c>
      <c r="E35" s="51" t="s">
        <v>370</v>
      </c>
      <c r="F35" s="41"/>
      <c r="G35" s="9">
        <f>G36</f>
        <v>294</v>
      </c>
      <c r="H35" s="9">
        <f t="shared" si="3"/>
        <v>0</v>
      </c>
      <c r="I35" s="9">
        <f t="shared" si="3"/>
        <v>294</v>
      </c>
    </row>
    <row r="36" spans="1:9" ht="78.75">
      <c r="A36" s="55" t="s">
        <v>378</v>
      </c>
      <c r="B36" s="50" t="s">
        <v>595</v>
      </c>
      <c r="C36" s="45" t="s">
        <v>526</v>
      </c>
      <c r="D36" s="45" t="s">
        <v>527</v>
      </c>
      <c r="E36" s="53" t="s">
        <v>316</v>
      </c>
      <c r="F36" s="41" t="s">
        <v>644</v>
      </c>
      <c r="G36" s="9">
        <f>SUM(H36:I36)</f>
        <v>294</v>
      </c>
      <c r="H36" s="9">
        <v>0</v>
      </c>
      <c r="I36" s="9">
        <v>294</v>
      </c>
    </row>
    <row r="37" spans="1:9" ht="47.25">
      <c r="A37" s="55" t="s">
        <v>4</v>
      </c>
      <c r="B37" s="50" t="s">
        <v>595</v>
      </c>
      <c r="C37" s="45" t="s">
        <v>526</v>
      </c>
      <c r="D37" s="45" t="s">
        <v>527</v>
      </c>
      <c r="E37" s="51" t="s">
        <v>3</v>
      </c>
      <c r="F37" s="41"/>
      <c r="G37" s="9">
        <f>G38</f>
        <v>121</v>
      </c>
      <c r="H37" s="9">
        <f>H38</f>
        <v>0</v>
      </c>
      <c r="I37" s="9">
        <f>I38</f>
        <v>121</v>
      </c>
    </row>
    <row r="38" spans="1:9" ht="63">
      <c r="A38" s="55" t="s">
        <v>5</v>
      </c>
      <c r="B38" s="50" t="s">
        <v>595</v>
      </c>
      <c r="C38" s="45" t="s">
        <v>526</v>
      </c>
      <c r="D38" s="45" t="s">
        <v>527</v>
      </c>
      <c r="E38" s="53" t="s">
        <v>2</v>
      </c>
      <c r="F38" s="41" t="s">
        <v>644</v>
      </c>
      <c r="G38" s="9">
        <f>SUM(H38:I38)</f>
        <v>121</v>
      </c>
      <c r="H38" s="9"/>
      <c r="I38" s="9">
        <v>121</v>
      </c>
    </row>
    <row r="39" spans="1:9" ht="47.25">
      <c r="A39" s="49" t="s">
        <v>376</v>
      </c>
      <c r="B39" s="50" t="s">
        <v>595</v>
      </c>
      <c r="C39" s="45" t="s">
        <v>526</v>
      </c>
      <c r="D39" s="45" t="s">
        <v>527</v>
      </c>
      <c r="E39" s="51" t="s">
        <v>373</v>
      </c>
      <c r="F39" s="41"/>
      <c r="G39" s="9">
        <f>SUM(G40,)</f>
        <v>30</v>
      </c>
      <c r="H39" s="9">
        <f>SUM(H40,)</f>
        <v>0</v>
      </c>
      <c r="I39" s="9">
        <f>SUM(I40,)</f>
        <v>30</v>
      </c>
    </row>
    <row r="40" spans="1:9" ht="78.75">
      <c r="A40" s="49" t="s">
        <v>344</v>
      </c>
      <c r="B40" s="50" t="s">
        <v>595</v>
      </c>
      <c r="C40" s="45" t="s">
        <v>526</v>
      </c>
      <c r="D40" s="45" t="s">
        <v>527</v>
      </c>
      <c r="E40" s="51" t="s">
        <v>374</v>
      </c>
      <c r="F40" s="41"/>
      <c r="G40" s="9">
        <f aca="true" t="shared" si="4" ref="G40:I41">G41</f>
        <v>30</v>
      </c>
      <c r="H40" s="9">
        <f t="shared" si="4"/>
        <v>0</v>
      </c>
      <c r="I40" s="9">
        <f t="shared" si="4"/>
        <v>30</v>
      </c>
    </row>
    <row r="41" spans="1:9" ht="31.5">
      <c r="A41" s="49" t="s">
        <v>473</v>
      </c>
      <c r="B41" s="50" t="s">
        <v>595</v>
      </c>
      <c r="C41" s="45" t="s">
        <v>526</v>
      </c>
      <c r="D41" s="45" t="s">
        <v>527</v>
      </c>
      <c r="E41" s="51" t="s">
        <v>375</v>
      </c>
      <c r="F41" s="41"/>
      <c r="G41" s="9">
        <f t="shared" si="4"/>
        <v>30</v>
      </c>
      <c r="H41" s="9">
        <f t="shared" si="4"/>
        <v>0</v>
      </c>
      <c r="I41" s="9">
        <f t="shared" si="4"/>
        <v>30</v>
      </c>
    </row>
    <row r="42" spans="1:9" ht="63">
      <c r="A42" s="55" t="s">
        <v>409</v>
      </c>
      <c r="B42" s="50" t="s">
        <v>595</v>
      </c>
      <c r="C42" s="45" t="s">
        <v>526</v>
      </c>
      <c r="D42" s="45" t="s">
        <v>527</v>
      </c>
      <c r="E42" s="53" t="s">
        <v>317</v>
      </c>
      <c r="F42" s="41" t="s">
        <v>644</v>
      </c>
      <c r="G42" s="9">
        <f>SUM(H42:I42)</f>
        <v>30</v>
      </c>
      <c r="H42" s="9">
        <v>0</v>
      </c>
      <c r="I42" s="9">
        <v>30</v>
      </c>
    </row>
    <row r="43" spans="1:9" ht="31.5">
      <c r="A43" s="211" t="s">
        <v>41</v>
      </c>
      <c r="B43" s="50" t="s">
        <v>595</v>
      </c>
      <c r="C43" s="45" t="s">
        <v>526</v>
      </c>
      <c r="D43" s="45" t="s">
        <v>527</v>
      </c>
      <c r="E43" s="46" t="s">
        <v>39</v>
      </c>
      <c r="F43" s="41"/>
      <c r="G43" s="9">
        <f>G44</f>
        <v>43584</v>
      </c>
      <c r="H43" s="9">
        <f>H44</f>
        <v>0</v>
      </c>
      <c r="I43" s="9">
        <f>I44</f>
        <v>43584</v>
      </c>
    </row>
    <row r="44" spans="1:9" ht="15.75">
      <c r="A44" s="211" t="s">
        <v>42</v>
      </c>
      <c r="B44" s="50" t="s">
        <v>595</v>
      </c>
      <c r="C44" s="45" t="s">
        <v>526</v>
      </c>
      <c r="D44" s="45" t="s">
        <v>527</v>
      </c>
      <c r="E44" s="46" t="s">
        <v>40</v>
      </c>
      <c r="F44" s="41"/>
      <c r="G44" s="9">
        <f>SUM(G45:G48)</f>
        <v>43584</v>
      </c>
      <c r="H44" s="9">
        <f>SUM(H45:H48)</f>
        <v>0</v>
      </c>
      <c r="I44" s="9">
        <f>SUM(I45:I48)</f>
        <v>43584</v>
      </c>
    </row>
    <row r="45" spans="1:9" ht="157.5">
      <c r="A45" s="210" t="s">
        <v>302</v>
      </c>
      <c r="B45" s="50" t="s">
        <v>595</v>
      </c>
      <c r="C45" s="45" t="s">
        <v>526</v>
      </c>
      <c r="D45" s="45" t="s">
        <v>527</v>
      </c>
      <c r="E45" s="41" t="s">
        <v>318</v>
      </c>
      <c r="F45" s="41">
        <v>100</v>
      </c>
      <c r="G45" s="9">
        <f>SUM(H45:I45)</f>
        <v>38005</v>
      </c>
      <c r="H45" s="10"/>
      <c r="I45" s="10">
        <v>38005</v>
      </c>
    </row>
    <row r="46" spans="1:9" ht="94.5">
      <c r="A46" s="211" t="s">
        <v>678</v>
      </c>
      <c r="B46" s="50" t="s">
        <v>595</v>
      </c>
      <c r="C46" s="45" t="s">
        <v>526</v>
      </c>
      <c r="D46" s="45" t="s">
        <v>527</v>
      </c>
      <c r="E46" s="41" t="s">
        <v>318</v>
      </c>
      <c r="F46" s="41">
        <v>200</v>
      </c>
      <c r="G46" s="9">
        <f>SUM(H46:I46)</f>
        <v>5024</v>
      </c>
      <c r="H46" s="10"/>
      <c r="I46" s="10">
        <v>5024</v>
      </c>
    </row>
    <row r="47" spans="1:9" ht="94.5">
      <c r="A47" s="211" t="s">
        <v>902</v>
      </c>
      <c r="B47" s="50" t="s">
        <v>595</v>
      </c>
      <c r="C47" s="45" t="s">
        <v>526</v>
      </c>
      <c r="D47" s="45" t="s">
        <v>527</v>
      </c>
      <c r="E47" s="41" t="s">
        <v>318</v>
      </c>
      <c r="F47" s="41" t="s">
        <v>132</v>
      </c>
      <c r="G47" s="9">
        <f>SUM(H47:I47)</f>
        <v>150</v>
      </c>
      <c r="H47" s="10"/>
      <c r="I47" s="10">
        <v>150</v>
      </c>
    </row>
    <row r="48" spans="1:9" ht="78.75">
      <c r="A48" s="211" t="s">
        <v>679</v>
      </c>
      <c r="B48" s="50" t="s">
        <v>595</v>
      </c>
      <c r="C48" s="45" t="s">
        <v>526</v>
      </c>
      <c r="D48" s="45" t="s">
        <v>527</v>
      </c>
      <c r="E48" s="41" t="s">
        <v>318</v>
      </c>
      <c r="F48" s="41">
        <v>800</v>
      </c>
      <c r="G48" s="9">
        <f>SUM(H48:I48)</f>
        <v>405</v>
      </c>
      <c r="H48" s="10"/>
      <c r="I48" s="10">
        <v>405</v>
      </c>
    </row>
    <row r="49" spans="1:9" s="56" customFormat="1" ht="15.75">
      <c r="A49" s="38" t="s">
        <v>660</v>
      </c>
      <c r="B49" s="39" t="s">
        <v>595</v>
      </c>
      <c r="C49" s="40" t="s">
        <v>526</v>
      </c>
      <c r="D49" s="40" t="s">
        <v>493</v>
      </c>
      <c r="E49" s="42"/>
      <c r="F49" s="42"/>
      <c r="G49" s="8">
        <f>G50</f>
        <v>88</v>
      </c>
      <c r="H49" s="8">
        <f aca="true" t="shared" si="5" ref="H49:I51">H50</f>
        <v>88</v>
      </c>
      <c r="I49" s="8">
        <f t="shared" si="5"/>
        <v>0</v>
      </c>
    </row>
    <row r="50" spans="1:9" ht="31.5">
      <c r="A50" s="43" t="s">
        <v>41</v>
      </c>
      <c r="B50" s="50" t="s">
        <v>595</v>
      </c>
      <c r="C50" s="45" t="s">
        <v>526</v>
      </c>
      <c r="D50" s="45" t="s">
        <v>493</v>
      </c>
      <c r="E50" s="46" t="s">
        <v>662</v>
      </c>
      <c r="F50" s="41"/>
      <c r="G50" s="9">
        <f>G51</f>
        <v>88</v>
      </c>
      <c r="H50" s="9">
        <f t="shared" si="5"/>
        <v>88</v>
      </c>
      <c r="I50" s="9">
        <f t="shared" si="5"/>
        <v>0</v>
      </c>
    </row>
    <row r="51" spans="1:9" ht="15.75">
      <c r="A51" s="43" t="s">
        <v>42</v>
      </c>
      <c r="B51" s="50" t="s">
        <v>595</v>
      </c>
      <c r="C51" s="45" t="s">
        <v>526</v>
      </c>
      <c r="D51" s="45" t="s">
        <v>493</v>
      </c>
      <c r="E51" s="46" t="s">
        <v>663</v>
      </c>
      <c r="F51" s="41"/>
      <c r="G51" s="9">
        <f>G52</f>
        <v>88</v>
      </c>
      <c r="H51" s="9">
        <f t="shared" si="5"/>
        <v>88</v>
      </c>
      <c r="I51" s="9">
        <f t="shared" si="5"/>
        <v>0</v>
      </c>
    </row>
    <row r="52" spans="1:9" ht="94.5">
      <c r="A52" s="54" t="s">
        <v>179</v>
      </c>
      <c r="B52" s="50" t="s">
        <v>595</v>
      </c>
      <c r="C52" s="45" t="s">
        <v>526</v>
      </c>
      <c r="D52" s="45" t="s">
        <v>493</v>
      </c>
      <c r="E52" s="41" t="s">
        <v>661</v>
      </c>
      <c r="F52" s="41" t="s">
        <v>644</v>
      </c>
      <c r="G52" s="9">
        <f>SUM(H52:I52)</f>
        <v>88</v>
      </c>
      <c r="H52" s="10">
        <v>88</v>
      </c>
      <c r="I52" s="10"/>
    </row>
    <row r="53" spans="1:9" ht="15.75">
      <c r="A53" s="38" t="s">
        <v>645</v>
      </c>
      <c r="B53" s="39" t="s">
        <v>595</v>
      </c>
      <c r="C53" s="40" t="s">
        <v>526</v>
      </c>
      <c r="D53" s="42">
        <v>13</v>
      </c>
      <c r="E53" s="41"/>
      <c r="F53" s="41"/>
      <c r="G53" s="8">
        <f>SUM(G54,G59)</f>
        <v>1323</v>
      </c>
      <c r="H53" s="8">
        <f>SUM(H54,H59)</f>
        <v>1323</v>
      </c>
      <c r="I53" s="8">
        <f>SUM(I54,I59)</f>
        <v>0</v>
      </c>
    </row>
    <row r="54" spans="1:9" ht="47.25">
      <c r="A54" s="49" t="s">
        <v>408</v>
      </c>
      <c r="B54" s="57">
        <v>850</v>
      </c>
      <c r="C54" s="45" t="s">
        <v>526</v>
      </c>
      <c r="D54" s="41">
        <v>13</v>
      </c>
      <c r="E54" s="51" t="s">
        <v>680</v>
      </c>
      <c r="F54" s="41"/>
      <c r="G54" s="9">
        <f aca="true" t="shared" si="6" ref="G54:I55">G55</f>
        <v>1323</v>
      </c>
      <c r="H54" s="9">
        <f t="shared" si="6"/>
        <v>1323</v>
      </c>
      <c r="I54" s="9">
        <f t="shared" si="6"/>
        <v>0</v>
      </c>
    </row>
    <row r="55" spans="1:9" ht="110.25">
      <c r="A55" s="54" t="s">
        <v>176</v>
      </c>
      <c r="B55" s="57">
        <v>850</v>
      </c>
      <c r="C55" s="45" t="s">
        <v>526</v>
      </c>
      <c r="D55" s="41">
        <v>13</v>
      </c>
      <c r="E55" s="51" t="s">
        <v>681</v>
      </c>
      <c r="F55" s="41"/>
      <c r="G55" s="9">
        <f t="shared" si="6"/>
        <v>1323</v>
      </c>
      <c r="H55" s="9">
        <f t="shared" si="6"/>
        <v>1323</v>
      </c>
      <c r="I55" s="9">
        <f t="shared" si="6"/>
        <v>0</v>
      </c>
    </row>
    <row r="56" spans="1:9" ht="63">
      <c r="A56" s="49" t="s">
        <v>676</v>
      </c>
      <c r="B56" s="57">
        <v>850</v>
      </c>
      <c r="C56" s="45" t="s">
        <v>526</v>
      </c>
      <c r="D56" s="41">
        <v>13</v>
      </c>
      <c r="E56" s="51" t="s">
        <v>682</v>
      </c>
      <c r="F56" s="41"/>
      <c r="G56" s="9">
        <f>SUM(G57:G58)</f>
        <v>1323</v>
      </c>
      <c r="H56" s="9">
        <f>SUM(H57:H58)</f>
        <v>1323</v>
      </c>
      <c r="I56" s="9">
        <f>SUM(I57:I58)</f>
        <v>0</v>
      </c>
    </row>
    <row r="57" spans="1:9" ht="141.75">
      <c r="A57" s="210" t="s">
        <v>911</v>
      </c>
      <c r="B57" s="57">
        <v>850</v>
      </c>
      <c r="C57" s="45" t="s">
        <v>526</v>
      </c>
      <c r="D57" s="41">
        <v>13</v>
      </c>
      <c r="E57" s="53" t="s">
        <v>319</v>
      </c>
      <c r="F57" s="41" t="s">
        <v>642</v>
      </c>
      <c r="G57" s="9">
        <f>SUM(H57:I57)</f>
        <v>1299</v>
      </c>
      <c r="H57" s="10">
        <v>1299</v>
      </c>
      <c r="I57" s="10"/>
    </row>
    <row r="58" spans="1:9" ht="78.75">
      <c r="A58" s="211" t="s">
        <v>912</v>
      </c>
      <c r="B58" s="57">
        <v>850</v>
      </c>
      <c r="C58" s="45" t="s">
        <v>526</v>
      </c>
      <c r="D58" s="41">
        <v>13</v>
      </c>
      <c r="E58" s="53" t="s">
        <v>319</v>
      </c>
      <c r="F58" s="41" t="s">
        <v>644</v>
      </c>
      <c r="G58" s="9">
        <f>SUM(H58:I58)</f>
        <v>24</v>
      </c>
      <c r="H58" s="10">
        <v>24</v>
      </c>
      <c r="I58" s="10"/>
    </row>
    <row r="59" spans="1:9" ht="31.5">
      <c r="A59" s="211" t="s">
        <v>41</v>
      </c>
      <c r="B59" s="57">
        <v>850</v>
      </c>
      <c r="C59" s="45" t="s">
        <v>526</v>
      </c>
      <c r="D59" s="41">
        <v>13</v>
      </c>
      <c r="E59" s="46" t="s">
        <v>39</v>
      </c>
      <c r="F59" s="41"/>
      <c r="G59" s="9">
        <f aca="true" t="shared" si="7" ref="G59:I60">G60</f>
        <v>0</v>
      </c>
      <c r="H59" s="9">
        <f t="shared" si="7"/>
        <v>0</v>
      </c>
      <c r="I59" s="9">
        <f t="shared" si="7"/>
        <v>0</v>
      </c>
    </row>
    <row r="60" spans="1:9" ht="15.75">
      <c r="A60" s="211" t="s">
        <v>42</v>
      </c>
      <c r="B60" s="57">
        <v>850</v>
      </c>
      <c r="C60" s="45" t="s">
        <v>526</v>
      </c>
      <c r="D60" s="41">
        <v>13</v>
      </c>
      <c r="E60" s="46" t="s">
        <v>40</v>
      </c>
      <c r="F60" s="41"/>
      <c r="G60" s="9">
        <f t="shared" si="7"/>
        <v>0</v>
      </c>
      <c r="H60" s="9">
        <f t="shared" si="7"/>
        <v>0</v>
      </c>
      <c r="I60" s="9">
        <f t="shared" si="7"/>
        <v>0</v>
      </c>
    </row>
    <row r="61" spans="1:9" ht="63">
      <c r="A61" s="212" t="s">
        <v>163</v>
      </c>
      <c r="B61" s="57">
        <v>850</v>
      </c>
      <c r="C61" s="45" t="s">
        <v>526</v>
      </c>
      <c r="D61" s="41">
        <v>13</v>
      </c>
      <c r="E61" s="53" t="s">
        <v>723</v>
      </c>
      <c r="F61" s="41" t="s">
        <v>644</v>
      </c>
      <c r="G61" s="9">
        <f>SUM(H61:I61)</f>
        <v>0</v>
      </c>
      <c r="H61" s="10"/>
      <c r="I61" s="10"/>
    </row>
    <row r="62" spans="1:9" s="56" customFormat="1" ht="31.5">
      <c r="A62" s="35" t="s">
        <v>646</v>
      </c>
      <c r="B62" s="39" t="s">
        <v>595</v>
      </c>
      <c r="C62" s="60" t="s">
        <v>425</v>
      </c>
      <c r="D62" s="39"/>
      <c r="E62" s="39"/>
      <c r="F62" s="61"/>
      <c r="G62" s="8">
        <f>SUM(G63,)</f>
        <v>3407</v>
      </c>
      <c r="H62" s="8">
        <f>SUM(H63,)</f>
        <v>0</v>
      </c>
      <c r="I62" s="8">
        <f>SUM(I63,)</f>
        <v>3407</v>
      </c>
    </row>
    <row r="63" spans="1:9" s="56" customFormat="1" ht="63">
      <c r="A63" s="35" t="s">
        <v>647</v>
      </c>
      <c r="B63" s="39" t="s">
        <v>595</v>
      </c>
      <c r="C63" s="60" t="s">
        <v>425</v>
      </c>
      <c r="D63" s="60" t="s">
        <v>426</v>
      </c>
      <c r="E63" s="39"/>
      <c r="F63" s="61"/>
      <c r="G63" s="8">
        <f>G64</f>
        <v>3407</v>
      </c>
      <c r="H63" s="8">
        <f>H64</f>
        <v>0</v>
      </c>
      <c r="I63" s="8">
        <f>I64</f>
        <v>3407</v>
      </c>
    </row>
    <row r="64" spans="1:9" s="56" customFormat="1" ht="63">
      <c r="A64" s="49" t="s">
        <v>241</v>
      </c>
      <c r="B64" s="44" t="s">
        <v>648</v>
      </c>
      <c r="C64" s="62" t="s">
        <v>425</v>
      </c>
      <c r="D64" s="62" t="s">
        <v>426</v>
      </c>
      <c r="E64" s="63" t="s">
        <v>525</v>
      </c>
      <c r="F64" s="61"/>
      <c r="G64" s="9">
        <f>SUM(G65)</f>
        <v>3407</v>
      </c>
      <c r="H64" s="9">
        <f>SUM(H65)</f>
        <v>0</v>
      </c>
      <c r="I64" s="9">
        <f>SUM(I65)</f>
        <v>3407</v>
      </c>
    </row>
    <row r="65" spans="1:9" s="56" customFormat="1" ht="126">
      <c r="A65" s="54" t="s">
        <v>244</v>
      </c>
      <c r="B65" s="44" t="s">
        <v>648</v>
      </c>
      <c r="C65" s="62" t="s">
        <v>425</v>
      </c>
      <c r="D65" s="62" t="s">
        <v>426</v>
      </c>
      <c r="E65" s="63" t="s">
        <v>894</v>
      </c>
      <c r="F65" s="61"/>
      <c r="G65" s="9">
        <f>SUM(G66,G70,)</f>
        <v>3407</v>
      </c>
      <c r="H65" s="9">
        <f>SUM(H66,H70,)</f>
        <v>0</v>
      </c>
      <c r="I65" s="9">
        <f>SUM(I66,I70,)</f>
        <v>3407</v>
      </c>
    </row>
    <row r="66" spans="1:9" s="56" customFormat="1" ht="31.5">
      <c r="A66" s="55" t="s">
        <v>896</v>
      </c>
      <c r="B66" s="44" t="s">
        <v>648</v>
      </c>
      <c r="C66" s="62" t="s">
        <v>425</v>
      </c>
      <c r="D66" s="62" t="s">
        <v>426</v>
      </c>
      <c r="E66" s="63" t="s">
        <v>895</v>
      </c>
      <c r="F66" s="61"/>
      <c r="G66" s="9">
        <f>SUM(G67:G69)</f>
        <v>3334</v>
      </c>
      <c r="H66" s="9">
        <f>SUM(H67:H68)</f>
        <v>0</v>
      </c>
      <c r="I66" s="9">
        <f>SUM(I67:I69)</f>
        <v>3334</v>
      </c>
    </row>
    <row r="67" spans="1:9" ht="126">
      <c r="A67" s="55" t="s">
        <v>836</v>
      </c>
      <c r="B67" s="44" t="s">
        <v>648</v>
      </c>
      <c r="C67" s="62" t="s">
        <v>425</v>
      </c>
      <c r="D67" s="62" t="s">
        <v>426</v>
      </c>
      <c r="E67" s="50" t="s">
        <v>320</v>
      </c>
      <c r="F67" s="64">
        <v>100</v>
      </c>
      <c r="G67" s="9">
        <f>SUM(H67:I67)</f>
        <v>3145</v>
      </c>
      <c r="H67" s="9">
        <v>0</v>
      </c>
      <c r="I67" s="9">
        <v>3145</v>
      </c>
    </row>
    <row r="68" spans="1:9" ht="63">
      <c r="A68" s="55" t="s">
        <v>46</v>
      </c>
      <c r="B68" s="44" t="s">
        <v>648</v>
      </c>
      <c r="C68" s="62" t="s">
        <v>425</v>
      </c>
      <c r="D68" s="62" t="s">
        <v>426</v>
      </c>
      <c r="E68" s="50" t="s">
        <v>320</v>
      </c>
      <c r="F68" s="64">
        <v>200</v>
      </c>
      <c r="G68" s="9">
        <f>SUM(H68:I68)</f>
        <v>188</v>
      </c>
      <c r="H68" s="9"/>
      <c r="I68" s="9">
        <v>188</v>
      </c>
    </row>
    <row r="69" spans="1:9" ht="47.25">
      <c r="A69" s="55" t="s">
        <v>47</v>
      </c>
      <c r="B69" s="44" t="s">
        <v>648</v>
      </c>
      <c r="C69" s="62" t="s">
        <v>425</v>
      </c>
      <c r="D69" s="62" t="s">
        <v>426</v>
      </c>
      <c r="E69" s="50" t="s">
        <v>320</v>
      </c>
      <c r="F69" s="64">
        <v>800</v>
      </c>
      <c r="G69" s="9">
        <f>SUM(H69:I69)</f>
        <v>1</v>
      </c>
      <c r="H69" s="9"/>
      <c r="I69" s="9">
        <v>1</v>
      </c>
    </row>
    <row r="70" spans="1:9" ht="31.5">
      <c r="A70" s="54" t="s">
        <v>227</v>
      </c>
      <c r="B70" s="44" t="s">
        <v>648</v>
      </c>
      <c r="C70" s="62" t="s">
        <v>425</v>
      </c>
      <c r="D70" s="62" t="s">
        <v>426</v>
      </c>
      <c r="E70" s="63" t="s">
        <v>897</v>
      </c>
      <c r="F70" s="64"/>
      <c r="G70" s="9">
        <f>SUM(G71:G72)</f>
        <v>73</v>
      </c>
      <c r="H70" s="9">
        <f>SUM(H71:H72)</f>
        <v>0</v>
      </c>
      <c r="I70" s="9">
        <f>SUM(I71:I72)</f>
        <v>73</v>
      </c>
    </row>
    <row r="71" spans="1:9" ht="63">
      <c r="A71" s="54" t="s">
        <v>228</v>
      </c>
      <c r="B71" s="44" t="s">
        <v>595</v>
      </c>
      <c r="C71" s="62" t="s">
        <v>425</v>
      </c>
      <c r="D71" s="62" t="s">
        <v>426</v>
      </c>
      <c r="E71" s="50" t="s">
        <v>321</v>
      </c>
      <c r="F71" s="64">
        <v>200</v>
      </c>
      <c r="G71" s="9">
        <f>SUM(H71:I71)</f>
        <v>59</v>
      </c>
      <c r="H71" s="9">
        <v>0</v>
      </c>
      <c r="I71" s="9">
        <v>59</v>
      </c>
    </row>
    <row r="72" spans="1:9" ht="63">
      <c r="A72" s="54" t="s">
        <v>792</v>
      </c>
      <c r="B72" s="44" t="s">
        <v>595</v>
      </c>
      <c r="C72" s="62" t="s">
        <v>425</v>
      </c>
      <c r="D72" s="62" t="s">
        <v>426</v>
      </c>
      <c r="E72" s="50" t="s">
        <v>321</v>
      </c>
      <c r="F72" s="64">
        <v>300</v>
      </c>
      <c r="G72" s="9">
        <f>SUM(H72:I72)</f>
        <v>14</v>
      </c>
      <c r="H72" s="9"/>
      <c r="I72" s="9">
        <v>14</v>
      </c>
    </row>
    <row r="73" spans="1:9" ht="15.75">
      <c r="A73" s="38" t="s">
        <v>649</v>
      </c>
      <c r="B73" s="39" t="s">
        <v>595</v>
      </c>
      <c r="C73" s="40" t="s">
        <v>527</v>
      </c>
      <c r="D73" s="41"/>
      <c r="E73" s="41"/>
      <c r="F73" s="41"/>
      <c r="G73" s="8">
        <f>SUM(G74,G79,G85,G97,G92)</f>
        <v>26640</v>
      </c>
      <c r="H73" s="8">
        <f>SUM(H74,H79,H85,H97,H92)</f>
        <v>1132</v>
      </c>
      <c r="I73" s="8">
        <f>SUM(I74,I79,I85,I97,I92)</f>
        <v>25508</v>
      </c>
    </row>
    <row r="74" spans="1:9" s="56" customFormat="1" ht="15.75">
      <c r="A74" s="38" t="s">
        <v>650</v>
      </c>
      <c r="B74" s="39" t="s">
        <v>595</v>
      </c>
      <c r="C74" s="40" t="s">
        <v>527</v>
      </c>
      <c r="D74" s="40" t="s">
        <v>526</v>
      </c>
      <c r="E74" s="42"/>
      <c r="F74" s="42"/>
      <c r="G74" s="8">
        <f>G75</f>
        <v>329</v>
      </c>
      <c r="H74" s="8">
        <f>H78</f>
        <v>329</v>
      </c>
      <c r="I74" s="8">
        <f>I78</f>
        <v>0</v>
      </c>
    </row>
    <row r="75" spans="1:9" s="56" customFormat="1" ht="78.75">
      <c r="A75" s="49" t="s">
        <v>943</v>
      </c>
      <c r="B75" s="57">
        <v>850</v>
      </c>
      <c r="C75" s="45" t="s">
        <v>527</v>
      </c>
      <c r="D75" s="45" t="s">
        <v>526</v>
      </c>
      <c r="E75" s="51" t="s">
        <v>833</v>
      </c>
      <c r="F75" s="42"/>
      <c r="G75" s="9">
        <f>G76</f>
        <v>329</v>
      </c>
      <c r="H75" s="9">
        <f aca="true" t="shared" si="8" ref="H75:I77">H76</f>
        <v>329</v>
      </c>
      <c r="I75" s="9">
        <f t="shared" si="8"/>
        <v>0</v>
      </c>
    </row>
    <row r="76" spans="1:9" s="56" customFormat="1" ht="94.5">
      <c r="A76" s="49" t="s">
        <v>933</v>
      </c>
      <c r="B76" s="57">
        <v>850</v>
      </c>
      <c r="C76" s="45" t="s">
        <v>527</v>
      </c>
      <c r="D76" s="45" t="s">
        <v>526</v>
      </c>
      <c r="E76" s="51" t="s">
        <v>229</v>
      </c>
      <c r="F76" s="42"/>
      <c r="G76" s="9">
        <f>G77</f>
        <v>329</v>
      </c>
      <c r="H76" s="9">
        <f t="shared" si="8"/>
        <v>329</v>
      </c>
      <c r="I76" s="9">
        <f t="shared" si="8"/>
        <v>0</v>
      </c>
    </row>
    <row r="77" spans="1:9" s="56" customFormat="1" ht="31.5">
      <c r="A77" s="47" t="s">
        <v>934</v>
      </c>
      <c r="B77" s="57">
        <v>850</v>
      </c>
      <c r="C77" s="45" t="s">
        <v>527</v>
      </c>
      <c r="D77" s="45" t="s">
        <v>526</v>
      </c>
      <c r="E77" s="51" t="s">
        <v>230</v>
      </c>
      <c r="F77" s="42"/>
      <c r="G77" s="9">
        <f>G78</f>
        <v>329</v>
      </c>
      <c r="H77" s="9">
        <f t="shared" si="8"/>
        <v>329</v>
      </c>
      <c r="I77" s="9">
        <f t="shared" si="8"/>
        <v>0</v>
      </c>
    </row>
    <row r="78" spans="1:9" ht="110.25">
      <c r="A78" s="55" t="s">
        <v>935</v>
      </c>
      <c r="B78" s="57">
        <v>850</v>
      </c>
      <c r="C78" s="45" t="s">
        <v>527</v>
      </c>
      <c r="D78" s="45" t="s">
        <v>526</v>
      </c>
      <c r="E78" s="53" t="s">
        <v>322</v>
      </c>
      <c r="F78" s="41" t="s">
        <v>642</v>
      </c>
      <c r="G78" s="9">
        <f>SUM(H78:I78)</f>
        <v>329</v>
      </c>
      <c r="H78" s="9">
        <v>329</v>
      </c>
      <c r="I78" s="9">
        <v>0</v>
      </c>
    </row>
    <row r="79" spans="1:9" ht="15.75">
      <c r="A79" s="38" t="s">
        <v>111</v>
      </c>
      <c r="B79" s="39" t="s">
        <v>595</v>
      </c>
      <c r="C79" s="40" t="s">
        <v>527</v>
      </c>
      <c r="D79" s="40" t="s">
        <v>493</v>
      </c>
      <c r="E79" s="41"/>
      <c r="F79" s="41"/>
      <c r="G79" s="8">
        <f>SUM(G80,)</f>
        <v>696</v>
      </c>
      <c r="H79" s="8">
        <f>SUM(H80,)</f>
        <v>696</v>
      </c>
      <c r="I79" s="8">
        <f>SUM(I80,)</f>
        <v>0</v>
      </c>
    </row>
    <row r="80" spans="1:9" ht="63">
      <c r="A80" s="49" t="s">
        <v>256</v>
      </c>
      <c r="B80" s="44" t="s">
        <v>648</v>
      </c>
      <c r="C80" s="45" t="s">
        <v>527</v>
      </c>
      <c r="D80" s="45" t="s">
        <v>493</v>
      </c>
      <c r="E80" s="51" t="s">
        <v>936</v>
      </c>
      <c r="F80" s="41"/>
      <c r="G80" s="9">
        <f aca="true" t="shared" si="9" ref="G80:I81">G81</f>
        <v>696</v>
      </c>
      <c r="H80" s="9">
        <f t="shared" si="9"/>
        <v>696</v>
      </c>
      <c r="I80" s="9">
        <f t="shared" si="9"/>
        <v>0</v>
      </c>
    </row>
    <row r="81" spans="1:9" ht="94.5">
      <c r="A81" s="49" t="s">
        <v>944</v>
      </c>
      <c r="B81" s="44" t="s">
        <v>648</v>
      </c>
      <c r="C81" s="45" t="s">
        <v>527</v>
      </c>
      <c r="D81" s="45" t="s">
        <v>493</v>
      </c>
      <c r="E81" s="51" t="s">
        <v>253</v>
      </c>
      <c r="F81" s="41"/>
      <c r="G81" s="9">
        <f t="shared" si="9"/>
        <v>696</v>
      </c>
      <c r="H81" s="9">
        <f t="shared" si="9"/>
        <v>696</v>
      </c>
      <c r="I81" s="9">
        <f t="shared" si="9"/>
        <v>0</v>
      </c>
    </row>
    <row r="82" spans="1:9" ht="47.25">
      <c r="A82" s="47" t="s">
        <v>223</v>
      </c>
      <c r="B82" s="44" t="s">
        <v>648</v>
      </c>
      <c r="C82" s="45" t="s">
        <v>527</v>
      </c>
      <c r="D82" s="45" t="s">
        <v>493</v>
      </c>
      <c r="E82" s="51" t="s">
        <v>937</v>
      </c>
      <c r="F82" s="41"/>
      <c r="G82" s="9">
        <f>SUM(G83:G84)</f>
        <v>696</v>
      </c>
      <c r="H82" s="9">
        <f>SUM(H83:H84)</f>
        <v>696</v>
      </c>
      <c r="I82" s="9">
        <f>SUM(I83:I84)</f>
        <v>0</v>
      </c>
    </row>
    <row r="83" spans="1:9" ht="157.5">
      <c r="A83" s="47" t="s">
        <v>716</v>
      </c>
      <c r="B83" s="44" t="s">
        <v>648</v>
      </c>
      <c r="C83" s="45" t="s">
        <v>527</v>
      </c>
      <c r="D83" s="45" t="s">
        <v>493</v>
      </c>
      <c r="E83" s="53" t="s">
        <v>693</v>
      </c>
      <c r="F83" s="41" t="s">
        <v>113</v>
      </c>
      <c r="G83" s="9">
        <f>SUM(H83:I83)</f>
        <v>96</v>
      </c>
      <c r="H83" s="9">
        <v>96</v>
      </c>
      <c r="I83" s="9"/>
    </row>
    <row r="84" spans="1:9" ht="157.5">
      <c r="A84" s="55" t="s">
        <v>853</v>
      </c>
      <c r="B84" s="44" t="s">
        <v>648</v>
      </c>
      <c r="C84" s="45" t="s">
        <v>527</v>
      </c>
      <c r="D84" s="45" t="s">
        <v>493</v>
      </c>
      <c r="E84" s="53" t="s">
        <v>191</v>
      </c>
      <c r="F84" s="41" t="s">
        <v>113</v>
      </c>
      <c r="G84" s="9">
        <f>SUM(H84:I84)</f>
        <v>600</v>
      </c>
      <c r="H84" s="9">
        <v>600</v>
      </c>
      <c r="I84" s="9">
        <v>0</v>
      </c>
    </row>
    <row r="85" spans="1:9" ht="15.75">
      <c r="A85" s="38" t="s">
        <v>112</v>
      </c>
      <c r="B85" s="39" t="s">
        <v>595</v>
      </c>
      <c r="C85" s="40" t="s">
        <v>527</v>
      </c>
      <c r="D85" s="40" t="s">
        <v>427</v>
      </c>
      <c r="E85" s="41"/>
      <c r="F85" s="41"/>
      <c r="G85" s="8">
        <f aca="true" t="shared" si="10" ref="G85:I86">G86</f>
        <v>3597</v>
      </c>
      <c r="H85" s="8">
        <f t="shared" si="10"/>
        <v>107</v>
      </c>
      <c r="I85" s="8">
        <f t="shared" si="10"/>
        <v>3490</v>
      </c>
    </row>
    <row r="86" spans="1:9" ht="63">
      <c r="A86" s="49" t="s">
        <v>941</v>
      </c>
      <c r="B86" s="50" t="s">
        <v>595</v>
      </c>
      <c r="C86" s="45" t="s">
        <v>527</v>
      </c>
      <c r="D86" s="45" t="s">
        <v>427</v>
      </c>
      <c r="E86" s="51" t="s">
        <v>938</v>
      </c>
      <c r="F86" s="41"/>
      <c r="G86" s="9">
        <f t="shared" si="10"/>
        <v>3597</v>
      </c>
      <c r="H86" s="9">
        <f t="shared" si="10"/>
        <v>107</v>
      </c>
      <c r="I86" s="9">
        <f t="shared" si="10"/>
        <v>3490</v>
      </c>
    </row>
    <row r="87" spans="1:9" ht="94.5">
      <c r="A87" s="49" t="s">
        <v>382</v>
      </c>
      <c r="B87" s="50" t="s">
        <v>595</v>
      </c>
      <c r="C87" s="45" t="s">
        <v>527</v>
      </c>
      <c r="D87" s="45" t="s">
        <v>427</v>
      </c>
      <c r="E87" s="51" t="s">
        <v>939</v>
      </c>
      <c r="F87" s="41"/>
      <c r="G87" s="9">
        <f>SUM(G88,)</f>
        <v>3597</v>
      </c>
      <c r="H87" s="9">
        <f>SUM(H88,)</f>
        <v>107</v>
      </c>
      <c r="I87" s="9">
        <f>SUM(I88,)</f>
        <v>3490</v>
      </c>
    </row>
    <row r="88" spans="1:9" ht="31.5">
      <c r="A88" s="49" t="s">
        <v>363</v>
      </c>
      <c r="B88" s="50" t="s">
        <v>595</v>
      </c>
      <c r="C88" s="45" t="s">
        <v>527</v>
      </c>
      <c r="D88" s="45" t="s">
        <v>427</v>
      </c>
      <c r="E88" s="51" t="s">
        <v>940</v>
      </c>
      <c r="F88" s="41"/>
      <c r="G88" s="9">
        <f>SUM(G89:G91)</f>
        <v>3597</v>
      </c>
      <c r="H88" s="9">
        <f>SUM(H89:H91)</f>
        <v>107</v>
      </c>
      <c r="I88" s="9">
        <f>SUM(I89:I91)</f>
        <v>3490</v>
      </c>
    </row>
    <row r="89" spans="1:9" ht="47.25">
      <c r="A89" s="55" t="s">
        <v>517</v>
      </c>
      <c r="B89" s="50" t="s">
        <v>595</v>
      </c>
      <c r="C89" s="45" t="s">
        <v>527</v>
      </c>
      <c r="D89" s="45" t="s">
        <v>427</v>
      </c>
      <c r="E89" s="53" t="s">
        <v>323</v>
      </c>
      <c r="F89" s="41" t="s">
        <v>644</v>
      </c>
      <c r="G89" s="9">
        <f>SUM(H89:I89)</f>
        <v>2632</v>
      </c>
      <c r="H89" s="9">
        <v>0</v>
      </c>
      <c r="I89" s="9">
        <v>2632</v>
      </c>
    </row>
    <row r="90" spans="1:9" ht="78.75">
      <c r="A90" s="55" t="s">
        <v>575</v>
      </c>
      <c r="B90" s="50" t="s">
        <v>595</v>
      </c>
      <c r="C90" s="45" t="s">
        <v>527</v>
      </c>
      <c r="D90" s="45" t="s">
        <v>427</v>
      </c>
      <c r="E90" s="53" t="s">
        <v>13</v>
      </c>
      <c r="F90" s="41" t="s">
        <v>644</v>
      </c>
      <c r="G90" s="9">
        <f>SUM(H90:I90)</f>
        <v>858</v>
      </c>
      <c r="H90" s="9"/>
      <c r="I90" s="9">
        <v>858</v>
      </c>
    </row>
    <row r="91" spans="1:9" ht="63">
      <c r="A91" s="55" t="s">
        <v>637</v>
      </c>
      <c r="B91" s="50" t="s">
        <v>595</v>
      </c>
      <c r="C91" s="45" t="s">
        <v>527</v>
      </c>
      <c r="D91" s="45" t="s">
        <v>427</v>
      </c>
      <c r="E91" s="53" t="s">
        <v>324</v>
      </c>
      <c r="F91" s="41" t="s">
        <v>644</v>
      </c>
      <c r="G91" s="9">
        <f>SUM(H91:I91)</f>
        <v>107</v>
      </c>
      <c r="H91" s="9">
        <v>107</v>
      </c>
      <c r="I91" s="9">
        <v>0</v>
      </c>
    </row>
    <row r="92" spans="1:9" s="56" customFormat="1" ht="15.75">
      <c r="A92" s="38" t="s">
        <v>738</v>
      </c>
      <c r="B92" s="39" t="s">
        <v>595</v>
      </c>
      <c r="C92" s="40" t="s">
        <v>527</v>
      </c>
      <c r="D92" s="40" t="s">
        <v>426</v>
      </c>
      <c r="E92" s="65"/>
      <c r="F92" s="42"/>
      <c r="G92" s="8">
        <f>G93</f>
        <v>6134</v>
      </c>
      <c r="H92" s="8">
        <f>H93</f>
        <v>0</v>
      </c>
      <c r="I92" s="8">
        <f>I93</f>
        <v>6134</v>
      </c>
    </row>
    <row r="93" spans="1:9" s="56" customFormat="1" ht="63">
      <c r="A93" s="49" t="s">
        <v>941</v>
      </c>
      <c r="B93" s="50" t="s">
        <v>595</v>
      </c>
      <c r="C93" s="45" t="s">
        <v>527</v>
      </c>
      <c r="D93" s="45" t="s">
        <v>426</v>
      </c>
      <c r="E93" s="51" t="s">
        <v>938</v>
      </c>
      <c r="F93" s="42"/>
      <c r="G93" s="9">
        <f>G94</f>
        <v>6134</v>
      </c>
      <c r="H93" s="9">
        <f aca="true" t="shared" si="11" ref="H93:I95">H94</f>
        <v>0</v>
      </c>
      <c r="I93" s="9">
        <f t="shared" si="11"/>
        <v>6134</v>
      </c>
    </row>
    <row r="94" spans="1:9" s="56" customFormat="1" ht="94.5">
      <c r="A94" s="49" t="s">
        <v>411</v>
      </c>
      <c r="B94" s="50" t="s">
        <v>595</v>
      </c>
      <c r="C94" s="45" t="s">
        <v>527</v>
      </c>
      <c r="D94" s="45" t="s">
        <v>426</v>
      </c>
      <c r="E94" s="51" t="s">
        <v>364</v>
      </c>
      <c r="F94" s="42"/>
      <c r="G94" s="9">
        <f>G95</f>
        <v>6134</v>
      </c>
      <c r="H94" s="9">
        <f t="shared" si="11"/>
        <v>0</v>
      </c>
      <c r="I94" s="9">
        <f t="shared" si="11"/>
        <v>6134</v>
      </c>
    </row>
    <row r="95" spans="1:9" s="56" customFormat="1" ht="47.25">
      <c r="A95" s="49" t="s">
        <v>412</v>
      </c>
      <c r="B95" s="50" t="s">
        <v>595</v>
      </c>
      <c r="C95" s="45" t="s">
        <v>527</v>
      </c>
      <c r="D95" s="45" t="s">
        <v>426</v>
      </c>
      <c r="E95" s="51" t="s">
        <v>365</v>
      </c>
      <c r="F95" s="42"/>
      <c r="G95" s="9">
        <f>G96</f>
        <v>6134</v>
      </c>
      <c r="H95" s="9">
        <f t="shared" si="11"/>
        <v>0</v>
      </c>
      <c r="I95" s="9">
        <f t="shared" si="11"/>
        <v>6134</v>
      </c>
    </row>
    <row r="96" spans="1:9" ht="78.75">
      <c r="A96" s="55" t="s">
        <v>572</v>
      </c>
      <c r="B96" s="50" t="s">
        <v>595</v>
      </c>
      <c r="C96" s="45" t="s">
        <v>527</v>
      </c>
      <c r="D96" s="45" t="s">
        <v>426</v>
      </c>
      <c r="E96" s="53" t="s">
        <v>325</v>
      </c>
      <c r="F96" s="41" t="s">
        <v>739</v>
      </c>
      <c r="G96" s="9">
        <f>SUM(H96:I96)</f>
        <v>6134</v>
      </c>
      <c r="H96" s="9"/>
      <c r="I96" s="9">
        <v>6134</v>
      </c>
    </row>
    <row r="97" spans="1:9" ht="31.5">
      <c r="A97" s="38" t="s">
        <v>740</v>
      </c>
      <c r="B97" s="66" t="s">
        <v>595</v>
      </c>
      <c r="C97" s="40" t="s">
        <v>527</v>
      </c>
      <c r="D97" s="42">
        <v>12</v>
      </c>
      <c r="E97" s="41"/>
      <c r="F97" s="41"/>
      <c r="G97" s="8">
        <f>SUM(G98,G102)</f>
        <v>15884</v>
      </c>
      <c r="H97" s="8">
        <f>SUM(H98,H102)</f>
        <v>0</v>
      </c>
      <c r="I97" s="8">
        <f>SUM(I98,I102)</f>
        <v>15884</v>
      </c>
    </row>
    <row r="98" spans="1:9" ht="47.25">
      <c r="A98" s="49" t="s">
        <v>225</v>
      </c>
      <c r="B98" s="44" t="s">
        <v>648</v>
      </c>
      <c r="C98" s="45" t="s">
        <v>527</v>
      </c>
      <c r="D98" s="41" t="s">
        <v>741</v>
      </c>
      <c r="E98" s="46" t="s">
        <v>372</v>
      </c>
      <c r="F98" s="41"/>
      <c r="G98" s="9">
        <f>G99</f>
        <v>2620</v>
      </c>
      <c r="H98" s="9">
        <f aca="true" t="shared" si="12" ref="H98:I100">H99</f>
        <v>0</v>
      </c>
      <c r="I98" s="9">
        <f t="shared" si="12"/>
        <v>2620</v>
      </c>
    </row>
    <row r="99" spans="1:9" ht="94.5">
      <c r="A99" s="49" t="s">
        <v>415</v>
      </c>
      <c r="B99" s="44" t="s">
        <v>648</v>
      </c>
      <c r="C99" s="45" t="s">
        <v>527</v>
      </c>
      <c r="D99" s="41" t="s">
        <v>741</v>
      </c>
      <c r="E99" s="46" t="s">
        <v>413</v>
      </c>
      <c r="F99" s="41"/>
      <c r="G99" s="9">
        <f>G100</f>
        <v>2620</v>
      </c>
      <c r="H99" s="9">
        <f t="shared" si="12"/>
        <v>0</v>
      </c>
      <c r="I99" s="9">
        <f t="shared" si="12"/>
        <v>2620</v>
      </c>
    </row>
    <row r="100" spans="1:9" ht="63">
      <c r="A100" s="49" t="s">
        <v>279</v>
      </c>
      <c r="B100" s="44" t="s">
        <v>648</v>
      </c>
      <c r="C100" s="45" t="s">
        <v>527</v>
      </c>
      <c r="D100" s="41" t="s">
        <v>741</v>
      </c>
      <c r="E100" s="46" t="s">
        <v>414</v>
      </c>
      <c r="F100" s="41"/>
      <c r="G100" s="9">
        <f>G101</f>
        <v>2620</v>
      </c>
      <c r="H100" s="9">
        <f t="shared" si="12"/>
        <v>0</v>
      </c>
      <c r="I100" s="9">
        <f t="shared" si="12"/>
        <v>2620</v>
      </c>
    </row>
    <row r="101" spans="1:9" ht="94.5">
      <c r="A101" s="55" t="s">
        <v>555</v>
      </c>
      <c r="B101" s="44" t="s">
        <v>648</v>
      </c>
      <c r="C101" s="45" t="s">
        <v>527</v>
      </c>
      <c r="D101" s="41" t="s">
        <v>741</v>
      </c>
      <c r="E101" s="41" t="s">
        <v>326</v>
      </c>
      <c r="F101" s="41" t="s">
        <v>128</v>
      </c>
      <c r="G101" s="9">
        <f>SUM(H101:I101)</f>
        <v>2620</v>
      </c>
      <c r="H101" s="9">
        <v>0</v>
      </c>
      <c r="I101" s="9">
        <v>2620</v>
      </c>
    </row>
    <row r="102" spans="1:9" ht="31.5">
      <c r="A102" s="211" t="s">
        <v>41</v>
      </c>
      <c r="B102" s="50" t="s">
        <v>595</v>
      </c>
      <c r="C102" s="45" t="s">
        <v>527</v>
      </c>
      <c r="D102" s="41" t="s">
        <v>741</v>
      </c>
      <c r="E102" s="46" t="s">
        <v>39</v>
      </c>
      <c r="F102" s="41"/>
      <c r="G102" s="9">
        <f>G103</f>
        <v>13264</v>
      </c>
      <c r="H102" s="9">
        <f>H103</f>
        <v>0</v>
      </c>
      <c r="I102" s="9">
        <f>I103</f>
        <v>13264</v>
      </c>
    </row>
    <row r="103" spans="1:9" ht="15.75">
      <c r="A103" s="211" t="s">
        <v>42</v>
      </c>
      <c r="B103" s="50" t="s">
        <v>595</v>
      </c>
      <c r="C103" s="45" t="s">
        <v>527</v>
      </c>
      <c r="D103" s="41" t="s">
        <v>741</v>
      </c>
      <c r="E103" s="46" t="s">
        <v>40</v>
      </c>
      <c r="F103" s="41"/>
      <c r="G103" s="9">
        <f>SUM(G104:G108)</f>
        <v>13264</v>
      </c>
      <c r="H103" s="9">
        <f>SUM(H104:H108)</f>
        <v>0</v>
      </c>
      <c r="I103" s="9">
        <f>SUM(I104:I108)</f>
        <v>13264</v>
      </c>
    </row>
    <row r="104" spans="1:9" ht="126">
      <c r="A104" s="210" t="s">
        <v>836</v>
      </c>
      <c r="B104" s="50" t="s">
        <v>595</v>
      </c>
      <c r="C104" s="45" t="s">
        <v>527</v>
      </c>
      <c r="D104" s="41" t="s">
        <v>741</v>
      </c>
      <c r="E104" s="41" t="s">
        <v>904</v>
      </c>
      <c r="F104" s="41" t="s">
        <v>642</v>
      </c>
      <c r="G104" s="9">
        <f>SUM(H104:I104)</f>
        <v>8523</v>
      </c>
      <c r="H104" s="9"/>
      <c r="I104" s="9">
        <v>8523</v>
      </c>
    </row>
    <row r="105" spans="1:9" ht="63">
      <c r="A105" s="210" t="s">
        <v>46</v>
      </c>
      <c r="B105" s="50" t="s">
        <v>595</v>
      </c>
      <c r="C105" s="45" t="s">
        <v>527</v>
      </c>
      <c r="D105" s="41" t="s">
        <v>741</v>
      </c>
      <c r="E105" s="41" t="s">
        <v>904</v>
      </c>
      <c r="F105" s="41" t="s">
        <v>644</v>
      </c>
      <c r="G105" s="9">
        <f>SUM(H105:I105)</f>
        <v>153</v>
      </c>
      <c r="H105" s="9"/>
      <c r="I105" s="9">
        <v>153</v>
      </c>
    </row>
    <row r="106" spans="1:9" ht="47.25">
      <c r="A106" s="210" t="s">
        <v>774</v>
      </c>
      <c r="B106" s="50" t="s">
        <v>595</v>
      </c>
      <c r="C106" s="45" t="s">
        <v>527</v>
      </c>
      <c r="D106" s="41" t="s">
        <v>741</v>
      </c>
      <c r="E106" s="41" t="s">
        <v>904</v>
      </c>
      <c r="F106" s="41" t="s">
        <v>113</v>
      </c>
      <c r="G106" s="9">
        <f>SUM(H106:I106)</f>
        <v>0</v>
      </c>
      <c r="H106" s="9"/>
      <c r="I106" s="9">
        <v>0</v>
      </c>
    </row>
    <row r="107" spans="1:9" ht="47.25">
      <c r="A107" s="210" t="s">
        <v>522</v>
      </c>
      <c r="B107" s="50" t="s">
        <v>595</v>
      </c>
      <c r="C107" s="45" t="s">
        <v>527</v>
      </c>
      <c r="D107" s="41" t="s">
        <v>741</v>
      </c>
      <c r="E107" s="41" t="s">
        <v>65</v>
      </c>
      <c r="F107" s="41" t="s">
        <v>644</v>
      </c>
      <c r="G107" s="9">
        <f>SUM(H107:I107)</f>
        <v>4588</v>
      </c>
      <c r="H107" s="9"/>
      <c r="I107" s="9">
        <v>4588</v>
      </c>
    </row>
    <row r="108" spans="1:9" ht="63">
      <c r="A108" s="210" t="s">
        <v>231</v>
      </c>
      <c r="B108" s="50" t="s">
        <v>595</v>
      </c>
      <c r="C108" s="45" t="s">
        <v>527</v>
      </c>
      <c r="D108" s="41" t="s">
        <v>741</v>
      </c>
      <c r="E108" s="41" t="s">
        <v>162</v>
      </c>
      <c r="F108" s="41" t="s">
        <v>644</v>
      </c>
      <c r="G108" s="9">
        <f>SUM(H108:I108)</f>
        <v>0</v>
      </c>
      <c r="H108" s="9"/>
      <c r="I108" s="9"/>
    </row>
    <row r="109" spans="1:9" ht="15.75">
      <c r="A109" s="38" t="s">
        <v>743</v>
      </c>
      <c r="B109" s="39" t="s">
        <v>595</v>
      </c>
      <c r="C109" s="40" t="s">
        <v>493</v>
      </c>
      <c r="D109" s="41"/>
      <c r="E109" s="41"/>
      <c r="F109" s="41"/>
      <c r="G109" s="8">
        <f>SUM(G110,G115,G122)</f>
        <v>97471</v>
      </c>
      <c r="H109" s="8">
        <f>SUM(H110,H115,H122)</f>
        <v>85182</v>
      </c>
      <c r="I109" s="8">
        <f>SUM(I110,I115,I122)</f>
        <v>12289</v>
      </c>
    </row>
    <row r="110" spans="1:9" s="56" customFormat="1" ht="15.75">
      <c r="A110" s="38" t="s">
        <v>905</v>
      </c>
      <c r="B110" s="39" t="s">
        <v>595</v>
      </c>
      <c r="C110" s="40" t="s">
        <v>493</v>
      </c>
      <c r="D110" s="40" t="s">
        <v>526</v>
      </c>
      <c r="E110" s="67"/>
      <c r="F110" s="42"/>
      <c r="G110" s="8">
        <f>G111</f>
        <v>76</v>
      </c>
      <c r="H110" s="8">
        <f aca="true" t="shared" si="13" ref="H110:I113">H111</f>
        <v>0</v>
      </c>
      <c r="I110" s="8">
        <f t="shared" si="13"/>
        <v>76</v>
      </c>
    </row>
    <row r="111" spans="1:9" ht="78.75">
      <c r="A111" s="38" t="s">
        <v>501</v>
      </c>
      <c r="B111" s="50" t="s">
        <v>595</v>
      </c>
      <c r="C111" s="45" t="s">
        <v>493</v>
      </c>
      <c r="D111" s="45" t="s">
        <v>526</v>
      </c>
      <c r="E111" s="46" t="s">
        <v>868</v>
      </c>
      <c r="F111" s="41"/>
      <c r="G111" s="9">
        <f>G112</f>
        <v>76</v>
      </c>
      <c r="H111" s="9">
        <f t="shared" si="13"/>
        <v>0</v>
      </c>
      <c r="I111" s="9">
        <f t="shared" si="13"/>
        <v>76</v>
      </c>
    </row>
    <row r="112" spans="1:9" ht="94.5">
      <c r="A112" s="211" t="s">
        <v>466</v>
      </c>
      <c r="B112" s="50" t="s">
        <v>595</v>
      </c>
      <c r="C112" s="45" t="s">
        <v>493</v>
      </c>
      <c r="D112" s="45" t="s">
        <v>526</v>
      </c>
      <c r="E112" s="68" t="s">
        <v>869</v>
      </c>
      <c r="F112" s="41"/>
      <c r="G112" s="9">
        <f>G113</f>
        <v>76</v>
      </c>
      <c r="H112" s="9">
        <f t="shared" si="13"/>
        <v>0</v>
      </c>
      <c r="I112" s="9">
        <f t="shared" si="13"/>
        <v>76</v>
      </c>
    </row>
    <row r="113" spans="1:9" ht="47.25">
      <c r="A113" s="211" t="s">
        <v>906</v>
      </c>
      <c r="B113" s="50" t="s">
        <v>595</v>
      </c>
      <c r="C113" s="45" t="s">
        <v>493</v>
      </c>
      <c r="D113" s="45" t="s">
        <v>526</v>
      </c>
      <c r="E113" s="68" t="s">
        <v>870</v>
      </c>
      <c r="F113" s="41"/>
      <c r="G113" s="9">
        <f>G114</f>
        <v>76</v>
      </c>
      <c r="H113" s="9">
        <f t="shared" si="13"/>
        <v>0</v>
      </c>
      <c r="I113" s="9">
        <f t="shared" si="13"/>
        <v>76</v>
      </c>
    </row>
    <row r="114" spans="1:9" ht="63">
      <c r="A114" s="211" t="s">
        <v>867</v>
      </c>
      <c r="B114" s="50" t="s">
        <v>595</v>
      </c>
      <c r="C114" s="45" t="s">
        <v>493</v>
      </c>
      <c r="D114" s="45" t="s">
        <v>526</v>
      </c>
      <c r="E114" s="68" t="s">
        <v>871</v>
      </c>
      <c r="F114" s="41" t="s">
        <v>644</v>
      </c>
      <c r="G114" s="9">
        <f>SUM(H114:I114)</f>
        <v>76</v>
      </c>
      <c r="H114" s="9"/>
      <c r="I114" s="9">
        <v>76</v>
      </c>
    </row>
    <row r="115" spans="1:9" ht="15.75">
      <c r="A115" s="38" t="s">
        <v>744</v>
      </c>
      <c r="B115" s="39" t="s">
        <v>595</v>
      </c>
      <c r="C115" s="40" t="s">
        <v>493</v>
      </c>
      <c r="D115" s="40" t="s">
        <v>494</v>
      </c>
      <c r="E115" s="42"/>
      <c r="F115" s="42"/>
      <c r="G115" s="8">
        <f aca="true" t="shared" si="14" ref="G115:I116">SUM(G116,)</f>
        <v>88677</v>
      </c>
      <c r="H115" s="8">
        <f t="shared" si="14"/>
        <v>80588</v>
      </c>
      <c r="I115" s="8">
        <f t="shared" si="14"/>
        <v>8089</v>
      </c>
    </row>
    <row r="116" spans="1:9" ht="78.75">
      <c r="A116" s="49" t="s">
        <v>501</v>
      </c>
      <c r="B116" s="50" t="s">
        <v>595</v>
      </c>
      <c r="C116" s="45" t="s">
        <v>493</v>
      </c>
      <c r="D116" s="45" t="s">
        <v>494</v>
      </c>
      <c r="E116" s="46" t="s">
        <v>556</v>
      </c>
      <c r="F116" s="42"/>
      <c r="G116" s="9">
        <f t="shared" si="14"/>
        <v>88677</v>
      </c>
      <c r="H116" s="9">
        <f t="shared" si="14"/>
        <v>80588</v>
      </c>
      <c r="I116" s="9">
        <f t="shared" si="14"/>
        <v>8089</v>
      </c>
    </row>
    <row r="117" spans="1:9" ht="126">
      <c r="A117" s="54" t="s">
        <v>502</v>
      </c>
      <c r="B117" s="50" t="s">
        <v>595</v>
      </c>
      <c r="C117" s="45" t="s">
        <v>493</v>
      </c>
      <c r="D117" s="45" t="s">
        <v>494</v>
      </c>
      <c r="E117" s="46" t="s">
        <v>557</v>
      </c>
      <c r="F117" s="42"/>
      <c r="G117" s="9">
        <f>G118</f>
        <v>88677</v>
      </c>
      <c r="H117" s="9">
        <f>H118</f>
        <v>80588</v>
      </c>
      <c r="I117" s="9">
        <f>I118</f>
        <v>8089</v>
      </c>
    </row>
    <row r="118" spans="1:9" ht="47.25">
      <c r="A118" s="54" t="s">
        <v>144</v>
      </c>
      <c r="B118" s="50" t="s">
        <v>595</v>
      </c>
      <c r="C118" s="45" t="s">
        <v>493</v>
      </c>
      <c r="D118" s="45" t="s">
        <v>494</v>
      </c>
      <c r="E118" s="46" t="s">
        <v>558</v>
      </c>
      <c r="F118" s="42"/>
      <c r="G118" s="9">
        <f>SUM(G119:G121)</f>
        <v>88677</v>
      </c>
      <c r="H118" s="9">
        <f>SUM(H119:H121)</f>
        <v>80588</v>
      </c>
      <c r="I118" s="9">
        <f>SUM(I119:I121)</f>
        <v>8089</v>
      </c>
    </row>
    <row r="119" spans="1:9" ht="78.75">
      <c r="A119" s="54" t="s">
        <v>381</v>
      </c>
      <c r="B119" s="50" t="s">
        <v>595</v>
      </c>
      <c r="C119" s="45" t="s">
        <v>493</v>
      </c>
      <c r="D119" s="45" t="s">
        <v>494</v>
      </c>
      <c r="E119" s="41" t="s">
        <v>872</v>
      </c>
      <c r="F119" s="41" t="s">
        <v>745</v>
      </c>
      <c r="G119" s="9">
        <f>SUM(H119:I119)</f>
        <v>7817</v>
      </c>
      <c r="H119" s="9" t="s">
        <v>691</v>
      </c>
      <c r="I119" s="9">
        <v>7817</v>
      </c>
    </row>
    <row r="120" spans="1:9" ht="78.75">
      <c r="A120" s="54" t="s">
        <v>381</v>
      </c>
      <c r="B120" s="50" t="s">
        <v>595</v>
      </c>
      <c r="C120" s="45" t="s">
        <v>493</v>
      </c>
      <c r="D120" s="45" t="s">
        <v>494</v>
      </c>
      <c r="E120" s="41" t="s">
        <v>872</v>
      </c>
      <c r="F120" s="41" t="s">
        <v>644</v>
      </c>
      <c r="G120" s="9">
        <f>SUM(H120:I120)</f>
        <v>272</v>
      </c>
      <c r="H120" s="9"/>
      <c r="I120" s="9">
        <v>272</v>
      </c>
    </row>
    <row r="121" spans="1:9" ht="78.75">
      <c r="A121" s="54" t="s">
        <v>384</v>
      </c>
      <c r="B121" s="50" t="s">
        <v>595</v>
      </c>
      <c r="C121" s="45" t="s">
        <v>493</v>
      </c>
      <c r="D121" s="45" t="s">
        <v>494</v>
      </c>
      <c r="E121" s="41" t="s">
        <v>196</v>
      </c>
      <c r="F121" s="41" t="s">
        <v>745</v>
      </c>
      <c r="G121" s="9">
        <f>SUM(H121:I121)</f>
        <v>80588</v>
      </c>
      <c r="H121" s="9">
        <v>80588</v>
      </c>
      <c r="I121" s="9"/>
    </row>
    <row r="122" spans="1:9" ht="15.75">
      <c r="A122" s="38" t="s">
        <v>126</v>
      </c>
      <c r="B122" s="39" t="s">
        <v>595</v>
      </c>
      <c r="C122" s="40" t="s">
        <v>493</v>
      </c>
      <c r="D122" s="40" t="s">
        <v>425</v>
      </c>
      <c r="E122" s="41"/>
      <c r="F122" s="41"/>
      <c r="G122" s="8">
        <f>SUM(G123,G131,G136)</f>
        <v>8718</v>
      </c>
      <c r="H122" s="8">
        <f>SUM(H123,H131,H136)</f>
        <v>4594</v>
      </c>
      <c r="I122" s="8">
        <f>SUM(I123,I131,I136)</f>
        <v>4124</v>
      </c>
    </row>
    <row r="123" spans="1:9" ht="78.75">
      <c r="A123" s="49" t="s">
        <v>501</v>
      </c>
      <c r="B123" s="57">
        <v>850</v>
      </c>
      <c r="C123" s="45" t="s">
        <v>493</v>
      </c>
      <c r="D123" s="45" t="s">
        <v>425</v>
      </c>
      <c r="E123" s="69">
        <v>7</v>
      </c>
      <c r="F123" s="41"/>
      <c r="G123" s="9">
        <f>SUM(G124,)</f>
        <v>8292</v>
      </c>
      <c r="H123" s="9">
        <f>SUM(H124,)</f>
        <v>4174</v>
      </c>
      <c r="I123" s="9">
        <f>SUM(I124,)</f>
        <v>4118</v>
      </c>
    </row>
    <row r="124" spans="1:9" ht="126">
      <c r="A124" s="54" t="s">
        <v>502</v>
      </c>
      <c r="B124" s="57">
        <v>850</v>
      </c>
      <c r="C124" s="45" t="s">
        <v>493</v>
      </c>
      <c r="D124" s="45" t="s">
        <v>425</v>
      </c>
      <c r="E124" s="69" t="s">
        <v>557</v>
      </c>
      <c r="F124" s="41"/>
      <c r="G124" s="9">
        <f>SUM(G125,G128)</f>
        <v>8292</v>
      </c>
      <c r="H124" s="9">
        <f>SUM(H125,H128)</f>
        <v>4174</v>
      </c>
      <c r="I124" s="9">
        <f>SUM(I125,I128)</f>
        <v>4118</v>
      </c>
    </row>
    <row r="125" spans="1:9" ht="31.5">
      <c r="A125" s="54" t="s">
        <v>717</v>
      </c>
      <c r="B125" s="57">
        <v>850</v>
      </c>
      <c r="C125" s="45" t="s">
        <v>493</v>
      </c>
      <c r="D125" s="45" t="s">
        <v>425</v>
      </c>
      <c r="E125" s="69" t="s">
        <v>692</v>
      </c>
      <c r="F125" s="41"/>
      <c r="G125" s="9">
        <f>SUM(G126:G127)</f>
        <v>283</v>
      </c>
      <c r="H125" s="9">
        <f>SUM(H126:H127)</f>
        <v>85</v>
      </c>
      <c r="I125" s="9">
        <f>SUM(I126:I127)</f>
        <v>198</v>
      </c>
    </row>
    <row r="126" spans="1:9" ht="47.25">
      <c r="A126" s="54" t="s">
        <v>718</v>
      </c>
      <c r="B126" s="57">
        <v>850</v>
      </c>
      <c r="C126" s="45" t="s">
        <v>493</v>
      </c>
      <c r="D126" s="45" t="s">
        <v>425</v>
      </c>
      <c r="E126" s="70" t="s">
        <v>696</v>
      </c>
      <c r="F126" s="41" t="s">
        <v>644</v>
      </c>
      <c r="G126" s="9">
        <f>SUM(H126:I126)</f>
        <v>198</v>
      </c>
      <c r="H126" s="9"/>
      <c r="I126" s="9">
        <v>198</v>
      </c>
    </row>
    <row r="127" spans="1:9" ht="63">
      <c r="A127" s="54" t="s">
        <v>719</v>
      </c>
      <c r="B127" s="57">
        <v>850</v>
      </c>
      <c r="C127" s="45" t="s">
        <v>493</v>
      </c>
      <c r="D127" s="45" t="s">
        <v>425</v>
      </c>
      <c r="E127" s="69" t="s">
        <v>697</v>
      </c>
      <c r="F127" s="41" t="s">
        <v>644</v>
      </c>
      <c r="G127" s="9">
        <f>SUM(H127:I127)</f>
        <v>85</v>
      </c>
      <c r="H127" s="9">
        <v>85</v>
      </c>
      <c r="I127" s="9"/>
    </row>
    <row r="128" spans="1:9" ht="31.5">
      <c r="A128" s="54" t="s">
        <v>145</v>
      </c>
      <c r="B128" s="57">
        <v>850</v>
      </c>
      <c r="C128" s="45" t="s">
        <v>493</v>
      </c>
      <c r="D128" s="45" t="s">
        <v>425</v>
      </c>
      <c r="E128" s="69" t="s">
        <v>146</v>
      </c>
      <c r="F128" s="41"/>
      <c r="G128" s="9">
        <f>SUM(G129:G130)</f>
        <v>8009</v>
      </c>
      <c r="H128" s="9">
        <f>SUM(H129:H130)</f>
        <v>4089</v>
      </c>
      <c r="I128" s="9">
        <f>SUM(I129:I130)</f>
        <v>3920</v>
      </c>
    </row>
    <row r="129" spans="1:9" ht="47.25">
      <c r="A129" s="55" t="s">
        <v>733</v>
      </c>
      <c r="B129" s="57">
        <v>850</v>
      </c>
      <c r="C129" s="45" t="s">
        <v>493</v>
      </c>
      <c r="D129" s="45" t="s">
        <v>425</v>
      </c>
      <c r="E129" s="70" t="s">
        <v>861</v>
      </c>
      <c r="F129" s="41" t="s">
        <v>644</v>
      </c>
      <c r="G129" s="9">
        <f>SUM(H129:I129)</f>
        <v>3920</v>
      </c>
      <c r="H129" s="9">
        <v>0</v>
      </c>
      <c r="I129" s="9">
        <v>3920</v>
      </c>
    </row>
    <row r="130" spans="1:9" ht="63">
      <c r="A130" s="55" t="s">
        <v>919</v>
      </c>
      <c r="B130" s="57">
        <v>850</v>
      </c>
      <c r="C130" s="45" t="s">
        <v>493</v>
      </c>
      <c r="D130" s="45" t="s">
        <v>425</v>
      </c>
      <c r="E130" s="70" t="s">
        <v>327</v>
      </c>
      <c r="F130" s="41" t="s">
        <v>644</v>
      </c>
      <c r="G130" s="9">
        <f>SUM(H130:I130)</f>
        <v>4089</v>
      </c>
      <c r="H130" s="9">
        <v>4089</v>
      </c>
      <c r="I130" s="9">
        <v>0</v>
      </c>
    </row>
    <row r="131" spans="1:9" ht="63">
      <c r="A131" s="49" t="s">
        <v>921</v>
      </c>
      <c r="B131" s="57">
        <v>850</v>
      </c>
      <c r="C131" s="45" t="s">
        <v>493</v>
      </c>
      <c r="D131" s="45" t="s">
        <v>425</v>
      </c>
      <c r="E131" s="69">
        <v>12</v>
      </c>
      <c r="F131" s="41"/>
      <c r="G131" s="9">
        <f aca="true" t="shared" si="15" ref="G131:I132">G132</f>
        <v>6</v>
      </c>
      <c r="H131" s="9">
        <f t="shared" si="15"/>
        <v>0</v>
      </c>
      <c r="I131" s="9">
        <f t="shared" si="15"/>
        <v>6</v>
      </c>
    </row>
    <row r="132" spans="1:9" ht="47.25">
      <c r="A132" s="49" t="s">
        <v>922</v>
      </c>
      <c r="B132" s="57">
        <v>850</v>
      </c>
      <c r="C132" s="45" t="s">
        <v>493</v>
      </c>
      <c r="D132" s="45" t="s">
        <v>425</v>
      </c>
      <c r="E132" s="69" t="s">
        <v>233</v>
      </c>
      <c r="F132" s="41"/>
      <c r="G132" s="9">
        <f t="shared" si="15"/>
        <v>6</v>
      </c>
      <c r="H132" s="9">
        <f t="shared" si="15"/>
        <v>0</v>
      </c>
      <c r="I132" s="9">
        <f t="shared" si="15"/>
        <v>6</v>
      </c>
    </row>
    <row r="133" spans="1:9" ht="63">
      <c r="A133" s="49" t="s">
        <v>923</v>
      </c>
      <c r="B133" s="57">
        <v>850</v>
      </c>
      <c r="C133" s="45" t="s">
        <v>493</v>
      </c>
      <c r="D133" s="45" t="s">
        <v>425</v>
      </c>
      <c r="E133" s="69" t="s">
        <v>234</v>
      </c>
      <c r="F133" s="41"/>
      <c r="G133" s="9">
        <f>SUM(G134:G135)</f>
        <v>6</v>
      </c>
      <c r="H133" s="9">
        <f>SUM(H134:H135)</f>
        <v>0</v>
      </c>
      <c r="I133" s="9">
        <f>SUM(I134:I135)</f>
        <v>6</v>
      </c>
    </row>
    <row r="134" spans="1:9" ht="15.75">
      <c r="A134" s="213" t="s">
        <v>857</v>
      </c>
      <c r="B134" s="57">
        <v>850</v>
      </c>
      <c r="C134" s="45" t="s">
        <v>493</v>
      </c>
      <c r="D134" s="45" t="s">
        <v>425</v>
      </c>
      <c r="E134" s="72" t="s">
        <v>232</v>
      </c>
      <c r="F134" s="41" t="s">
        <v>644</v>
      </c>
      <c r="G134" s="9">
        <f>SUM(H134:I134)</f>
        <v>0</v>
      </c>
      <c r="H134" s="9">
        <v>0</v>
      </c>
      <c r="I134" s="9"/>
    </row>
    <row r="135" spans="1:9" ht="31.5">
      <c r="A135" s="214" t="s">
        <v>925</v>
      </c>
      <c r="B135" s="57">
        <v>850</v>
      </c>
      <c r="C135" s="45" t="s">
        <v>493</v>
      </c>
      <c r="D135" s="45" t="s">
        <v>425</v>
      </c>
      <c r="E135" s="72" t="s">
        <v>924</v>
      </c>
      <c r="F135" s="41" t="s">
        <v>644</v>
      </c>
      <c r="G135" s="9">
        <f>SUM(H135:I135)</f>
        <v>6</v>
      </c>
      <c r="H135" s="9"/>
      <c r="I135" s="9">
        <v>6</v>
      </c>
    </row>
    <row r="136" spans="1:9" ht="31.5">
      <c r="A136" s="211" t="s">
        <v>41</v>
      </c>
      <c r="B136" s="57">
        <v>850</v>
      </c>
      <c r="C136" s="45" t="s">
        <v>493</v>
      </c>
      <c r="D136" s="45" t="s">
        <v>425</v>
      </c>
      <c r="E136" s="46" t="s">
        <v>39</v>
      </c>
      <c r="F136" s="41"/>
      <c r="G136" s="9">
        <f aca="true" t="shared" si="16" ref="G136:I137">G137</f>
        <v>420</v>
      </c>
      <c r="H136" s="9">
        <f t="shared" si="16"/>
        <v>420</v>
      </c>
      <c r="I136" s="9">
        <f t="shared" si="16"/>
        <v>0</v>
      </c>
    </row>
    <row r="137" spans="1:9" ht="15.75">
      <c r="A137" s="43" t="s">
        <v>42</v>
      </c>
      <c r="B137" s="57">
        <v>850</v>
      </c>
      <c r="C137" s="45" t="s">
        <v>493</v>
      </c>
      <c r="D137" s="45" t="s">
        <v>425</v>
      </c>
      <c r="E137" s="46" t="s">
        <v>40</v>
      </c>
      <c r="F137" s="41"/>
      <c r="G137" s="9">
        <f t="shared" si="16"/>
        <v>420</v>
      </c>
      <c r="H137" s="9">
        <f t="shared" si="16"/>
        <v>420</v>
      </c>
      <c r="I137" s="9">
        <f t="shared" si="16"/>
        <v>0</v>
      </c>
    </row>
    <row r="138" spans="1:9" ht="94.5">
      <c r="A138" s="214" t="s">
        <v>282</v>
      </c>
      <c r="B138" s="57">
        <v>850</v>
      </c>
      <c r="C138" s="45" t="s">
        <v>493</v>
      </c>
      <c r="D138" s="45" t="s">
        <v>425</v>
      </c>
      <c r="E138" s="72" t="s">
        <v>945</v>
      </c>
      <c r="F138" s="41" t="s">
        <v>739</v>
      </c>
      <c r="G138" s="9">
        <f>SUM(H138:I138)</f>
        <v>420</v>
      </c>
      <c r="H138" s="9">
        <v>420</v>
      </c>
      <c r="I138" s="9"/>
    </row>
    <row r="139" spans="1:9" s="56" customFormat="1" ht="15.75">
      <c r="A139" s="74" t="s">
        <v>44</v>
      </c>
      <c r="B139" s="75">
        <v>850</v>
      </c>
      <c r="C139" s="40" t="s">
        <v>428</v>
      </c>
      <c r="D139" s="40"/>
      <c r="E139" s="76"/>
      <c r="F139" s="42"/>
      <c r="G139" s="8">
        <f aca="true" t="shared" si="17" ref="G139:I142">G140</f>
        <v>348</v>
      </c>
      <c r="H139" s="8">
        <f t="shared" si="17"/>
        <v>348</v>
      </c>
      <c r="I139" s="8">
        <f t="shared" si="17"/>
        <v>0</v>
      </c>
    </row>
    <row r="140" spans="1:9" s="56" customFormat="1" ht="31.5">
      <c r="A140" s="74" t="s">
        <v>45</v>
      </c>
      <c r="B140" s="75">
        <v>850</v>
      </c>
      <c r="C140" s="40" t="s">
        <v>428</v>
      </c>
      <c r="D140" s="40" t="s">
        <v>493</v>
      </c>
      <c r="E140" s="76"/>
      <c r="F140" s="42"/>
      <c r="G140" s="8">
        <f t="shared" si="17"/>
        <v>348</v>
      </c>
      <c r="H140" s="8">
        <f t="shared" si="17"/>
        <v>348</v>
      </c>
      <c r="I140" s="8">
        <f t="shared" si="17"/>
        <v>0</v>
      </c>
    </row>
    <row r="141" spans="1:9" ht="63">
      <c r="A141" s="49" t="s">
        <v>241</v>
      </c>
      <c r="B141" s="50" t="s">
        <v>595</v>
      </c>
      <c r="C141" s="45" t="s">
        <v>428</v>
      </c>
      <c r="D141" s="45" t="s">
        <v>493</v>
      </c>
      <c r="E141" s="51" t="s">
        <v>525</v>
      </c>
      <c r="F141" s="41"/>
      <c r="G141" s="9">
        <f t="shared" si="17"/>
        <v>348</v>
      </c>
      <c r="H141" s="9">
        <f t="shared" si="17"/>
        <v>348</v>
      </c>
      <c r="I141" s="9">
        <f t="shared" si="17"/>
        <v>0</v>
      </c>
    </row>
    <row r="142" spans="1:9" ht="110.25">
      <c r="A142" s="54" t="s">
        <v>507</v>
      </c>
      <c r="B142" s="50" t="s">
        <v>595</v>
      </c>
      <c r="C142" s="45" t="s">
        <v>428</v>
      </c>
      <c r="D142" s="45" t="s">
        <v>493</v>
      </c>
      <c r="E142" s="51" t="s">
        <v>348</v>
      </c>
      <c r="F142" s="41"/>
      <c r="G142" s="9">
        <f t="shared" si="17"/>
        <v>348</v>
      </c>
      <c r="H142" s="9">
        <f t="shared" si="17"/>
        <v>348</v>
      </c>
      <c r="I142" s="9">
        <f t="shared" si="17"/>
        <v>0</v>
      </c>
    </row>
    <row r="143" spans="1:9" ht="47.25">
      <c r="A143" s="54" t="s">
        <v>523</v>
      </c>
      <c r="B143" s="50" t="s">
        <v>595</v>
      </c>
      <c r="C143" s="45" t="s">
        <v>428</v>
      </c>
      <c r="D143" s="45" t="s">
        <v>493</v>
      </c>
      <c r="E143" s="51" t="s">
        <v>524</v>
      </c>
      <c r="F143" s="41"/>
      <c r="G143" s="9">
        <f>SUM(G144:G145)</f>
        <v>348</v>
      </c>
      <c r="H143" s="9">
        <f>SUM(H144:H145)</f>
        <v>348</v>
      </c>
      <c r="I143" s="9">
        <f>SUM(I144:I145)</f>
        <v>0</v>
      </c>
    </row>
    <row r="144" spans="1:9" ht="126">
      <c r="A144" s="210" t="s">
        <v>156</v>
      </c>
      <c r="B144" s="50" t="s">
        <v>595</v>
      </c>
      <c r="C144" s="45" t="s">
        <v>428</v>
      </c>
      <c r="D144" s="45" t="s">
        <v>493</v>
      </c>
      <c r="E144" s="53" t="s">
        <v>314</v>
      </c>
      <c r="F144" s="41" t="s">
        <v>642</v>
      </c>
      <c r="G144" s="9">
        <f>SUM(H144:I144)</f>
        <v>301</v>
      </c>
      <c r="H144" s="10">
        <v>301</v>
      </c>
      <c r="I144" s="10"/>
    </row>
    <row r="145" spans="1:9" ht="78.75">
      <c r="A145" s="211" t="s">
        <v>157</v>
      </c>
      <c r="B145" s="50" t="s">
        <v>595</v>
      </c>
      <c r="C145" s="45" t="s">
        <v>428</v>
      </c>
      <c r="D145" s="45" t="s">
        <v>493</v>
      </c>
      <c r="E145" s="53" t="s">
        <v>314</v>
      </c>
      <c r="F145" s="41" t="s">
        <v>644</v>
      </c>
      <c r="G145" s="9">
        <f>SUM(H145:I145)</f>
        <v>47</v>
      </c>
      <c r="H145" s="10">
        <v>47</v>
      </c>
      <c r="I145" s="10"/>
    </row>
    <row r="146" spans="1:9" ht="15.75">
      <c r="A146" s="38" t="s">
        <v>127</v>
      </c>
      <c r="B146" s="39" t="s">
        <v>595</v>
      </c>
      <c r="C146" s="40" t="s">
        <v>541</v>
      </c>
      <c r="D146" s="41"/>
      <c r="E146" s="41"/>
      <c r="F146" s="77"/>
      <c r="G146" s="11">
        <f>SUM(G147,G153,G160)</f>
        <v>115627</v>
      </c>
      <c r="H146" s="11">
        <f>SUM(H147,H153,H160)</f>
        <v>106060</v>
      </c>
      <c r="I146" s="11">
        <f>SUM(I147,I153,I160)</f>
        <v>9567</v>
      </c>
    </row>
    <row r="147" spans="1:9" s="56" customFormat="1" ht="15.75">
      <c r="A147" s="38" t="s">
        <v>479</v>
      </c>
      <c r="B147" s="39" t="s">
        <v>595</v>
      </c>
      <c r="C147" s="40" t="s">
        <v>541</v>
      </c>
      <c r="D147" s="42" t="s">
        <v>526</v>
      </c>
      <c r="E147" s="42"/>
      <c r="F147" s="78"/>
      <c r="G147" s="11">
        <f>G148</f>
        <v>605</v>
      </c>
      <c r="H147" s="11">
        <f aca="true" t="shared" si="18" ref="H147:I149">H148</f>
        <v>0</v>
      </c>
      <c r="I147" s="11">
        <f t="shared" si="18"/>
        <v>605</v>
      </c>
    </row>
    <row r="148" spans="1:9" ht="47.25">
      <c r="A148" s="211" t="s">
        <v>468</v>
      </c>
      <c r="B148" s="50" t="s">
        <v>595</v>
      </c>
      <c r="C148" s="45" t="s">
        <v>541</v>
      </c>
      <c r="D148" s="41" t="s">
        <v>526</v>
      </c>
      <c r="E148" s="46" t="s">
        <v>76</v>
      </c>
      <c r="F148" s="77"/>
      <c r="G148" s="12">
        <f>G149</f>
        <v>605</v>
      </c>
      <c r="H148" s="12">
        <f t="shared" si="18"/>
        <v>0</v>
      </c>
      <c r="I148" s="12">
        <f t="shared" si="18"/>
        <v>605</v>
      </c>
    </row>
    <row r="149" spans="1:9" ht="47.25">
      <c r="A149" s="211" t="s">
        <v>147</v>
      </c>
      <c r="B149" s="50" t="s">
        <v>595</v>
      </c>
      <c r="C149" s="45" t="s">
        <v>541</v>
      </c>
      <c r="D149" s="41" t="s">
        <v>526</v>
      </c>
      <c r="E149" s="46" t="s">
        <v>599</v>
      </c>
      <c r="F149" s="77"/>
      <c r="G149" s="12">
        <f>G150</f>
        <v>605</v>
      </c>
      <c r="H149" s="12">
        <f t="shared" si="18"/>
        <v>0</v>
      </c>
      <c r="I149" s="12">
        <f t="shared" si="18"/>
        <v>605</v>
      </c>
    </row>
    <row r="150" spans="1:9" ht="47.25">
      <c r="A150" s="211" t="s">
        <v>147</v>
      </c>
      <c r="B150" s="50" t="s">
        <v>595</v>
      </c>
      <c r="C150" s="45" t="s">
        <v>541</v>
      </c>
      <c r="D150" s="41" t="s">
        <v>526</v>
      </c>
      <c r="E150" s="46" t="s">
        <v>175</v>
      </c>
      <c r="F150" s="77"/>
      <c r="G150" s="12">
        <f>SUM(G151:G152)</f>
        <v>605</v>
      </c>
      <c r="H150" s="12">
        <f>SUM(H151:H152)</f>
        <v>0</v>
      </c>
      <c r="I150" s="12">
        <f>SUM(I151:I152)</f>
        <v>605</v>
      </c>
    </row>
    <row r="151" spans="1:9" ht="47.25">
      <c r="A151" s="211" t="s">
        <v>522</v>
      </c>
      <c r="B151" s="50" t="s">
        <v>595</v>
      </c>
      <c r="C151" s="45" t="s">
        <v>541</v>
      </c>
      <c r="D151" s="41" t="s">
        <v>526</v>
      </c>
      <c r="E151" s="41" t="s">
        <v>698</v>
      </c>
      <c r="F151" s="77" t="s">
        <v>644</v>
      </c>
      <c r="G151" s="12">
        <f>SUM(H151:I151)</f>
        <v>605</v>
      </c>
      <c r="H151" s="12"/>
      <c r="I151" s="12">
        <v>605</v>
      </c>
    </row>
    <row r="152" spans="1:9" ht="63">
      <c r="A152" s="211" t="s">
        <v>163</v>
      </c>
      <c r="B152" s="50" t="s">
        <v>595</v>
      </c>
      <c r="C152" s="45" t="s">
        <v>541</v>
      </c>
      <c r="D152" s="41" t="s">
        <v>526</v>
      </c>
      <c r="E152" s="41" t="s">
        <v>174</v>
      </c>
      <c r="F152" s="77" t="s">
        <v>644</v>
      </c>
      <c r="G152" s="12">
        <f>SUM(H152:I152)</f>
        <v>0</v>
      </c>
      <c r="H152" s="12"/>
      <c r="I152" s="12"/>
    </row>
    <row r="153" spans="1:9" ht="15.75">
      <c r="A153" s="38" t="s">
        <v>480</v>
      </c>
      <c r="B153" s="39" t="s">
        <v>595</v>
      </c>
      <c r="C153" s="40" t="s">
        <v>541</v>
      </c>
      <c r="D153" s="42" t="s">
        <v>494</v>
      </c>
      <c r="E153" s="42"/>
      <c r="F153" s="78"/>
      <c r="G153" s="11">
        <f>G154</f>
        <v>112566</v>
      </c>
      <c r="H153" s="11">
        <f aca="true" t="shared" si="19" ref="H153:I155">H154</f>
        <v>106060</v>
      </c>
      <c r="I153" s="11">
        <f t="shared" si="19"/>
        <v>6506</v>
      </c>
    </row>
    <row r="154" spans="1:9" ht="47.25">
      <c r="A154" s="211" t="s">
        <v>468</v>
      </c>
      <c r="B154" s="50" t="s">
        <v>595</v>
      </c>
      <c r="C154" s="45" t="s">
        <v>541</v>
      </c>
      <c r="D154" s="41" t="s">
        <v>494</v>
      </c>
      <c r="E154" s="46" t="s">
        <v>76</v>
      </c>
      <c r="F154" s="77"/>
      <c r="G154" s="12">
        <f>G155</f>
        <v>112566</v>
      </c>
      <c r="H154" s="12">
        <f t="shared" si="19"/>
        <v>106060</v>
      </c>
      <c r="I154" s="12">
        <f t="shared" si="19"/>
        <v>6506</v>
      </c>
    </row>
    <row r="155" spans="1:9" ht="63">
      <c r="A155" s="211" t="s">
        <v>114</v>
      </c>
      <c r="B155" s="50" t="s">
        <v>595</v>
      </c>
      <c r="C155" s="45" t="s">
        <v>541</v>
      </c>
      <c r="D155" s="41" t="s">
        <v>494</v>
      </c>
      <c r="E155" s="46" t="s">
        <v>77</v>
      </c>
      <c r="F155" s="77"/>
      <c r="G155" s="12">
        <f>G156</f>
        <v>112566</v>
      </c>
      <c r="H155" s="12">
        <f t="shared" si="19"/>
        <v>106060</v>
      </c>
      <c r="I155" s="12">
        <f t="shared" si="19"/>
        <v>6506</v>
      </c>
    </row>
    <row r="156" spans="1:9" ht="31.5">
      <c r="A156" s="211" t="s">
        <v>78</v>
      </c>
      <c r="B156" s="50" t="s">
        <v>595</v>
      </c>
      <c r="C156" s="45" t="s">
        <v>541</v>
      </c>
      <c r="D156" s="41" t="s">
        <v>494</v>
      </c>
      <c r="E156" s="46" t="s">
        <v>79</v>
      </c>
      <c r="F156" s="77"/>
      <c r="G156" s="12">
        <f>SUM(G157:G159)</f>
        <v>112566</v>
      </c>
      <c r="H156" s="12">
        <f>SUM(H157:H159)</f>
        <v>106060</v>
      </c>
      <c r="I156" s="12">
        <f>SUM(I157:I159)</f>
        <v>6506</v>
      </c>
    </row>
    <row r="157" spans="1:9" ht="47.25">
      <c r="A157" s="211" t="s">
        <v>522</v>
      </c>
      <c r="B157" s="50" t="s">
        <v>595</v>
      </c>
      <c r="C157" s="45" t="s">
        <v>541</v>
      </c>
      <c r="D157" s="41" t="s">
        <v>494</v>
      </c>
      <c r="E157" s="41" t="s">
        <v>216</v>
      </c>
      <c r="F157" s="77" t="s">
        <v>644</v>
      </c>
      <c r="G157" s="12">
        <f>SUM(H157:I157)</f>
        <v>6506</v>
      </c>
      <c r="H157" s="12"/>
      <c r="I157" s="12">
        <v>6506</v>
      </c>
    </row>
    <row r="158" spans="1:9" ht="63">
      <c r="A158" s="211" t="s">
        <v>306</v>
      </c>
      <c r="B158" s="50" t="s">
        <v>595</v>
      </c>
      <c r="C158" s="45" t="s">
        <v>541</v>
      </c>
      <c r="D158" s="41" t="s">
        <v>494</v>
      </c>
      <c r="E158" s="41" t="s">
        <v>307</v>
      </c>
      <c r="F158" s="77" t="s">
        <v>644</v>
      </c>
      <c r="G158" s="13">
        <f>SUM(H158:I158)</f>
        <v>48142</v>
      </c>
      <c r="H158" s="13">
        <v>48142</v>
      </c>
      <c r="I158" s="13">
        <v>0</v>
      </c>
    </row>
    <row r="159" spans="1:9" ht="63">
      <c r="A159" s="211" t="s">
        <v>163</v>
      </c>
      <c r="B159" s="50" t="s">
        <v>595</v>
      </c>
      <c r="C159" s="45" t="s">
        <v>541</v>
      </c>
      <c r="D159" s="41" t="s">
        <v>494</v>
      </c>
      <c r="E159" s="41" t="s">
        <v>198</v>
      </c>
      <c r="F159" s="77" t="s">
        <v>644</v>
      </c>
      <c r="G159" s="12">
        <f>SUM(H159:I159)</f>
        <v>57918</v>
      </c>
      <c r="H159" s="12">
        <v>57918</v>
      </c>
      <c r="I159" s="12"/>
    </row>
    <row r="160" spans="1:9" ht="15.75">
      <c r="A160" s="38" t="s">
        <v>589</v>
      </c>
      <c r="B160" s="39" t="s">
        <v>595</v>
      </c>
      <c r="C160" s="40" t="s">
        <v>541</v>
      </c>
      <c r="D160" s="40" t="s">
        <v>541</v>
      </c>
      <c r="E160" s="41"/>
      <c r="F160" s="77"/>
      <c r="G160" s="11">
        <f>G161</f>
        <v>2456</v>
      </c>
      <c r="H160" s="11">
        <f>H161</f>
        <v>0</v>
      </c>
      <c r="I160" s="11">
        <f>I161</f>
        <v>2456</v>
      </c>
    </row>
    <row r="161" spans="1:9" ht="63">
      <c r="A161" s="49" t="s">
        <v>737</v>
      </c>
      <c r="B161" s="50" t="s">
        <v>595</v>
      </c>
      <c r="C161" s="45" t="s">
        <v>541</v>
      </c>
      <c r="D161" s="45" t="s">
        <v>541</v>
      </c>
      <c r="E161" s="46" t="s">
        <v>734</v>
      </c>
      <c r="F161" s="77"/>
      <c r="G161" s="12">
        <f>SUM(G162,G165)</f>
        <v>2456</v>
      </c>
      <c r="H161" s="12">
        <f>SUM(H162,H165)</f>
        <v>0</v>
      </c>
      <c r="I161" s="12">
        <f>SUM(I162,I165)</f>
        <v>2456</v>
      </c>
    </row>
    <row r="162" spans="1:9" ht="94.5">
      <c r="A162" s="49" t="s">
        <v>559</v>
      </c>
      <c r="B162" s="50" t="s">
        <v>595</v>
      </c>
      <c r="C162" s="45" t="s">
        <v>541</v>
      </c>
      <c r="D162" s="45" t="s">
        <v>541</v>
      </c>
      <c r="E162" s="46" t="s">
        <v>736</v>
      </c>
      <c r="F162" s="77"/>
      <c r="G162" s="12">
        <f aca="true" t="shared" si="20" ref="G162:I163">G163</f>
        <v>1208</v>
      </c>
      <c r="H162" s="12">
        <f t="shared" si="20"/>
        <v>0</v>
      </c>
      <c r="I162" s="12">
        <f t="shared" si="20"/>
        <v>1208</v>
      </c>
    </row>
    <row r="163" spans="1:9" ht="47.25">
      <c r="A163" s="47" t="s">
        <v>560</v>
      </c>
      <c r="B163" s="50" t="s">
        <v>595</v>
      </c>
      <c r="C163" s="45" t="s">
        <v>541</v>
      </c>
      <c r="D163" s="45" t="s">
        <v>541</v>
      </c>
      <c r="E163" s="46" t="s">
        <v>735</v>
      </c>
      <c r="F163" s="77"/>
      <c r="G163" s="12">
        <f t="shared" si="20"/>
        <v>1208</v>
      </c>
      <c r="H163" s="12">
        <f t="shared" si="20"/>
        <v>0</v>
      </c>
      <c r="I163" s="12">
        <f t="shared" si="20"/>
        <v>1208</v>
      </c>
    </row>
    <row r="164" spans="1:9" ht="78.75">
      <c r="A164" s="49" t="s">
        <v>850</v>
      </c>
      <c r="B164" s="50" t="s">
        <v>595</v>
      </c>
      <c r="C164" s="45" t="s">
        <v>541</v>
      </c>
      <c r="D164" s="45" t="s">
        <v>541</v>
      </c>
      <c r="E164" s="41" t="s">
        <v>330</v>
      </c>
      <c r="F164" s="41" t="s">
        <v>128</v>
      </c>
      <c r="G164" s="9">
        <f>SUM(H164:I164)</f>
        <v>1208</v>
      </c>
      <c r="H164" s="9">
        <v>0</v>
      </c>
      <c r="I164" s="9">
        <v>1208</v>
      </c>
    </row>
    <row r="165" spans="1:9" ht="78.75">
      <c r="A165" s="49" t="s">
        <v>107</v>
      </c>
      <c r="B165" s="50" t="s">
        <v>595</v>
      </c>
      <c r="C165" s="45" t="s">
        <v>541</v>
      </c>
      <c r="D165" s="45" t="s">
        <v>541</v>
      </c>
      <c r="E165" s="46" t="s">
        <v>104</v>
      </c>
      <c r="F165" s="41"/>
      <c r="G165" s="9">
        <f>SUM(G166,G173)</f>
        <v>1248</v>
      </c>
      <c r="H165" s="9">
        <f>SUM(H166,H173)</f>
        <v>0</v>
      </c>
      <c r="I165" s="9">
        <f>SUM(I166,I173)</f>
        <v>1248</v>
      </c>
    </row>
    <row r="166" spans="1:9" ht="47.25">
      <c r="A166" s="49" t="s">
        <v>108</v>
      </c>
      <c r="B166" s="50" t="s">
        <v>595</v>
      </c>
      <c r="C166" s="45" t="s">
        <v>541</v>
      </c>
      <c r="D166" s="45" t="s">
        <v>541</v>
      </c>
      <c r="E166" s="46" t="s">
        <v>105</v>
      </c>
      <c r="F166" s="41"/>
      <c r="G166" s="9">
        <f>SUM(G167:G172)</f>
        <v>1180</v>
      </c>
      <c r="H166" s="9">
        <f>SUM(H167:H172)</f>
        <v>0</v>
      </c>
      <c r="I166" s="9">
        <f>SUM(I167:I172)</f>
        <v>1180</v>
      </c>
    </row>
    <row r="167" spans="1:9" ht="126">
      <c r="A167" s="49" t="s">
        <v>836</v>
      </c>
      <c r="B167" s="50" t="s">
        <v>595</v>
      </c>
      <c r="C167" s="45" t="s">
        <v>541</v>
      </c>
      <c r="D167" s="45" t="s">
        <v>541</v>
      </c>
      <c r="E167" s="41" t="s">
        <v>217</v>
      </c>
      <c r="F167" s="41" t="s">
        <v>642</v>
      </c>
      <c r="G167" s="9">
        <f aca="true" t="shared" si="21" ref="G167:G172">SUM(H167:I167)</f>
        <v>911</v>
      </c>
      <c r="H167" s="9"/>
      <c r="I167" s="9">
        <v>911</v>
      </c>
    </row>
    <row r="168" spans="1:9" ht="63">
      <c r="A168" s="49" t="s">
        <v>46</v>
      </c>
      <c r="B168" s="50" t="s">
        <v>595</v>
      </c>
      <c r="C168" s="45" t="s">
        <v>541</v>
      </c>
      <c r="D168" s="45" t="s">
        <v>541</v>
      </c>
      <c r="E168" s="41" t="s">
        <v>217</v>
      </c>
      <c r="F168" s="41" t="s">
        <v>644</v>
      </c>
      <c r="G168" s="9">
        <f t="shared" si="21"/>
        <v>122</v>
      </c>
      <c r="H168" s="9"/>
      <c r="I168" s="9">
        <v>122</v>
      </c>
    </row>
    <row r="169" spans="1:9" ht="63">
      <c r="A169" s="49" t="s">
        <v>499</v>
      </c>
      <c r="B169" s="50" t="s">
        <v>595</v>
      </c>
      <c r="C169" s="45" t="s">
        <v>541</v>
      </c>
      <c r="D169" s="45" t="s">
        <v>541</v>
      </c>
      <c r="E169" s="41" t="s">
        <v>217</v>
      </c>
      <c r="F169" s="41" t="s">
        <v>132</v>
      </c>
      <c r="G169" s="9">
        <f t="shared" si="21"/>
        <v>12</v>
      </c>
      <c r="H169" s="9"/>
      <c r="I169" s="9">
        <v>12</v>
      </c>
    </row>
    <row r="170" spans="1:9" ht="47.25">
      <c r="A170" s="59" t="s">
        <v>47</v>
      </c>
      <c r="B170" s="50" t="s">
        <v>595</v>
      </c>
      <c r="C170" s="45" t="s">
        <v>541</v>
      </c>
      <c r="D170" s="45" t="s">
        <v>541</v>
      </c>
      <c r="E170" s="41" t="s">
        <v>217</v>
      </c>
      <c r="F170" s="41" t="s">
        <v>113</v>
      </c>
      <c r="G170" s="9">
        <f t="shared" si="21"/>
        <v>1</v>
      </c>
      <c r="H170" s="9"/>
      <c r="I170" s="9">
        <v>1</v>
      </c>
    </row>
    <row r="171" spans="1:9" ht="94.5">
      <c r="A171" s="49" t="s">
        <v>345</v>
      </c>
      <c r="B171" s="50" t="s">
        <v>595</v>
      </c>
      <c r="C171" s="45" t="s">
        <v>541</v>
      </c>
      <c r="D171" s="45" t="s">
        <v>541</v>
      </c>
      <c r="E171" s="46" t="s">
        <v>106</v>
      </c>
      <c r="F171" s="41" t="s">
        <v>642</v>
      </c>
      <c r="G171" s="9">
        <f t="shared" si="21"/>
        <v>20</v>
      </c>
      <c r="H171" s="9"/>
      <c r="I171" s="9">
        <v>20</v>
      </c>
    </row>
    <row r="172" spans="1:9" ht="31.5">
      <c r="A172" s="49" t="s">
        <v>628</v>
      </c>
      <c r="B172" s="50" t="s">
        <v>595</v>
      </c>
      <c r="C172" s="45" t="s">
        <v>541</v>
      </c>
      <c r="D172" s="45" t="s">
        <v>541</v>
      </c>
      <c r="E172" s="46" t="s">
        <v>106</v>
      </c>
      <c r="F172" s="41" t="s">
        <v>644</v>
      </c>
      <c r="G172" s="9">
        <f t="shared" si="21"/>
        <v>114</v>
      </c>
      <c r="H172" s="9"/>
      <c r="I172" s="9">
        <v>114</v>
      </c>
    </row>
    <row r="173" spans="1:9" ht="78.75">
      <c r="A173" s="49" t="s">
        <v>226</v>
      </c>
      <c r="B173" s="50" t="s">
        <v>595</v>
      </c>
      <c r="C173" s="45" t="s">
        <v>541</v>
      </c>
      <c r="D173" s="45" t="s">
        <v>541</v>
      </c>
      <c r="E173" s="46" t="s">
        <v>407</v>
      </c>
      <c r="F173" s="41"/>
      <c r="G173" s="9">
        <f>SUM(G174:G175)</f>
        <v>68</v>
      </c>
      <c r="H173" s="9">
        <f>SUM(H174:H175)</f>
        <v>0</v>
      </c>
      <c r="I173" s="9">
        <f>SUM(I174:I175)</f>
        <v>68</v>
      </c>
    </row>
    <row r="174" spans="1:9" ht="94.5">
      <c r="A174" s="49" t="s">
        <v>345</v>
      </c>
      <c r="B174" s="50" t="s">
        <v>595</v>
      </c>
      <c r="C174" s="45" t="s">
        <v>541</v>
      </c>
      <c r="D174" s="45" t="s">
        <v>541</v>
      </c>
      <c r="E174" s="46" t="s">
        <v>406</v>
      </c>
      <c r="F174" s="41" t="s">
        <v>642</v>
      </c>
      <c r="G174" s="9">
        <f>SUM(H174:I174)</f>
        <v>10</v>
      </c>
      <c r="H174" s="9"/>
      <c r="I174" s="9">
        <v>10</v>
      </c>
    </row>
    <row r="175" spans="1:9" ht="31.5">
      <c r="A175" s="49" t="s">
        <v>628</v>
      </c>
      <c r="B175" s="50" t="s">
        <v>595</v>
      </c>
      <c r="C175" s="45" t="s">
        <v>541</v>
      </c>
      <c r="D175" s="45" t="s">
        <v>541</v>
      </c>
      <c r="E175" s="46" t="s">
        <v>406</v>
      </c>
      <c r="F175" s="41" t="s">
        <v>644</v>
      </c>
      <c r="G175" s="9">
        <f>SUM(H175:I175)</f>
        <v>58</v>
      </c>
      <c r="H175" s="9"/>
      <c r="I175" s="9">
        <v>58</v>
      </c>
    </row>
    <row r="176" spans="1:9" s="56" customFormat="1" ht="15.75">
      <c r="A176" s="79" t="s">
        <v>284</v>
      </c>
      <c r="B176" s="39" t="s">
        <v>595</v>
      </c>
      <c r="C176" s="42" t="s">
        <v>427</v>
      </c>
      <c r="D176" s="42"/>
      <c r="E176" s="67"/>
      <c r="F176" s="42"/>
      <c r="G176" s="8">
        <f>G177</f>
        <v>985</v>
      </c>
      <c r="H176" s="8">
        <f aca="true" t="shared" si="22" ref="H176:I179">H177</f>
        <v>0</v>
      </c>
      <c r="I176" s="8">
        <f t="shared" si="22"/>
        <v>985</v>
      </c>
    </row>
    <row r="177" spans="1:9" s="56" customFormat="1" ht="15.75">
      <c r="A177" s="38" t="s">
        <v>285</v>
      </c>
      <c r="B177" s="39" t="s">
        <v>595</v>
      </c>
      <c r="C177" s="42" t="s">
        <v>427</v>
      </c>
      <c r="D177" s="42" t="s">
        <v>526</v>
      </c>
      <c r="E177" s="40"/>
      <c r="F177" s="42"/>
      <c r="G177" s="8">
        <f>G178</f>
        <v>985</v>
      </c>
      <c r="H177" s="8">
        <f t="shared" si="22"/>
        <v>0</v>
      </c>
      <c r="I177" s="8">
        <f t="shared" si="22"/>
        <v>985</v>
      </c>
    </row>
    <row r="178" spans="1:9" ht="47.25">
      <c r="A178" s="49" t="s">
        <v>72</v>
      </c>
      <c r="B178" s="50" t="s">
        <v>595</v>
      </c>
      <c r="C178" s="41" t="s">
        <v>427</v>
      </c>
      <c r="D178" s="41" t="s">
        <v>526</v>
      </c>
      <c r="E178" s="46" t="s">
        <v>165</v>
      </c>
      <c r="F178" s="41"/>
      <c r="G178" s="9">
        <f>SUM(G179,G183)</f>
        <v>985</v>
      </c>
      <c r="H178" s="9">
        <f>SUM(H179,H183)</f>
        <v>0</v>
      </c>
      <c r="I178" s="9">
        <f>SUM(I179,I183)</f>
        <v>985</v>
      </c>
    </row>
    <row r="179" spans="1:9" ht="78.75">
      <c r="A179" s="49" t="s">
        <v>547</v>
      </c>
      <c r="B179" s="50" t="s">
        <v>595</v>
      </c>
      <c r="C179" s="41" t="s">
        <v>427</v>
      </c>
      <c r="D179" s="41" t="s">
        <v>526</v>
      </c>
      <c r="E179" s="46" t="s">
        <v>109</v>
      </c>
      <c r="F179" s="41"/>
      <c r="G179" s="9">
        <f>G180</f>
        <v>885</v>
      </c>
      <c r="H179" s="9">
        <f t="shared" si="22"/>
        <v>0</v>
      </c>
      <c r="I179" s="9">
        <f t="shared" si="22"/>
        <v>885</v>
      </c>
    </row>
    <row r="180" spans="1:9" ht="31.5">
      <c r="A180" s="49" t="s">
        <v>519</v>
      </c>
      <c r="B180" s="50" t="s">
        <v>595</v>
      </c>
      <c r="C180" s="41" t="s">
        <v>427</v>
      </c>
      <c r="D180" s="41" t="s">
        <v>526</v>
      </c>
      <c r="E180" s="46" t="s">
        <v>173</v>
      </c>
      <c r="F180" s="41"/>
      <c r="G180" s="9">
        <f>SUM(G181:G182)</f>
        <v>885</v>
      </c>
      <c r="H180" s="9">
        <f>SUM(H181:H182)</f>
        <v>0</v>
      </c>
      <c r="I180" s="9">
        <f>SUM(I181:I182)</f>
        <v>885</v>
      </c>
    </row>
    <row r="181" spans="1:9" ht="47.25">
      <c r="A181" s="49" t="s">
        <v>522</v>
      </c>
      <c r="B181" s="50" t="s">
        <v>595</v>
      </c>
      <c r="C181" s="41" t="s">
        <v>427</v>
      </c>
      <c r="D181" s="41" t="s">
        <v>526</v>
      </c>
      <c r="E181" s="45" t="s">
        <v>920</v>
      </c>
      <c r="F181" s="41" t="s">
        <v>644</v>
      </c>
      <c r="G181" s="9">
        <f>SUM(H181:I181)</f>
        <v>885</v>
      </c>
      <c r="H181" s="9"/>
      <c r="I181" s="9">
        <v>885</v>
      </c>
    </row>
    <row r="182" spans="1:9" ht="63">
      <c r="A182" s="49" t="s">
        <v>205</v>
      </c>
      <c r="B182" s="50" t="s">
        <v>595</v>
      </c>
      <c r="C182" s="41" t="s">
        <v>427</v>
      </c>
      <c r="D182" s="41" t="s">
        <v>526</v>
      </c>
      <c r="E182" s="41" t="s">
        <v>172</v>
      </c>
      <c r="F182" s="41" t="s">
        <v>644</v>
      </c>
      <c r="G182" s="9"/>
      <c r="H182" s="9"/>
      <c r="I182" s="9"/>
    </row>
    <row r="183" spans="1:9" ht="110.25">
      <c r="A183" s="49" t="s">
        <v>778</v>
      </c>
      <c r="B183" s="50" t="s">
        <v>595</v>
      </c>
      <c r="C183" s="41" t="s">
        <v>427</v>
      </c>
      <c r="D183" s="41" t="s">
        <v>526</v>
      </c>
      <c r="E183" s="46" t="s">
        <v>776</v>
      </c>
      <c r="F183" s="41"/>
      <c r="G183" s="9">
        <f aca="true" t="shared" si="23" ref="G183:I184">G184</f>
        <v>100</v>
      </c>
      <c r="H183" s="9">
        <f t="shared" si="23"/>
        <v>0</v>
      </c>
      <c r="I183" s="9">
        <f t="shared" si="23"/>
        <v>100</v>
      </c>
    </row>
    <row r="184" spans="1:9" ht="31.5">
      <c r="A184" s="49" t="s">
        <v>779</v>
      </c>
      <c r="B184" s="50" t="s">
        <v>595</v>
      </c>
      <c r="C184" s="41" t="s">
        <v>427</v>
      </c>
      <c r="D184" s="41" t="s">
        <v>526</v>
      </c>
      <c r="E184" s="46" t="s">
        <v>775</v>
      </c>
      <c r="F184" s="41"/>
      <c r="G184" s="9">
        <f t="shared" si="23"/>
        <v>100</v>
      </c>
      <c r="H184" s="9">
        <f t="shared" si="23"/>
        <v>0</v>
      </c>
      <c r="I184" s="9">
        <f t="shared" si="23"/>
        <v>100</v>
      </c>
    </row>
    <row r="185" spans="1:9" ht="63">
      <c r="A185" s="49" t="s">
        <v>780</v>
      </c>
      <c r="B185" s="50" t="s">
        <v>595</v>
      </c>
      <c r="C185" s="41" t="s">
        <v>427</v>
      </c>
      <c r="D185" s="41" t="s">
        <v>526</v>
      </c>
      <c r="E185" s="45" t="s">
        <v>777</v>
      </c>
      <c r="F185" s="41" t="s">
        <v>644</v>
      </c>
      <c r="G185" s="9">
        <f>SUM(H185:I185)</f>
        <v>100</v>
      </c>
      <c r="H185" s="9"/>
      <c r="I185" s="9">
        <v>100</v>
      </c>
    </row>
    <row r="186" spans="1:9" ht="15.75">
      <c r="A186" s="38" t="s">
        <v>785</v>
      </c>
      <c r="B186" s="50" t="s">
        <v>595</v>
      </c>
      <c r="C186" s="42" t="s">
        <v>426</v>
      </c>
      <c r="D186" s="40"/>
      <c r="E186" s="42"/>
      <c r="F186" s="42"/>
      <c r="G186" s="8">
        <f>G187</f>
        <v>200</v>
      </c>
      <c r="H186" s="8">
        <f aca="true" t="shared" si="24" ref="H186:I189">H187</f>
        <v>200</v>
      </c>
      <c r="I186" s="8">
        <f t="shared" si="24"/>
        <v>0</v>
      </c>
    </row>
    <row r="187" spans="1:9" ht="15.75">
      <c r="A187" s="38" t="s">
        <v>786</v>
      </c>
      <c r="B187" s="50" t="s">
        <v>595</v>
      </c>
      <c r="C187" s="42" t="s">
        <v>426</v>
      </c>
      <c r="D187" s="42" t="s">
        <v>426</v>
      </c>
      <c r="E187" s="42"/>
      <c r="F187" s="42"/>
      <c r="G187" s="8">
        <f>G188</f>
        <v>200</v>
      </c>
      <c r="H187" s="8">
        <f t="shared" si="24"/>
        <v>200</v>
      </c>
      <c r="I187" s="8">
        <f t="shared" si="24"/>
        <v>0</v>
      </c>
    </row>
    <row r="188" spans="1:9" ht="31.5">
      <c r="A188" s="211" t="s">
        <v>41</v>
      </c>
      <c r="B188" s="50" t="s">
        <v>595</v>
      </c>
      <c r="C188" s="41" t="s">
        <v>426</v>
      </c>
      <c r="D188" s="41" t="s">
        <v>426</v>
      </c>
      <c r="E188" s="46" t="s">
        <v>39</v>
      </c>
      <c r="F188" s="41"/>
      <c r="G188" s="9">
        <f>G189</f>
        <v>200</v>
      </c>
      <c r="H188" s="9">
        <f t="shared" si="24"/>
        <v>200</v>
      </c>
      <c r="I188" s="9">
        <f t="shared" si="24"/>
        <v>0</v>
      </c>
    </row>
    <row r="189" spans="1:9" ht="15.75">
      <c r="A189" s="43" t="s">
        <v>42</v>
      </c>
      <c r="B189" s="50" t="s">
        <v>595</v>
      </c>
      <c r="C189" s="41" t="s">
        <v>426</v>
      </c>
      <c r="D189" s="41" t="s">
        <v>426</v>
      </c>
      <c r="E189" s="46" t="s">
        <v>40</v>
      </c>
      <c r="F189" s="41"/>
      <c r="G189" s="9">
        <f>G190</f>
        <v>200</v>
      </c>
      <c r="H189" s="9">
        <f t="shared" si="24"/>
        <v>200</v>
      </c>
      <c r="I189" s="9">
        <f t="shared" si="24"/>
        <v>0</v>
      </c>
    </row>
    <row r="190" spans="1:9" ht="63">
      <c r="A190" s="211" t="s">
        <v>791</v>
      </c>
      <c r="B190" s="50" t="s">
        <v>595</v>
      </c>
      <c r="C190" s="41" t="s">
        <v>426</v>
      </c>
      <c r="D190" s="41" t="s">
        <v>426</v>
      </c>
      <c r="E190" s="53" t="s">
        <v>784</v>
      </c>
      <c r="F190" s="41" t="s">
        <v>644</v>
      </c>
      <c r="G190" s="9">
        <f>SUM(H190:I190)</f>
        <v>200</v>
      </c>
      <c r="H190" s="10">
        <v>200</v>
      </c>
      <c r="I190" s="10"/>
    </row>
    <row r="191" spans="1:9" ht="15.75">
      <c r="A191" s="38" t="s">
        <v>129</v>
      </c>
      <c r="B191" s="39" t="s">
        <v>595</v>
      </c>
      <c r="C191" s="42">
        <v>10</v>
      </c>
      <c r="D191" s="41"/>
      <c r="E191" s="41"/>
      <c r="F191" s="41"/>
      <c r="G191" s="8">
        <f>SUM(G192,G205)</f>
        <v>7262</v>
      </c>
      <c r="H191" s="8">
        <f>SUM(H192,H205)</f>
        <v>6657</v>
      </c>
      <c r="I191" s="8">
        <f>SUM(I192,I205)</f>
        <v>605</v>
      </c>
    </row>
    <row r="192" spans="1:9" ht="15.75">
      <c r="A192" s="38" t="s">
        <v>130</v>
      </c>
      <c r="B192" s="39" t="s">
        <v>595</v>
      </c>
      <c r="C192" s="42">
        <v>10</v>
      </c>
      <c r="D192" s="40" t="s">
        <v>425</v>
      </c>
      <c r="E192" s="41"/>
      <c r="F192" s="41"/>
      <c r="G192" s="8">
        <f>SUM(G193,G198,)</f>
        <v>4938</v>
      </c>
      <c r="H192" s="8">
        <f>SUM(H193,H198,)</f>
        <v>4333</v>
      </c>
      <c r="I192" s="8">
        <f>SUM(I193,I198,)</f>
        <v>605</v>
      </c>
    </row>
    <row r="193" spans="1:9" ht="47.25">
      <c r="A193" s="49" t="s">
        <v>408</v>
      </c>
      <c r="B193" s="50" t="s">
        <v>595</v>
      </c>
      <c r="C193" s="41">
        <v>10</v>
      </c>
      <c r="D193" s="45" t="s">
        <v>425</v>
      </c>
      <c r="E193" s="51" t="s">
        <v>680</v>
      </c>
      <c r="F193" s="41"/>
      <c r="G193" s="9">
        <f aca="true" t="shared" si="25" ref="G193:I194">G194</f>
        <v>20</v>
      </c>
      <c r="H193" s="9">
        <f t="shared" si="25"/>
        <v>10</v>
      </c>
      <c r="I193" s="9">
        <f t="shared" si="25"/>
        <v>10</v>
      </c>
    </row>
    <row r="194" spans="1:9" ht="78.75">
      <c r="A194" s="49" t="s">
        <v>563</v>
      </c>
      <c r="B194" s="50" t="s">
        <v>595</v>
      </c>
      <c r="C194" s="41">
        <v>10</v>
      </c>
      <c r="D194" s="45" t="s">
        <v>425</v>
      </c>
      <c r="E194" s="51" t="s">
        <v>561</v>
      </c>
      <c r="F194" s="41"/>
      <c r="G194" s="9">
        <f t="shared" si="25"/>
        <v>20</v>
      </c>
      <c r="H194" s="9">
        <f t="shared" si="25"/>
        <v>10</v>
      </c>
      <c r="I194" s="9">
        <f t="shared" si="25"/>
        <v>10</v>
      </c>
    </row>
    <row r="195" spans="1:9" ht="31.5">
      <c r="A195" s="54" t="s">
        <v>564</v>
      </c>
      <c r="B195" s="50" t="s">
        <v>595</v>
      </c>
      <c r="C195" s="41">
        <v>10</v>
      </c>
      <c r="D195" s="45" t="s">
        <v>425</v>
      </c>
      <c r="E195" s="51" t="s">
        <v>562</v>
      </c>
      <c r="F195" s="41"/>
      <c r="G195" s="9">
        <f>SUM(G196:G197)</f>
        <v>20</v>
      </c>
      <c r="H195" s="9">
        <f>SUM(H196:H197)</f>
        <v>10</v>
      </c>
      <c r="I195" s="9">
        <f>SUM(I196:I197)</f>
        <v>10</v>
      </c>
    </row>
    <row r="196" spans="1:9" ht="78.75">
      <c r="A196" s="55" t="s">
        <v>565</v>
      </c>
      <c r="B196" s="50" t="s">
        <v>595</v>
      </c>
      <c r="C196" s="41">
        <v>10</v>
      </c>
      <c r="D196" s="45" t="s">
        <v>425</v>
      </c>
      <c r="E196" s="53" t="s">
        <v>328</v>
      </c>
      <c r="F196" s="41" t="s">
        <v>132</v>
      </c>
      <c r="G196" s="9">
        <f>SUM(H196:I196)</f>
        <v>10</v>
      </c>
      <c r="H196" s="9">
        <v>0</v>
      </c>
      <c r="I196" s="9">
        <v>10</v>
      </c>
    </row>
    <row r="197" spans="1:9" ht="126">
      <c r="A197" s="55" t="s">
        <v>540</v>
      </c>
      <c r="B197" s="50" t="s">
        <v>595</v>
      </c>
      <c r="C197" s="41">
        <v>10</v>
      </c>
      <c r="D197" s="45" t="s">
        <v>425</v>
      </c>
      <c r="E197" s="53" t="s">
        <v>329</v>
      </c>
      <c r="F197" s="41" t="s">
        <v>132</v>
      </c>
      <c r="G197" s="9">
        <f>SUM(H197:I197)</f>
        <v>10</v>
      </c>
      <c r="H197" s="9">
        <v>10</v>
      </c>
      <c r="I197" s="9">
        <v>0</v>
      </c>
    </row>
    <row r="198" spans="1:9" ht="78.75">
      <c r="A198" s="49" t="s">
        <v>501</v>
      </c>
      <c r="B198" s="57">
        <v>850</v>
      </c>
      <c r="C198" s="41">
        <v>10</v>
      </c>
      <c r="D198" s="45" t="s">
        <v>425</v>
      </c>
      <c r="E198" s="80" t="s">
        <v>542</v>
      </c>
      <c r="F198" s="41"/>
      <c r="G198" s="9">
        <f>G199</f>
        <v>4918</v>
      </c>
      <c r="H198" s="9">
        <f>H199</f>
        <v>4323</v>
      </c>
      <c r="I198" s="9">
        <f>I199</f>
        <v>595</v>
      </c>
    </row>
    <row r="199" spans="1:9" ht="94.5">
      <c r="A199" s="49" t="s">
        <v>466</v>
      </c>
      <c r="B199" s="57">
        <v>850</v>
      </c>
      <c r="C199" s="41">
        <v>10</v>
      </c>
      <c r="D199" s="45" t="s">
        <v>425</v>
      </c>
      <c r="E199" s="69" t="s">
        <v>543</v>
      </c>
      <c r="F199" s="41"/>
      <c r="G199" s="9">
        <f>SUM(G200,G203)</f>
        <v>4918</v>
      </c>
      <c r="H199" s="9">
        <f>SUM(H200,H203)</f>
        <v>4323</v>
      </c>
      <c r="I199" s="9">
        <f>SUM(I200,I203)</f>
        <v>595</v>
      </c>
    </row>
    <row r="200" spans="1:9" ht="31.5">
      <c r="A200" s="49" t="s">
        <v>604</v>
      </c>
      <c r="B200" s="57">
        <v>850</v>
      </c>
      <c r="C200" s="41">
        <v>10</v>
      </c>
      <c r="D200" s="45" t="s">
        <v>425</v>
      </c>
      <c r="E200" s="69" t="s">
        <v>544</v>
      </c>
      <c r="F200" s="41"/>
      <c r="G200" s="9">
        <f>SUM(G201:G202)</f>
        <v>2334</v>
      </c>
      <c r="H200" s="9">
        <f>SUM(H201:H202)</f>
        <v>1739</v>
      </c>
      <c r="I200" s="9">
        <f>SUM(I201:I202)</f>
        <v>595</v>
      </c>
    </row>
    <row r="201" spans="1:9" ht="94.5">
      <c r="A201" s="49" t="s">
        <v>858</v>
      </c>
      <c r="B201" s="57">
        <v>850</v>
      </c>
      <c r="C201" s="41">
        <v>10</v>
      </c>
      <c r="D201" s="45" t="s">
        <v>425</v>
      </c>
      <c r="E201" s="70" t="s">
        <v>308</v>
      </c>
      <c r="F201" s="41" t="s">
        <v>132</v>
      </c>
      <c r="G201" s="9">
        <f>SUM(H201:I201)</f>
        <v>0</v>
      </c>
      <c r="H201" s="9">
        <v>0</v>
      </c>
      <c r="I201" s="9"/>
    </row>
    <row r="202" spans="1:9" ht="47.25">
      <c r="A202" s="55" t="s">
        <v>57</v>
      </c>
      <c r="B202" s="57">
        <v>850</v>
      </c>
      <c r="C202" s="41">
        <v>10</v>
      </c>
      <c r="D202" s="45" t="s">
        <v>425</v>
      </c>
      <c r="E202" s="70" t="s">
        <v>56</v>
      </c>
      <c r="F202" s="41" t="s">
        <v>132</v>
      </c>
      <c r="G202" s="9">
        <f>SUM(H202:I202)</f>
        <v>2334</v>
      </c>
      <c r="H202" s="9">
        <v>1739</v>
      </c>
      <c r="I202" s="9">
        <v>595</v>
      </c>
    </row>
    <row r="203" spans="1:9" ht="31.5">
      <c r="A203" s="55" t="s">
        <v>95</v>
      </c>
      <c r="B203" s="57">
        <v>850</v>
      </c>
      <c r="C203" s="41">
        <v>10</v>
      </c>
      <c r="D203" s="45" t="s">
        <v>425</v>
      </c>
      <c r="E203" s="69" t="s">
        <v>97</v>
      </c>
      <c r="F203" s="41"/>
      <c r="G203" s="9">
        <f>G204</f>
        <v>2584</v>
      </c>
      <c r="H203" s="9">
        <f>H204</f>
        <v>2584</v>
      </c>
      <c r="I203" s="9">
        <f>I204</f>
        <v>0</v>
      </c>
    </row>
    <row r="204" spans="1:9" ht="157.5">
      <c r="A204" s="55" t="s">
        <v>96</v>
      </c>
      <c r="B204" s="57">
        <v>850</v>
      </c>
      <c r="C204" s="41">
        <v>10</v>
      </c>
      <c r="D204" s="45" t="s">
        <v>425</v>
      </c>
      <c r="E204" s="70" t="s">
        <v>856</v>
      </c>
      <c r="F204" s="41" t="s">
        <v>132</v>
      </c>
      <c r="G204" s="9">
        <f>SUM(H204:I204)</f>
        <v>2584</v>
      </c>
      <c r="H204" s="9">
        <v>2584</v>
      </c>
      <c r="I204" s="9"/>
    </row>
    <row r="205" spans="1:9" ht="15.75">
      <c r="A205" s="38" t="s">
        <v>133</v>
      </c>
      <c r="B205" s="39" t="s">
        <v>595</v>
      </c>
      <c r="C205" s="42">
        <v>10</v>
      </c>
      <c r="D205" s="40" t="s">
        <v>527</v>
      </c>
      <c r="E205" s="77"/>
      <c r="F205" s="77"/>
      <c r="G205" s="11">
        <f>G206</f>
        <v>2324</v>
      </c>
      <c r="H205" s="11">
        <f>H206</f>
        <v>2324</v>
      </c>
      <c r="I205" s="11">
        <f>I206</f>
        <v>0</v>
      </c>
    </row>
    <row r="206" spans="1:9" ht="78.75">
      <c r="A206" s="49" t="s">
        <v>501</v>
      </c>
      <c r="B206" s="44" t="s">
        <v>595</v>
      </c>
      <c r="C206" s="41">
        <v>10</v>
      </c>
      <c r="D206" s="45" t="s">
        <v>527</v>
      </c>
      <c r="E206" s="51" t="s">
        <v>556</v>
      </c>
      <c r="F206" s="77"/>
      <c r="G206" s="12">
        <f>G207</f>
        <v>2324</v>
      </c>
      <c r="H206" s="12">
        <f aca="true" t="shared" si="26" ref="H206:I208">H207</f>
        <v>2324</v>
      </c>
      <c r="I206" s="12">
        <f t="shared" si="26"/>
        <v>0</v>
      </c>
    </row>
    <row r="207" spans="1:9" ht="94.5">
      <c r="A207" s="49" t="s">
        <v>466</v>
      </c>
      <c r="B207" s="44" t="s">
        <v>595</v>
      </c>
      <c r="C207" s="41">
        <v>10</v>
      </c>
      <c r="D207" s="45" t="s">
        <v>527</v>
      </c>
      <c r="E207" s="51" t="s">
        <v>543</v>
      </c>
      <c r="F207" s="77"/>
      <c r="G207" s="12">
        <f>G208</f>
        <v>2324</v>
      </c>
      <c r="H207" s="12">
        <f t="shared" si="26"/>
        <v>2324</v>
      </c>
      <c r="I207" s="12">
        <f t="shared" si="26"/>
        <v>0</v>
      </c>
    </row>
    <row r="208" spans="1:9" ht="47.25">
      <c r="A208" s="54" t="s">
        <v>81</v>
      </c>
      <c r="B208" s="44" t="s">
        <v>595</v>
      </c>
      <c r="C208" s="41">
        <v>10</v>
      </c>
      <c r="D208" s="45" t="s">
        <v>527</v>
      </c>
      <c r="E208" s="51" t="s">
        <v>605</v>
      </c>
      <c r="F208" s="77"/>
      <c r="G208" s="12">
        <f>G209</f>
        <v>2324</v>
      </c>
      <c r="H208" s="12">
        <f t="shared" si="26"/>
        <v>2324</v>
      </c>
      <c r="I208" s="12">
        <f t="shared" si="26"/>
        <v>0</v>
      </c>
    </row>
    <row r="209" spans="1:9" ht="94.5">
      <c r="A209" s="55" t="s">
        <v>222</v>
      </c>
      <c r="B209" s="44" t="s">
        <v>595</v>
      </c>
      <c r="C209" s="41">
        <v>10</v>
      </c>
      <c r="D209" s="45" t="s">
        <v>527</v>
      </c>
      <c r="E209" s="53" t="s">
        <v>675</v>
      </c>
      <c r="F209" s="41" t="s">
        <v>745</v>
      </c>
      <c r="G209" s="9">
        <f>SUM(H209:I209)</f>
        <v>2324</v>
      </c>
      <c r="H209" s="9">
        <v>2324</v>
      </c>
      <c r="I209" s="9">
        <v>0</v>
      </c>
    </row>
    <row r="210" spans="1:9" ht="15.75">
      <c r="A210" s="38" t="s">
        <v>135</v>
      </c>
      <c r="B210" s="81">
        <v>850</v>
      </c>
      <c r="C210" s="42">
        <v>11</v>
      </c>
      <c r="D210" s="41"/>
      <c r="E210" s="41"/>
      <c r="F210" s="41"/>
      <c r="G210" s="8">
        <f aca="true" t="shared" si="27" ref="G210:I211">G211</f>
        <v>26601</v>
      </c>
      <c r="H210" s="8">
        <f t="shared" si="27"/>
        <v>0</v>
      </c>
      <c r="I210" s="8">
        <f t="shared" si="27"/>
        <v>26601</v>
      </c>
    </row>
    <row r="211" spans="1:9" ht="15.75">
      <c r="A211" s="38" t="s">
        <v>136</v>
      </c>
      <c r="B211" s="81">
        <v>850</v>
      </c>
      <c r="C211" s="42">
        <v>11</v>
      </c>
      <c r="D211" s="40" t="s">
        <v>526</v>
      </c>
      <c r="E211" s="41"/>
      <c r="F211" s="41"/>
      <c r="G211" s="8">
        <f t="shared" si="27"/>
        <v>26601</v>
      </c>
      <c r="H211" s="8">
        <f t="shared" si="27"/>
        <v>0</v>
      </c>
      <c r="I211" s="8">
        <f t="shared" si="27"/>
        <v>26601</v>
      </c>
    </row>
    <row r="212" spans="1:9" ht="63">
      <c r="A212" s="49" t="s">
        <v>737</v>
      </c>
      <c r="B212" s="44" t="s">
        <v>648</v>
      </c>
      <c r="C212" s="41" t="s">
        <v>137</v>
      </c>
      <c r="D212" s="45" t="s">
        <v>526</v>
      </c>
      <c r="E212" s="46" t="s">
        <v>734</v>
      </c>
      <c r="F212" s="41"/>
      <c r="G212" s="9">
        <f aca="true" t="shared" si="28" ref="G212:I213">G213</f>
        <v>26601</v>
      </c>
      <c r="H212" s="9">
        <f t="shared" si="28"/>
        <v>0</v>
      </c>
      <c r="I212" s="9">
        <f t="shared" si="28"/>
        <v>26601</v>
      </c>
    </row>
    <row r="213" spans="1:9" ht="94.5">
      <c r="A213" s="49" t="s">
        <v>559</v>
      </c>
      <c r="B213" s="44" t="s">
        <v>648</v>
      </c>
      <c r="C213" s="41" t="s">
        <v>137</v>
      </c>
      <c r="D213" s="45" t="s">
        <v>526</v>
      </c>
      <c r="E213" s="46" t="s">
        <v>736</v>
      </c>
      <c r="F213" s="41"/>
      <c r="G213" s="9">
        <f t="shared" si="28"/>
        <v>26601</v>
      </c>
      <c r="H213" s="9">
        <f t="shared" si="28"/>
        <v>0</v>
      </c>
      <c r="I213" s="9">
        <f t="shared" si="28"/>
        <v>26601</v>
      </c>
    </row>
    <row r="214" spans="1:9" ht="47.25">
      <c r="A214" s="47" t="s">
        <v>560</v>
      </c>
      <c r="B214" s="44" t="s">
        <v>648</v>
      </c>
      <c r="C214" s="41" t="s">
        <v>137</v>
      </c>
      <c r="D214" s="45" t="s">
        <v>526</v>
      </c>
      <c r="E214" s="46" t="s">
        <v>735</v>
      </c>
      <c r="F214" s="41"/>
      <c r="G214" s="9">
        <f>SUM(G215:G217)</f>
        <v>26601</v>
      </c>
      <c r="H214" s="9">
        <f>SUM(H215:H217)</f>
        <v>0</v>
      </c>
      <c r="I214" s="9">
        <f>SUM(I215:I217)</f>
        <v>26601</v>
      </c>
    </row>
    <row r="215" spans="1:9" ht="78.75">
      <c r="A215" s="55" t="s">
        <v>850</v>
      </c>
      <c r="B215" s="44" t="s">
        <v>648</v>
      </c>
      <c r="C215" s="41" t="s">
        <v>137</v>
      </c>
      <c r="D215" s="45" t="s">
        <v>526</v>
      </c>
      <c r="E215" s="41" t="s">
        <v>330</v>
      </c>
      <c r="F215" s="41" t="s">
        <v>128</v>
      </c>
      <c r="G215" s="9">
        <f>SUM(H215:I215)</f>
        <v>26436</v>
      </c>
      <c r="H215" s="9">
        <v>0</v>
      </c>
      <c r="I215" s="9">
        <v>26436</v>
      </c>
    </row>
    <row r="216" spans="1:9" ht="63">
      <c r="A216" s="212" t="s">
        <v>724</v>
      </c>
      <c r="B216" s="44" t="s">
        <v>648</v>
      </c>
      <c r="C216" s="41" t="s">
        <v>137</v>
      </c>
      <c r="D216" s="45" t="s">
        <v>526</v>
      </c>
      <c r="E216" s="41" t="s">
        <v>330</v>
      </c>
      <c r="F216" s="41" t="s">
        <v>644</v>
      </c>
      <c r="G216" s="9">
        <f>SUM(H216:I216)</f>
        <v>30</v>
      </c>
      <c r="H216" s="9"/>
      <c r="I216" s="9">
        <v>30</v>
      </c>
    </row>
    <row r="217" spans="1:9" ht="110.25">
      <c r="A217" s="212" t="s">
        <v>729</v>
      </c>
      <c r="B217" s="44" t="s">
        <v>648</v>
      </c>
      <c r="C217" s="41" t="s">
        <v>137</v>
      </c>
      <c r="D217" s="45" t="s">
        <v>526</v>
      </c>
      <c r="E217" s="41" t="s">
        <v>330</v>
      </c>
      <c r="F217" s="41" t="s">
        <v>745</v>
      </c>
      <c r="G217" s="9">
        <f>SUM(H217:I217)</f>
        <v>135</v>
      </c>
      <c r="H217" s="9"/>
      <c r="I217" s="9">
        <v>135</v>
      </c>
    </row>
    <row r="218" spans="1:9" s="56" customFormat="1" ht="15.75">
      <c r="A218" s="82" t="s">
        <v>143</v>
      </c>
      <c r="B218" s="66" t="s">
        <v>648</v>
      </c>
      <c r="C218" s="78" t="s">
        <v>741</v>
      </c>
      <c r="D218" s="78"/>
      <c r="E218" s="78"/>
      <c r="F218" s="78"/>
      <c r="G218" s="11">
        <f>G219</f>
        <v>494</v>
      </c>
      <c r="H218" s="11">
        <f aca="true" t="shared" si="29" ref="H218:I221">H219</f>
        <v>0</v>
      </c>
      <c r="I218" s="11">
        <f t="shared" si="29"/>
        <v>494</v>
      </c>
    </row>
    <row r="219" spans="1:9" s="56" customFormat="1" ht="15.75">
      <c r="A219" s="82" t="s">
        <v>420</v>
      </c>
      <c r="B219" s="44" t="s">
        <v>648</v>
      </c>
      <c r="C219" s="78" t="s">
        <v>741</v>
      </c>
      <c r="D219" s="83" t="s">
        <v>494</v>
      </c>
      <c r="E219" s="78"/>
      <c r="F219" s="78"/>
      <c r="G219" s="11">
        <f>G220</f>
        <v>494</v>
      </c>
      <c r="H219" s="11">
        <f t="shared" si="29"/>
        <v>0</v>
      </c>
      <c r="I219" s="11">
        <f t="shared" si="29"/>
        <v>494</v>
      </c>
    </row>
    <row r="220" spans="1:9" ht="31.5">
      <c r="A220" s="43" t="s">
        <v>41</v>
      </c>
      <c r="B220" s="44" t="s">
        <v>648</v>
      </c>
      <c r="C220" s="77" t="s">
        <v>741</v>
      </c>
      <c r="D220" s="84" t="s">
        <v>494</v>
      </c>
      <c r="E220" s="46" t="s">
        <v>39</v>
      </c>
      <c r="F220" s="77"/>
      <c r="G220" s="12">
        <f>G221</f>
        <v>494</v>
      </c>
      <c r="H220" s="12">
        <f t="shared" si="29"/>
        <v>0</v>
      </c>
      <c r="I220" s="12">
        <f t="shared" si="29"/>
        <v>494</v>
      </c>
    </row>
    <row r="221" spans="1:9" ht="15.75">
      <c r="A221" s="43" t="s">
        <v>42</v>
      </c>
      <c r="B221" s="44" t="s">
        <v>648</v>
      </c>
      <c r="C221" s="77" t="s">
        <v>741</v>
      </c>
      <c r="D221" s="84" t="s">
        <v>494</v>
      </c>
      <c r="E221" s="46" t="s">
        <v>40</v>
      </c>
      <c r="F221" s="77"/>
      <c r="G221" s="12">
        <f>G222</f>
        <v>494</v>
      </c>
      <c r="H221" s="12">
        <f t="shared" si="29"/>
        <v>0</v>
      </c>
      <c r="I221" s="12">
        <f t="shared" si="29"/>
        <v>494</v>
      </c>
    </row>
    <row r="222" spans="1:9" ht="31.5">
      <c r="A222" s="71" t="s">
        <v>397</v>
      </c>
      <c r="B222" s="44" t="s">
        <v>648</v>
      </c>
      <c r="C222" s="77" t="s">
        <v>741</v>
      </c>
      <c r="D222" s="84" t="s">
        <v>494</v>
      </c>
      <c r="E222" s="85" t="s">
        <v>141</v>
      </c>
      <c r="F222" s="77" t="s">
        <v>142</v>
      </c>
      <c r="G222" s="12">
        <f>SUM(H222:I222)</f>
        <v>494</v>
      </c>
      <c r="H222" s="14"/>
      <c r="I222" s="10">
        <v>494</v>
      </c>
    </row>
    <row r="223" spans="1:9" ht="47.25">
      <c r="A223" s="35" t="s">
        <v>138</v>
      </c>
      <c r="B223" s="75">
        <v>861</v>
      </c>
      <c r="C223" s="77"/>
      <c r="D223" s="77"/>
      <c r="E223" s="77"/>
      <c r="F223" s="77"/>
      <c r="G223" s="11">
        <f>SUM(G224,G240,G245)</f>
        <v>62285</v>
      </c>
      <c r="H223" s="11">
        <f>SUM(H224,H240,H245)</f>
        <v>18025</v>
      </c>
      <c r="I223" s="11">
        <f>SUM(I224,I240,I245)</f>
        <v>44260</v>
      </c>
    </row>
    <row r="224" spans="1:9" ht="15.75">
      <c r="A224" s="38" t="s">
        <v>594</v>
      </c>
      <c r="B224" s="39" t="s">
        <v>139</v>
      </c>
      <c r="C224" s="40" t="s">
        <v>526</v>
      </c>
      <c r="D224" s="41"/>
      <c r="E224" s="41"/>
      <c r="F224" s="41"/>
      <c r="G224" s="11">
        <f>SUM(G225,G231,G235)</f>
        <v>17051</v>
      </c>
      <c r="H224" s="11">
        <f>SUM(H225,H231,H235)</f>
        <v>1</v>
      </c>
      <c r="I224" s="11">
        <f>SUM(I225,I231,I235)</f>
        <v>17050</v>
      </c>
    </row>
    <row r="225" spans="1:9" ht="63">
      <c r="A225" s="35" t="s">
        <v>643</v>
      </c>
      <c r="B225" s="39" t="s">
        <v>139</v>
      </c>
      <c r="C225" s="40" t="s">
        <v>526</v>
      </c>
      <c r="D225" s="40" t="s">
        <v>527</v>
      </c>
      <c r="E225" s="41"/>
      <c r="F225" s="41"/>
      <c r="G225" s="8">
        <f aca="true" t="shared" si="30" ref="G225:I226">G226</f>
        <v>17050</v>
      </c>
      <c r="H225" s="8">
        <f t="shared" si="30"/>
        <v>0</v>
      </c>
      <c r="I225" s="8">
        <f t="shared" si="30"/>
        <v>17050</v>
      </c>
    </row>
    <row r="226" spans="1:9" ht="31.5">
      <c r="A226" s="211" t="s">
        <v>41</v>
      </c>
      <c r="B226" s="50" t="s">
        <v>139</v>
      </c>
      <c r="C226" s="45" t="s">
        <v>526</v>
      </c>
      <c r="D226" s="45" t="s">
        <v>527</v>
      </c>
      <c r="E226" s="46" t="s">
        <v>39</v>
      </c>
      <c r="F226" s="41"/>
      <c r="G226" s="9">
        <f t="shared" si="30"/>
        <v>17050</v>
      </c>
      <c r="H226" s="9">
        <f t="shared" si="30"/>
        <v>0</v>
      </c>
      <c r="I226" s="9">
        <f t="shared" si="30"/>
        <v>17050</v>
      </c>
    </row>
    <row r="227" spans="1:9" ht="15.75">
      <c r="A227" s="211" t="s">
        <v>42</v>
      </c>
      <c r="B227" s="50" t="s">
        <v>139</v>
      </c>
      <c r="C227" s="45" t="s">
        <v>526</v>
      </c>
      <c r="D227" s="45" t="s">
        <v>527</v>
      </c>
      <c r="E227" s="46" t="s">
        <v>40</v>
      </c>
      <c r="F227" s="41"/>
      <c r="G227" s="9">
        <f>SUM(G228:G230)</f>
        <v>17050</v>
      </c>
      <c r="H227" s="9">
        <f>SUM(H228:H230)</f>
        <v>0</v>
      </c>
      <c r="I227" s="9">
        <f>SUM(I228:I230)</f>
        <v>17050</v>
      </c>
    </row>
    <row r="228" spans="1:9" ht="110.25">
      <c r="A228" s="211" t="s">
        <v>875</v>
      </c>
      <c r="B228" s="50" t="s">
        <v>139</v>
      </c>
      <c r="C228" s="45" t="s">
        <v>526</v>
      </c>
      <c r="D228" s="45" t="s">
        <v>527</v>
      </c>
      <c r="E228" s="41" t="s">
        <v>318</v>
      </c>
      <c r="F228" s="41">
        <v>100</v>
      </c>
      <c r="G228" s="9">
        <f>SUM(H228:I228)</f>
        <v>9373</v>
      </c>
      <c r="H228" s="10"/>
      <c r="I228" s="10">
        <v>9373</v>
      </c>
    </row>
    <row r="229" spans="1:9" ht="47.25">
      <c r="A229" s="211" t="s">
        <v>585</v>
      </c>
      <c r="B229" s="50" t="s">
        <v>139</v>
      </c>
      <c r="C229" s="45" t="s">
        <v>526</v>
      </c>
      <c r="D229" s="45" t="s">
        <v>527</v>
      </c>
      <c r="E229" s="41" t="s">
        <v>318</v>
      </c>
      <c r="F229" s="41">
        <v>200</v>
      </c>
      <c r="G229" s="9">
        <f>SUM(H229:I229)</f>
        <v>7658</v>
      </c>
      <c r="H229" s="10"/>
      <c r="I229" s="10">
        <v>7658</v>
      </c>
    </row>
    <row r="230" spans="1:9" ht="47.25">
      <c r="A230" s="211" t="s">
        <v>586</v>
      </c>
      <c r="B230" s="50" t="s">
        <v>139</v>
      </c>
      <c r="C230" s="45" t="s">
        <v>526</v>
      </c>
      <c r="D230" s="45" t="s">
        <v>527</v>
      </c>
      <c r="E230" s="41" t="s">
        <v>318</v>
      </c>
      <c r="F230" s="41">
        <v>800</v>
      </c>
      <c r="G230" s="9">
        <f>SUM(H230:I230)</f>
        <v>19</v>
      </c>
      <c r="H230" s="10"/>
      <c r="I230" s="10">
        <v>19</v>
      </c>
    </row>
    <row r="231" spans="1:9" ht="15.75">
      <c r="A231" s="38" t="s">
        <v>140</v>
      </c>
      <c r="B231" s="39" t="s">
        <v>139</v>
      </c>
      <c r="C231" s="40" t="s">
        <v>526</v>
      </c>
      <c r="D231" s="42">
        <v>11</v>
      </c>
      <c r="E231" s="41"/>
      <c r="F231" s="41"/>
      <c r="G231" s="8">
        <f aca="true" t="shared" si="31" ref="G231:I233">G232</f>
        <v>0</v>
      </c>
      <c r="H231" s="8">
        <f t="shared" si="31"/>
        <v>0</v>
      </c>
      <c r="I231" s="8">
        <f t="shared" si="31"/>
        <v>0</v>
      </c>
    </row>
    <row r="232" spans="1:9" ht="31.5">
      <c r="A232" s="211" t="s">
        <v>41</v>
      </c>
      <c r="B232" s="44" t="s">
        <v>139</v>
      </c>
      <c r="C232" s="45" t="s">
        <v>526</v>
      </c>
      <c r="D232" s="41">
        <v>11</v>
      </c>
      <c r="E232" s="46" t="s">
        <v>39</v>
      </c>
      <c r="F232" s="41"/>
      <c r="G232" s="9">
        <f t="shared" si="31"/>
        <v>0</v>
      </c>
      <c r="H232" s="9">
        <f t="shared" si="31"/>
        <v>0</v>
      </c>
      <c r="I232" s="9">
        <f t="shared" si="31"/>
        <v>0</v>
      </c>
    </row>
    <row r="233" spans="1:9" ht="15.75">
      <c r="A233" s="211" t="s">
        <v>42</v>
      </c>
      <c r="B233" s="44" t="s">
        <v>139</v>
      </c>
      <c r="C233" s="45" t="s">
        <v>526</v>
      </c>
      <c r="D233" s="41">
        <v>11</v>
      </c>
      <c r="E233" s="46" t="s">
        <v>40</v>
      </c>
      <c r="F233" s="41"/>
      <c r="G233" s="9">
        <f t="shared" si="31"/>
        <v>0</v>
      </c>
      <c r="H233" s="9">
        <f t="shared" si="31"/>
        <v>0</v>
      </c>
      <c r="I233" s="9">
        <f t="shared" si="31"/>
        <v>0</v>
      </c>
    </row>
    <row r="234" spans="1:9" ht="31.5">
      <c r="A234" s="47" t="s">
        <v>587</v>
      </c>
      <c r="B234" s="44" t="s">
        <v>139</v>
      </c>
      <c r="C234" s="45" t="s">
        <v>526</v>
      </c>
      <c r="D234" s="41">
        <v>11</v>
      </c>
      <c r="E234" s="41" t="s">
        <v>331</v>
      </c>
      <c r="F234" s="41" t="s">
        <v>113</v>
      </c>
      <c r="G234" s="9">
        <f>SUM(H234:I234)</f>
        <v>0</v>
      </c>
      <c r="H234" s="9">
        <v>0</v>
      </c>
      <c r="I234" s="9">
        <v>0</v>
      </c>
    </row>
    <row r="235" spans="1:9" ht="15.75">
      <c r="A235" s="38" t="s">
        <v>645</v>
      </c>
      <c r="B235" s="39" t="s">
        <v>139</v>
      </c>
      <c r="C235" s="40" t="s">
        <v>526</v>
      </c>
      <c r="D235" s="42">
        <v>13</v>
      </c>
      <c r="E235" s="41"/>
      <c r="F235" s="41"/>
      <c r="G235" s="8">
        <f>G236</f>
        <v>1</v>
      </c>
      <c r="H235" s="8">
        <f>H236</f>
        <v>1</v>
      </c>
      <c r="I235" s="8">
        <f>I236</f>
        <v>0</v>
      </c>
    </row>
    <row r="236" spans="1:9" ht="47.25">
      <c r="A236" s="49" t="s">
        <v>408</v>
      </c>
      <c r="B236" s="57">
        <v>861</v>
      </c>
      <c r="C236" s="45" t="s">
        <v>526</v>
      </c>
      <c r="D236" s="41">
        <v>13</v>
      </c>
      <c r="E236" s="51" t="s">
        <v>588</v>
      </c>
      <c r="F236" s="41"/>
      <c r="G236" s="9">
        <f>G237</f>
        <v>1</v>
      </c>
      <c r="H236" s="9">
        <f aca="true" t="shared" si="32" ref="H236:I238">H237</f>
        <v>1</v>
      </c>
      <c r="I236" s="9">
        <f t="shared" si="32"/>
        <v>0</v>
      </c>
    </row>
    <row r="237" spans="1:9" ht="110.25">
      <c r="A237" s="54" t="s">
        <v>176</v>
      </c>
      <c r="B237" s="57">
        <v>861</v>
      </c>
      <c r="C237" s="45" t="s">
        <v>526</v>
      </c>
      <c r="D237" s="41">
        <v>13</v>
      </c>
      <c r="E237" s="51" t="s">
        <v>681</v>
      </c>
      <c r="F237" s="41"/>
      <c r="G237" s="9">
        <f>G238</f>
        <v>1</v>
      </c>
      <c r="H237" s="9">
        <f t="shared" si="32"/>
        <v>1</v>
      </c>
      <c r="I237" s="9">
        <f t="shared" si="32"/>
        <v>0</v>
      </c>
    </row>
    <row r="238" spans="1:9" ht="63">
      <c r="A238" s="49" t="s">
        <v>666</v>
      </c>
      <c r="B238" s="57">
        <v>861</v>
      </c>
      <c r="C238" s="45" t="s">
        <v>526</v>
      </c>
      <c r="D238" s="41">
        <v>13</v>
      </c>
      <c r="E238" s="51" t="s">
        <v>682</v>
      </c>
      <c r="F238" s="41"/>
      <c r="G238" s="9">
        <f>G239</f>
        <v>1</v>
      </c>
      <c r="H238" s="9">
        <f t="shared" si="32"/>
        <v>1</v>
      </c>
      <c r="I238" s="9">
        <f t="shared" si="32"/>
        <v>0</v>
      </c>
    </row>
    <row r="239" spans="1:9" ht="63">
      <c r="A239" s="55" t="s">
        <v>677</v>
      </c>
      <c r="B239" s="57">
        <v>861</v>
      </c>
      <c r="C239" s="45" t="s">
        <v>526</v>
      </c>
      <c r="D239" s="41">
        <v>13</v>
      </c>
      <c r="E239" s="53" t="s">
        <v>319</v>
      </c>
      <c r="F239" s="41" t="s">
        <v>739</v>
      </c>
      <c r="G239" s="9">
        <f>SUM(H239:I239)</f>
        <v>1</v>
      </c>
      <c r="H239" s="9">
        <v>1</v>
      </c>
      <c r="I239" s="9"/>
    </row>
    <row r="240" spans="1:9" s="56" customFormat="1" ht="15.75">
      <c r="A240" s="79" t="s">
        <v>214</v>
      </c>
      <c r="B240" s="39" t="s">
        <v>139</v>
      </c>
      <c r="C240" s="40" t="s">
        <v>494</v>
      </c>
      <c r="D240" s="42"/>
      <c r="E240" s="42"/>
      <c r="F240" s="86"/>
      <c r="G240" s="8">
        <f aca="true" t="shared" si="33" ref="G240:I241">G241</f>
        <v>738</v>
      </c>
      <c r="H240" s="8">
        <f t="shared" si="33"/>
        <v>738</v>
      </c>
      <c r="I240" s="8">
        <f t="shared" si="33"/>
        <v>0</v>
      </c>
    </row>
    <row r="241" spans="1:9" s="56" customFormat="1" ht="15.75">
      <c r="A241" s="79" t="s">
        <v>215</v>
      </c>
      <c r="B241" s="39" t="s">
        <v>139</v>
      </c>
      <c r="C241" s="40" t="s">
        <v>494</v>
      </c>
      <c r="D241" s="40" t="s">
        <v>425</v>
      </c>
      <c r="E241" s="42"/>
      <c r="F241" s="86"/>
      <c r="G241" s="8">
        <f>G242</f>
        <v>738</v>
      </c>
      <c r="H241" s="8">
        <f t="shared" si="33"/>
        <v>738</v>
      </c>
      <c r="I241" s="8">
        <f t="shared" si="33"/>
        <v>0</v>
      </c>
    </row>
    <row r="242" spans="1:9" s="56" customFormat="1" ht="31.5">
      <c r="A242" s="211" t="s">
        <v>41</v>
      </c>
      <c r="B242" s="87" t="s">
        <v>139</v>
      </c>
      <c r="C242" s="62" t="s">
        <v>494</v>
      </c>
      <c r="D242" s="62" t="s">
        <v>425</v>
      </c>
      <c r="E242" s="51" t="s">
        <v>39</v>
      </c>
      <c r="F242" s="86"/>
      <c r="G242" s="9">
        <f>G243</f>
        <v>738</v>
      </c>
      <c r="H242" s="9">
        <f>H243</f>
        <v>738</v>
      </c>
      <c r="I242" s="9">
        <f>I243</f>
        <v>0</v>
      </c>
    </row>
    <row r="243" spans="1:9" s="56" customFormat="1" ht="15.75">
      <c r="A243" s="211" t="s">
        <v>42</v>
      </c>
      <c r="B243" s="87" t="s">
        <v>139</v>
      </c>
      <c r="C243" s="62" t="s">
        <v>494</v>
      </c>
      <c r="D243" s="62" t="s">
        <v>425</v>
      </c>
      <c r="E243" s="51" t="s">
        <v>40</v>
      </c>
      <c r="F243" s="86"/>
      <c r="G243" s="9">
        <f>G244</f>
        <v>738</v>
      </c>
      <c r="H243" s="9">
        <f>H244</f>
        <v>738</v>
      </c>
      <c r="I243" s="9">
        <f>I244</f>
        <v>0</v>
      </c>
    </row>
    <row r="244" spans="1:9" ht="47.25">
      <c r="A244" s="47" t="s">
        <v>351</v>
      </c>
      <c r="B244" s="87" t="s">
        <v>139</v>
      </c>
      <c r="C244" s="62" t="s">
        <v>494</v>
      </c>
      <c r="D244" s="62" t="s">
        <v>425</v>
      </c>
      <c r="E244" s="53" t="s">
        <v>332</v>
      </c>
      <c r="F244" s="88">
        <v>500</v>
      </c>
      <c r="G244" s="9">
        <f>SUM(H244:I244)</f>
        <v>738</v>
      </c>
      <c r="H244" s="9">
        <v>738</v>
      </c>
      <c r="I244" s="9">
        <v>0</v>
      </c>
    </row>
    <row r="245" spans="1:9" ht="63">
      <c r="A245" s="38" t="s">
        <v>651</v>
      </c>
      <c r="B245" s="39" t="s">
        <v>139</v>
      </c>
      <c r="C245" s="42">
        <v>14</v>
      </c>
      <c r="D245" s="41"/>
      <c r="E245" s="41"/>
      <c r="F245" s="41"/>
      <c r="G245" s="8">
        <f>G246</f>
        <v>44496</v>
      </c>
      <c r="H245" s="8">
        <f>H246</f>
        <v>17286</v>
      </c>
      <c r="I245" s="8">
        <f>I246</f>
        <v>27210</v>
      </c>
    </row>
    <row r="246" spans="1:9" ht="47.25">
      <c r="A246" s="38" t="s">
        <v>474</v>
      </c>
      <c r="B246" s="39" t="s">
        <v>139</v>
      </c>
      <c r="C246" s="42">
        <v>14</v>
      </c>
      <c r="D246" s="40" t="s">
        <v>526</v>
      </c>
      <c r="E246" s="41"/>
      <c r="F246" s="41"/>
      <c r="G246" s="8">
        <f>SUM(G249,G250)</f>
        <v>44496</v>
      </c>
      <c r="H246" s="8">
        <f>SUM(H249,H250)</f>
        <v>17286</v>
      </c>
      <c r="I246" s="8">
        <f>SUM(I249,I250)</f>
        <v>27210</v>
      </c>
    </row>
    <row r="247" spans="1:9" ht="31.5">
      <c r="A247" s="211" t="s">
        <v>41</v>
      </c>
      <c r="B247" s="44" t="s">
        <v>475</v>
      </c>
      <c r="C247" s="41">
        <v>14</v>
      </c>
      <c r="D247" s="45" t="s">
        <v>526</v>
      </c>
      <c r="E247" s="51" t="s">
        <v>39</v>
      </c>
      <c r="F247" s="41"/>
      <c r="G247" s="9">
        <f>G248</f>
        <v>44496</v>
      </c>
      <c r="H247" s="9">
        <f>H248</f>
        <v>17286</v>
      </c>
      <c r="I247" s="9">
        <f>I248</f>
        <v>27210</v>
      </c>
    </row>
    <row r="248" spans="1:9" ht="15.75">
      <c r="A248" s="211" t="s">
        <v>42</v>
      </c>
      <c r="B248" s="44" t="s">
        <v>475</v>
      </c>
      <c r="C248" s="41">
        <v>14</v>
      </c>
      <c r="D248" s="45" t="s">
        <v>526</v>
      </c>
      <c r="E248" s="51" t="s">
        <v>40</v>
      </c>
      <c r="F248" s="41"/>
      <c r="G248" s="9">
        <f>SUM(G249:G250)</f>
        <v>44496</v>
      </c>
      <c r="H248" s="9">
        <f>SUM(H249:H250)</f>
        <v>17286</v>
      </c>
      <c r="I248" s="9">
        <f>SUM(I249:I250)</f>
        <v>27210</v>
      </c>
    </row>
    <row r="249" spans="1:9" ht="63">
      <c r="A249" s="55" t="s">
        <v>352</v>
      </c>
      <c r="B249" s="44" t="s">
        <v>475</v>
      </c>
      <c r="C249" s="41">
        <v>14</v>
      </c>
      <c r="D249" s="45" t="s">
        <v>526</v>
      </c>
      <c r="E249" s="53" t="s">
        <v>37</v>
      </c>
      <c r="F249" s="41" t="s">
        <v>739</v>
      </c>
      <c r="G249" s="9">
        <f>SUM(H249:I249)</f>
        <v>17286</v>
      </c>
      <c r="H249" s="9">
        <v>17286</v>
      </c>
      <c r="I249" s="9">
        <v>0</v>
      </c>
    </row>
    <row r="250" spans="1:9" ht="47.25">
      <c r="A250" s="47" t="s">
        <v>355</v>
      </c>
      <c r="B250" s="44" t="s">
        <v>139</v>
      </c>
      <c r="C250" s="41" t="s">
        <v>476</v>
      </c>
      <c r="D250" s="45" t="s">
        <v>526</v>
      </c>
      <c r="E250" s="53" t="s">
        <v>38</v>
      </c>
      <c r="F250" s="41" t="s">
        <v>739</v>
      </c>
      <c r="G250" s="9">
        <f>SUM(H250:I250)</f>
        <v>27210</v>
      </c>
      <c r="H250" s="9">
        <v>0</v>
      </c>
      <c r="I250" s="9">
        <v>27210</v>
      </c>
    </row>
    <row r="251" spans="1:9" ht="31.5">
      <c r="A251" s="35" t="s">
        <v>477</v>
      </c>
      <c r="B251" s="36">
        <v>871</v>
      </c>
      <c r="C251" s="77"/>
      <c r="D251" s="77"/>
      <c r="E251" s="77"/>
      <c r="F251" s="77"/>
      <c r="G251" s="15">
        <f>SUM(G252,G307)</f>
        <v>323680</v>
      </c>
      <c r="H251" s="15">
        <f>SUM(H252,H307)</f>
        <v>174340</v>
      </c>
      <c r="I251" s="15">
        <f>SUM(I252,I307)</f>
        <v>149340</v>
      </c>
    </row>
    <row r="252" spans="1:9" ht="15.75">
      <c r="A252" s="38" t="s">
        <v>127</v>
      </c>
      <c r="B252" s="39" t="s">
        <v>478</v>
      </c>
      <c r="C252" s="40" t="s">
        <v>541</v>
      </c>
      <c r="D252" s="41"/>
      <c r="E252" s="41"/>
      <c r="F252" s="41"/>
      <c r="G252" s="8">
        <f>SUM(G253,G260,G267,G274,G280,G286)</f>
        <v>304938</v>
      </c>
      <c r="H252" s="8">
        <f>SUM(H253,H260,H267,H274,H280,H286)</f>
        <v>155598</v>
      </c>
      <c r="I252" s="8">
        <f>SUM(I253,I260,I267,I274,I280,I286)</f>
        <v>149340</v>
      </c>
    </row>
    <row r="253" spans="1:9" ht="15.75">
      <c r="A253" s="38" t="s">
        <v>479</v>
      </c>
      <c r="B253" s="39" t="s">
        <v>478</v>
      </c>
      <c r="C253" s="40" t="s">
        <v>541</v>
      </c>
      <c r="D253" s="40" t="s">
        <v>526</v>
      </c>
      <c r="E253" s="41"/>
      <c r="F253" s="41"/>
      <c r="G253" s="8">
        <f>SUM(G254,)</f>
        <v>68199</v>
      </c>
      <c r="H253" s="8">
        <f>SUM(H254,)</f>
        <v>30456</v>
      </c>
      <c r="I253" s="8">
        <f>SUM(I254,)</f>
        <v>37743</v>
      </c>
    </row>
    <row r="254" spans="1:9" ht="47.25">
      <c r="A254" s="49" t="s">
        <v>468</v>
      </c>
      <c r="B254" s="44" t="s">
        <v>478</v>
      </c>
      <c r="C254" s="45" t="s">
        <v>541</v>
      </c>
      <c r="D254" s="45" t="s">
        <v>526</v>
      </c>
      <c r="E254" s="46" t="s">
        <v>598</v>
      </c>
      <c r="F254" s="41"/>
      <c r="G254" s="9">
        <f aca="true" t="shared" si="34" ref="G254:I255">G255</f>
        <v>68199</v>
      </c>
      <c r="H254" s="9">
        <f t="shared" si="34"/>
        <v>30456</v>
      </c>
      <c r="I254" s="9">
        <f t="shared" si="34"/>
        <v>37743</v>
      </c>
    </row>
    <row r="255" spans="1:9" ht="62.25" customHeight="1">
      <c r="A255" s="49" t="s">
        <v>601</v>
      </c>
      <c r="B255" s="44" t="s">
        <v>478</v>
      </c>
      <c r="C255" s="45" t="s">
        <v>541</v>
      </c>
      <c r="D255" s="45" t="s">
        <v>526</v>
      </c>
      <c r="E255" s="46" t="s">
        <v>599</v>
      </c>
      <c r="F255" s="41"/>
      <c r="G255" s="9">
        <f t="shared" si="34"/>
        <v>68199</v>
      </c>
      <c r="H255" s="9">
        <f t="shared" si="34"/>
        <v>30456</v>
      </c>
      <c r="I255" s="9">
        <f t="shared" si="34"/>
        <v>37743</v>
      </c>
    </row>
    <row r="256" spans="1:9" ht="47.25">
      <c r="A256" s="47" t="s">
        <v>615</v>
      </c>
      <c r="B256" s="44" t="s">
        <v>478</v>
      </c>
      <c r="C256" s="45" t="s">
        <v>541</v>
      </c>
      <c r="D256" s="45" t="s">
        <v>526</v>
      </c>
      <c r="E256" s="46" t="s">
        <v>600</v>
      </c>
      <c r="F256" s="41"/>
      <c r="G256" s="9">
        <f>SUM(G257:G259)</f>
        <v>68199</v>
      </c>
      <c r="H256" s="9">
        <f>SUM(H257:H259)</f>
        <v>30456</v>
      </c>
      <c r="I256" s="9">
        <f>SUM(I257:I259)</f>
        <v>37743</v>
      </c>
    </row>
    <row r="257" spans="1:9" ht="94.5">
      <c r="A257" s="47" t="s">
        <v>85</v>
      </c>
      <c r="B257" s="44" t="s">
        <v>478</v>
      </c>
      <c r="C257" s="45" t="s">
        <v>541</v>
      </c>
      <c r="D257" s="45" t="s">
        <v>526</v>
      </c>
      <c r="E257" s="41" t="s">
        <v>606</v>
      </c>
      <c r="F257" s="41" t="s">
        <v>644</v>
      </c>
      <c r="G257" s="9">
        <f>SUM(H257:I257)</f>
        <v>440</v>
      </c>
      <c r="H257" s="9"/>
      <c r="I257" s="9">
        <v>440</v>
      </c>
    </row>
    <row r="258" spans="1:9" ht="110.25">
      <c r="A258" s="47" t="s">
        <v>843</v>
      </c>
      <c r="B258" s="44" t="s">
        <v>478</v>
      </c>
      <c r="C258" s="45" t="s">
        <v>541</v>
      </c>
      <c r="D258" s="45" t="s">
        <v>526</v>
      </c>
      <c r="E258" s="41" t="s">
        <v>606</v>
      </c>
      <c r="F258" s="41" t="s">
        <v>128</v>
      </c>
      <c r="G258" s="9">
        <f>SUM(H258:I258)</f>
        <v>37303</v>
      </c>
      <c r="H258" s="9">
        <v>0</v>
      </c>
      <c r="I258" s="9">
        <v>37303</v>
      </c>
    </row>
    <row r="259" spans="1:9" ht="110.25">
      <c r="A259" s="55" t="s">
        <v>616</v>
      </c>
      <c r="B259" s="44" t="s">
        <v>478</v>
      </c>
      <c r="C259" s="45" t="s">
        <v>541</v>
      </c>
      <c r="D259" s="45" t="s">
        <v>526</v>
      </c>
      <c r="E259" s="53" t="s">
        <v>607</v>
      </c>
      <c r="F259" s="41" t="s">
        <v>128</v>
      </c>
      <c r="G259" s="9">
        <f>SUM(H259:I259)</f>
        <v>30456</v>
      </c>
      <c r="H259" s="9">
        <v>30456</v>
      </c>
      <c r="I259" s="9">
        <v>0</v>
      </c>
    </row>
    <row r="260" spans="1:9" ht="15.75">
      <c r="A260" s="38" t="s">
        <v>480</v>
      </c>
      <c r="B260" s="39" t="s">
        <v>478</v>
      </c>
      <c r="C260" s="40" t="s">
        <v>541</v>
      </c>
      <c r="D260" s="40" t="s">
        <v>494</v>
      </c>
      <c r="E260" s="41"/>
      <c r="F260" s="41"/>
      <c r="G260" s="8">
        <f>SUM(G261)</f>
        <v>200215</v>
      </c>
      <c r="H260" s="8">
        <f>SUM(H261)</f>
        <v>124817</v>
      </c>
      <c r="I260" s="8">
        <f>SUM(I261)</f>
        <v>75398</v>
      </c>
    </row>
    <row r="261" spans="1:9" ht="47.25">
      <c r="A261" s="49" t="s">
        <v>468</v>
      </c>
      <c r="B261" s="44" t="s">
        <v>478</v>
      </c>
      <c r="C261" s="45" t="s">
        <v>541</v>
      </c>
      <c r="D261" s="45" t="s">
        <v>494</v>
      </c>
      <c r="E261" s="63" t="s">
        <v>598</v>
      </c>
      <c r="F261" s="41"/>
      <c r="G261" s="9">
        <f>SUM(G262,)</f>
        <v>200215</v>
      </c>
      <c r="H261" s="9">
        <f>SUM(H262,)</f>
        <v>124817</v>
      </c>
      <c r="I261" s="9">
        <f>SUM(I262,)</f>
        <v>75398</v>
      </c>
    </row>
    <row r="262" spans="1:9" ht="63">
      <c r="A262" s="49" t="s">
        <v>114</v>
      </c>
      <c r="B262" s="44" t="s">
        <v>478</v>
      </c>
      <c r="C262" s="45" t="s">
        <v>541</v>
      </c>
      <c r="D262" s="45" t="s">
        <v>494</v>
      </c>
      <c r="E262" s="63" t="s">
        <v>617</v>
      </c>
      <c r="F262" s="41"/>
      <c r="G262" s="9">
        <f>G263</f>
        <v>200215</v>
      </c>
      <c r="H262" s="9">
        <f>H263</f>
        <v>124817</v>
      </c>
      <c r="I262" s="9">
        <f>I263</f>
        <v>75398</v>
      </c>
    </row>
    <row r="263" spans="1:9" ht="31.5">
      <c r="A263" s="49" t="s">
        <v>115</v>
      </c>
      <c r="B263" s="44" t="s">
        <v>478</v>
      </c>
      <c r="C263" s="45" t="s">
        <v>541</v>
      </c>
      <c r="D263" s="45" t="s">
        <v>494</v>
      </c>
      <c r="E263" s="63" t="s">
        <v>618</v>
      </c>
      <c r="F263" s="41"/>
      <c r="G263" s="9">
        <f>SUM(G264:G266)</f>
        <v>200215</v>
      </c>
      <c r="H263" s="9">
        <f>SUM(H264:H266)</f>
        <v>124817</v>
      </c>
      <c r="I263" s="9">
        <f>SUM(I264:I266)</f>
        <v>75398</v>
      </c>
    </row>
    <row r="264" spans="1:9" ht="78.75">
      <c r="A264" s="89" t="s">
        <v>619</v>
      </c>
      <c r="B264" s="44" t="s">
        <v>478</v>
      </c>
      <c r="C264" s="45" t="s">
        <v>541</v>
      </c>
      <c r="D264" s="45" t="s">
        <v>494</v>
      </c>
      <c r="E264" s="50" t="s">
        <v>608</v>
      </c>
      <c r="F264" s="41" t="s">
        <v>128</v>
      </c>
      <c r="G264" s="9">
        <f>SUM(H264:I264)</f>
        <v>75398</v>
      </c>
      <c r="H264" s="10">
        <v>0</v>
      </c>
      <c r="I264" s="10">
        <v>75398</v>
      </c>
    </row>
    <row r="265" spans="1:9" ht="63">
      <c r="A265" s="55" t="s">
        <v>18</v>
      </c>
      <c r="B265" s="44" t="s">
        <v>478</v>
      </c>
      <c r="C265" s="45" t="s">
        <v>541</v>
      </c>
      <c r="D265" s="45" t="s">
        <v>494</v>
      </c>
      <c r="E265" s="53" t="s">
        <v>437</v>
      </c>
      <c r="F265" s="41" t="s">
        <v>128</v>
      </c>
      <c r="G265" s="9">
        <f>SUM(H265:I265)</f>
        <v>123560</v>
      </c>
      <c r="H265" s="9">
        <v>123560</v>
      </c>
      <c r="I265" s="9">
        <v>0</v>
      </c>
    </row>
    <row r="266" spans="1:9" ht="110.25">
      <c r="A266" s="55" t="s">
        <v>848</v>
      </c>
      <c r="B266" s="50" t="s">
        <v>478</v>
      </c>
      <c r="C266" s="45" t="s">
        <v>541</v>
      </c>
      <c r="D266" s="45" t="s">
        <v>494</v>
      </c>
      <c r="E266" s="53" t="s">
        <v>438</v>
      </c>
      <c r="F266" s="41" t="s">
        <v>128</v>
      </c>
      <c r="G266" s="9">
        <f>SUM(H266:I266)</f>
        <v>1257</v>
      </c>
      <c r="H266" s="9">
        <v>1257</v>
      </c>
      <c r="I266" s="9">
        <v>0</v>
      </c>
    </row>
    <row r="267" spans="1:9" s="56" customFormat="1" ht="15.75">
      <c r="A267" s="74" t="s">
        <v>636</v>
      </c>
      <c r="B267" s="39" t="s">
        <v>478</v>
      </c>
      <c r="C267" s="40" t="s">
        <v>541</v>
      </c>
      <c r="D267" s="40" t="s">
        <v>425</v>
      </c>
      <c r="E267" s="65"/>
      <c r="F267" s="42"/>
      <c r="G267" s="8">
        <f aca="true" t="shared" si="35" ref="G267:I268">G268</f>
        <v>20969</v>
      </c>
      <c r="H267" s="8">
        <f t="shared" si="35"/>
        <v>0</v>
      </c>
      <c r="I267" s="8">
        <f t="shared" si="35"/>
        <v>20969</v>
      </c>
    </row>
    <row r="268" spans="1:9" ht="47.25">
      <c r="A268" s="49" t="s">
        <v>468</v>
      </c>
      <c r="B268" s="44" t="s">
        <v>478</v>
      </c>
      <c r="C268" s="45" t="s">
        <v>541</v>
      </c>
      <c r="D268" s="45" t="s">
        <v>425</v>
      </c>
      <c r="E268" s="63" t="s">
        <v>598</v>
      </c>
      <c r="F268" s="41"/>
      <c r="G268" s="9">
        <f t="shared" si="35"/>
        <v>20969</v>
      </c>
      <c r="H268" s="9">
        <f t="shared" si="35"/>
        <v>0</v>
      </c>
      <c r="I268" s="9">
        <f t="shared" si="35"/>
        <v>20969</v>
      </c>
    </row>
    <row r="269" spans="1:9" ht="60" customHeight="1">
      <c r="A269" s="49" t="s">
        <v>118</v>
      </c>
      <c r="B269" s="44" t="s">
        <v>478</v>
      </c>
      <c r="C269" s="45" t="s">
        <v>541</v>
      </c>
      <c r="D269" s="45" t="s">
        <v>425</v>
      </c>
      <c r="E269" s="46" t="s">
        <v>116</v>
      </c>
      <c r="F269" s="41"/>
      <c r="G269" s="9">
        <f>SUM(G270,G272)</f>
        <v>20969</v>
      </c>
      <c r="H269" s="9">
        <f>SUM(H270,H272)</f>
        <v>0</v>
      </c>
      <c r="I269" s="9">
        <f>SUM(I270,I272)</f>
        <v>20969</v>
      </c>
    </row>
    <row r="270" spans="1:9" ht="47.25">
      <c r="A270" s="49" t="s">
        <v>119</v>
      </c>
      <c r="B270" s="44" t="s">
        <v>478</v>
      </c>
      <c r="C270" s="45" t="s">
        <v>541</v>
      </c>
      <c r="D270" s="45" t="s">
        <v>425</v>
      </c>
      <c r="E270" s="46" t="s">
        <v>117</v>
      </c>
      <c r="F270" s="41"/>
      <c r="G270" s="9">
        <f>G271</f>
        <v>19873</v>
      </c>
      <c r="H270" s="9">
        <f>H271</f>
        <v>0</v>
      </c>
      <c r="I270" s="9">
        <f>I271</f>
        <v>19873</v>
      </c>
    </row>
    <row r="271" spans="1:9" ht="78.75">
      <c r="A271" s="55" t="s">
        <v>850</v>
      </c>
      <c r="B271" s="44" t="s">
        <v>478</v>
      </c>
      <c r="C271" s="45" t="s">
        <v>541</v>
      </c>
      <c r="D271" s="45" t="s">
        <v>425</v>
      </c>
      <c r="E271" s="41" t="s">
        <v>439</v>
      </c>
      <c r="F271" s="41" t="s">
        <v>128</v>
      </c>
      <c r="G271" s="9">
        <f>SUM(H271:I271)</f>
        <v>19873</v>
      </c>
      <c r="H271" s="9">
        <v>0</v>
      </c>
      <c r="I271" s="9">
        <v>19873</v>
      </c>
    </row>
    <row r="272" spans="1:9" ht="31.5">
      <c r="A272" s="54" t="s">
        <v>122</v>
      </c>
      <c r="B272" s="44" t="s">
        <v>478</v>
      </c>
      <c r="C272" s="45" t="s">
        <v>541</v>
      </c>
      <c r="D272" s="45" t="s">
        <v>425</v>
      </c>
      <c r="E272" s="46" t="s">
        <v>120</v>
      </c>
      <c r="F272" s="41"/>
      <c r="G272" s="9">
        <f>G273</f>
        <v>1096</v>
      </c>
      <c r="H272" s="9">
        <f>H273</f>
        <v>0</v>
      </c>
      <c r="I272" s="9">
        <f>I273</f>
        <v>1096</v>
      </c>
    </row>
    <row r="273" spans="1:9" ht="47.25">
      <c r="A273" s="89" t="s">
        <v>121</v>
      </c>
      <c r="B273" s="44" t="s">
        <v>478</v>
      </c>
      <c r="C273" s="45" t="s">
        <v>541</v>
      </c>
      <c r="D273" s="45" t="s">
        <v>425</v>
      </c>
      <c r="E273" s="41" t="s">
        <v>440</v>
      </c>
      <c r="F273" s="41" t="s">
        <v>128</v>
      </c>
      <c r="G273" s="9">
        <f>SUM(H273:I273)</f>
        <v>1096</v>
      </c>
      <c r="H273" s="9">
        <v>0</v>
      </c>
      <c r="I273" s="9">
        <v>1096</v>
      </c>
    </row>
    <row r="274" spans="1:9" s="56" customFormat="1" ht="31.5">
      <c r="A274" s="38" t="s">
        <v>481</v>
      </c>
      <c r="B274" s="66" t="s">
        <v>478</v>
      </c>
      <c r="C274" s="40" t="s">
        <v>541</v>
      </c>
      <c r="D274" s="40" t="s">
        <v>493</v>
      </c>
      <c r="E274" s="42"/>
      <c r="F274" s="42"/>
      <c r="G274" s="8">
        <f>G275</f>
        <v>94</v>
      </c>
      <c r="H274" s="8">
        <f aca="true" t="shared" si="36" ref="H274:I276">H275</f>
        <v>0</v>
      </c>
      <c r="I274" s="8">
        <f t="shared" si="36"/>
        <v>94</v>
      </c>
    </row>
    <row r="275" spans="1:9" ht="47.25">
      <c r="A275" s="49" t="s">
        <v>468</v>
      </c>
      <c r="B275" s="44" t="s">
        <v>478</v>
      </c>
      <c r="C275" s="45" t="s">
        <v>541</v>
      </c>
      <c r="D275" s="45" t="s">
        <v>493</v>
      </c>
      <c r="E275" s="63" t="s">
        <v>598</v>
      </c>
      <c r="F275" s="41"/>
      <c r="G275" s="9">
        <f>G276</f>
        <v>94</v>
      </c>
      <c r="H275" s="9">
        <f t="shared" si="36"/>
        <v>0</v>
      </c>
      <c r="I275" s="9">
        <f t="shared" si="36"/>
        <v>94</v>
      </c>
    </row>
    <row r="276" spans="1:9" ht="78.75">
      <c r="A276" s="49" t="s">
        <v>125</v>
      </c>
      <c r="B276" s="44" t="s">
        <v>478</v>
      </c>
      <c r="C276" s="45" t="s">
        <v>541</v>
      </c>
      <c r="D276" s="45" t="s">
        <v>493</v>
      </c>
      <c r="E276" s="46" t="s">
        <v>123</v>
      </c>
      <c r="F276" s="41"/>
      <c r="G276" s="9">
        <f>G277</f>
        <v>94</v>
      </c>
      <c r="H276" s="9">
        <f t="shared" si="36"/>
        <v>0</v>
      </c>
      <c r="I276" s="9">
        <f t="shared" si="36"/>
        <v>94</v>
      </c>
    </row>
    <row r="277" spans="1:9" ht="47.25">
      <c r="A277" s="54" t="s">
        <v>82</v>
      </c>
      <c r="B277" s="44" t="s">
        <v>478</v>
      </c>
      <c r="C277" s="45" t="s">
        <v>541</v>
      </c>
      <c r="D277" s="45" t="s">
        <v>493</v>
      </c>
      <c r="E277" s="46" t="s">
        <v>124</v>
      </c>
      <c r="F277" s="41"/>
      <c r="G277" s="9">
        <f>SUM(G278:G279)</f>
        <v>94</v>
      </c>
      <c r="H277" s="9">
        <f>SUM(H278:H279)</f>
        <v>0</v>
      </c>
      <c r="I277" s="9">
        <f>SUM(I278:I279)</f>
        <v>94</v>
      </c>
    </row>
    <row r="278" spans="1:9" ht="110.25">
      <c r="A278" s="55" t="s">
        <v>86</v>
      </c>
      <c r="B278" s="44" t="s">
        <v>478</v>
      </c>
      <c r="C278" s="45" t="s">
        <v>541</v>
      </c>
      <c r="D278" s="45" t="s">
        <v>493</v>
      </c>
      <c r="E278" s="41" t="s">
        <v>441</v>
      </c>
      <c r="F278" s="41" t="s">
        <v>642</v>
      </c>
      <c r="G278" s="9">
        <f>SUM(H278:I278)</f>
        <v>6</v>
      </c>
      <c r="H278" s="9"/>
      <c r="I278" s="9">
        <v>6</v>
      </c>
    </row>
    <row r="279" spans="1:9" ht="78.75">
      <c r="A279" s="55" t="s">
        <v>457</v>
      </c>
      <c r="B279" s="44" t="s">
        <v>478</v>
      </c>
      <c r="C279" s="45" t="s">
        <v>541</v>
      </c>
      <c r="D279" s="45" t="s">
        <v>493</v>
      </c>
      <c r="E279" s="41" t="s">
        <v>441</v>
      </c>
      <c r="F279" s="41" t="s">
        <v>128</v>
      </c>
      <c r="G279" s="9">
        <f>SUM(H279:I279)</f>
        <v>88</v>
      </c>
      <c r="H279" s="9">
        <v>0</v>
      </c>
      <c r="I279" s="9">
        <v>88</v>
      </c>
    </row>
    <row r="280" spans="1:9" ht="15.75">
      <c r="A280" s="38" t="s">
        <v>589</v>
      </c>
      <c r="B280" s="39" t="s">
        <v>478</v>
      </c>
      <c r="C280" s="40" t="s">
        <v>541</v>
      </c>
      <c r="D280" s="40" t="s">
        <v>541</v>
      </c>
      <c r="E280" s="41"/>
      <c r="F280" s="41"/>
      <c r="G280" s="8">
        <f>G281</f>
        <v>1426</v>
      </c>
      <c r="H280" s="8">
        <f>H281</f>
        <v>254</v>
      </c>
      <c r="I280" s="8">
        <f>I281</f>
        <v>1172</v>
      </c>
    </row>
    <row r="281" spans="1:9" ht="47.25">
      <c r="A281" s="49" t="s">
        <v>468</v>
      </c>
      <c r="B281" s="44" t="s">
        <v>478</v>
      </c>
      <c r="C281" s="45" t="s">
        <v>541</v>
      </c>
      <c r="D281" s="45" t="s">
        <v>541</v>
      </c>
      <c r="E281" s="46" t="s">
        <v>598</v>
      </c>
      <c r="F281" s="41"/>
      <c r="G281" s="9">
        <f>SUM(G282,)</f>
        <v>1426</v>
      </c>
      <c r="H281" s="9">
        <f>SUM(H282,)</f>
        <v>254</v>
      </c>
      <c r="I281" s="9">
        <f>SUM(I282,)</f>
        <v>1172</v>
      </c>
    </row>
    <row r="282" spans="1:9" ht="63">
      <c r="A282" s="49" t="s">
        <v>114</v>
      </c>
      <c r="B282" s="44" t="s">
        <v>478</v>
      </c>
      <c r="C282" s="45" t="s">
        <v>541</v>
      </c>
      <c r="D282" s="45" t="s">
        <v>541</v>
      </c>
      <c r="E282" s="46" t="s">
        <v>617</v>
      </c>
      <c r="F282" s="41"/>
      <c r="G282" s="9">
        <f>G283</f>
        <v>1426</v>
      </c>
      <c r="H282" s="9">
        <f>H283</f>
        <v>254</v>
      </c>
      <c r="I282" s="9">
        <f>I283</f>
        <v>1172</v>
      </c>
    </row>
    <row r="283" spans="1:9" ht="31.5">
      <c r="A283" s="54" t="s">
        <v>578</v>
      </c>
      <c r="B283" s="44" t="s">
        <v>478</v>
      </c>
      <c r="C283" s="45" t="s">
        <v>541</v>
      </c>
      <c r="D283" s="45" t="s">
        <v>541</v>
      </c>
      <c r="E283" s="46" t="s">
        <v>577</v>
      </c>
      <c r="F283" s="41"/>
      <c r="G283" s="9">
        <f>SUM(G284:G285)</f>
        <v>1426</v>
      </c>
      <c r="H283" s="9">
        <f>SUM(H284:H285)</f>
        <v>254</v>
      </c>
      <c r="I283" s="9">
        <f>SUM(I284:I285)</f>
        <v>1172</v>
      </c>
    </row>
    <row r="284" spans="1:9" ht="63">
      <c r="A284" s="47" t="s">
        <v>845</v>
      </c>
      <c r="B284" s="44" t="s">
        <v>478</v>
      </c>
      <c r="C284" s="45" t="s">
        <v>541</v>
      </c>
      <c r="D284" s="45" t="s">
        <v>541</v>
      </c>
      <c r="E284" s="41" t="s">
        <v>442</v>
      </c>
      <c r="F284" s="41" t="s">
        <v>128</v>
      </c>
      <c r="G284" s="9">
        <f>SUM(H284:I284)</f>
        <v>1172</v>
      </c>
      <c r="H284" s="9">
        <v>0</v>
      </c>
      <c r="I284" s="9">
        <v>1172</v>
      </c>
    </row>
    <row r="285" spans="1:9" ht="63">
      <c r="A285" s="43" t="s">
        <v>495</v>
      </c>
      <c r="B285" s="44" t="s">
        <v>478</v>
      </c>
      <c r="C285" s="45" t="s">
        <v>541</v>
      </c>
      <c r="D285" s="45" t="s">
        <v>541</v>
      </c>
      <c r="E285" s="53" t="s">
        <v>443</v>
      </c>
      <c r="F285" s="41" t="s">
        <v>128</v>
      </c>
      <c r="G285" s="9">
        <f>SUM(H285:I285)</f>
        <v>254</v>
      </c>
      <c r="H285" s="10">
        <v>254</v>
      </c>
      <c r="I285" s="10"/>
    </row>
    <row r="286" spans="1:9" ht="15.75">
      <c r="A286" s="38" t="s">
        <v>482</v>
      </c>
      <c r="B286" s="39" t="s">
        <v>478</v>
      </c>
      <c r="C286" s="40" t="s">
        <v>541</v>
      </c>
      <c r="D286" s="40" t="s">
        <v>426</v>
      </c>
      <c r="E286" s="41"/>
      <c r="F286" s="41"/>
      <c r="G286" s="8">
        <f>SUM(G287,G291)</f>
        <v>14035</v>
      </c>
      <c r="H286" s="8">
        <f>SUM(H287,H291)</f>
        <v>71</v>
      </c>
      <c r="I286" s="8">
        <f>SUM(I287,I291)</f>
        <v>13964</v>
      </c>
    </row>
    <row r="287" spans="1:9" ht="63">
      <c r="A287" s="43" t="s">
        <v>241</v>
      </c>
      <c r="B287" s="50" t="s">
        <v>478</v>
      </c>
      <c r="C287" s="41" t="s">
        <v>541</v>
      </c>
      <c r="D287" s="41" t="s">
        <v>426</v>
      </c>
      <c r="E287" s="46" t="s">
        <v>700</v>
      </c>
      <c r="F287" s="41"/>
      <c r="G287" s="9">
        <f>G288</f>
        <v>82</v>
      </c>
      <c r="H287" s="9">
        <f aca="true" t="shared" si="37" ref="H287:I289">H288</f>
        <v>0</v>
      </c>
      <c r="I287" s="9">
        <f t="shared" si="37"/>
        <v>82</v>
      </c>
    </row>
    <row r="288" spans="1:9" ht="110.25">
      <c r="A288" s="43" t="s">
        <v>720</v>
      </c>
      <c r="B288" s="50" t="s">
        <v>478</v>
      </c>
      <c r="C288" s="41" t="s">
        <v>541</v>
      </c>
      <c r="D288" s="41" t="s">
        <v>426</v>
      </c>
      <c r="E288" s="46" t="s">
        <v>701</v>
      </c>
      <c r="F288" s="41"/>
      <c r="G288" s="9">
        <f>G289</f>
        <v>82</v>
      </c>
      <c r="H288" s="9">
        <f t="shared" si="37"/>
        <v>0</v>
      </c>
      <c r="I288" s="9">
        <f t="shared" si="37"/>
        <v>82</v>
      </c>
    </row>
    <row r="289" spans="1:9" ht="47.25">
      <c r="A289" s="43" t="s">
        <v>721</v>
      </c>
      <c r="B289" s="50" t="s">
        <v>478</v>
      </c>
      <c r="C289" s="41" t="s">
        <v>541</v>
      </c>
      <c r="D289" s="41" t="s">
        <v>426</v>
      </c>
      <c r="E289" s="46" t="s">
        <v>702</v>
      </c>
      <c r="F289" s="41"/>
      <c r="G289" s="9">
        <f>G290</f>
        <v>82</v>
      </c>
      <c r="H289" s="9">
        <f t="shared" si="37"/>
        <v>0</v>
      </c>
      <c r="I289" s="9">
        <f t="shared" si="37"/>
        <v>82</v>
      </c>
    </row>
    <row r="290" spans="1:9" ht="63">
      <c r="A290" s="43" t="s">
        <v>722</v>
      </c>
      <c r="B290" s="50" t="s">
        <v>478</v>
      </c>
      <c r="C290" s="41" t="s">
        <v>541</v>
      </c>
      <c r="D290" s="41" t="s">
        <v>426</v>
      </c>
      <c r="E290" s="41" t="s">
        <v>699</v>
      </c>
      <c r="F290" s="41" t="s">
        <v>644</v>
      </c>
      <c r="G290" s="9">
        <f>SUM(H290:I290)</f>
        <v>82</v>
      </c>
      <c r="H290" s="9"/>
      <c r="I290" s="9">
        <v>82</v>
      </c>
    </row>
    <row r="291" spans="1:9" ht="47.25">
      <c r="A291" s="49" t="s">
        <v>468</v>
      </c>
      <c r="B291" s="44" t="s">
        <v>478</v>
      </c>
      <c r="C291" s="45" t="s">
        <v>541</v>
      </c>
      <c r="D291" s="45" t="s">
        <v>426</v>
      </c>
      <c r="E291" s="46" t="s">
        <v>598</v>
      </c>
      <c r="F291" s="41"/>
      <c r="G291" s="9">
        <f>SUM(G292,G295)</f>
        <v>13953</v>
      </c>
      <c r="H291" s="9">
        <f>SUM(H292,H295)</f>
        <v>71</v>
      </c>
      <c r="I291" s="9">
        <f>SUM(I292,I295)</f>
        <v>13882</v>
      </c>
    </row>
    <row r="292" spans="1:9" ht="78.75">
      <c r="A292" s="49" t="s">
        <v>181</v>
      </c>
      <c r="B292" s="44" t="s">
        <v>478</v>
      </c>
      <c r="C292" s="45" t="s">
        <v>541</v>
      </c>
      <c r="D292" s="45" t="s">
        <v>426</v>
      </c>
      <c r="E292" s="46" t="s">
        <v>180</v>
      </c>
      <c r="F292" s="41"/>
      <c r="G292" s="9">
        <f aca="true" t="shared" si="38" ref="G292:I293">G293</f>
        <v>71</v>
      </c>
      <c r="H292" s="9">
        <f t="shared" si="38"/>
        <v>71</v>
      </c>
      <c r="I292" s="9">
        <f t="shared" si="38"/>
        <v>0</v>
      </c>
    </row>
    <row r="293" spans="1:9" ht="31.5">
      <c r="A293" s="49" t="s">
        <v>182</v>
      </c>
      <c r="B293" s="44" t="s">
        <v>478</v>
      </c>
      <c r="C293" s="45" t="s">
        <v>541</v>
      </c>
      <c r="D293" s="45" t="s">
        <v>426</v>
      </c>
      <c r="E293" s="46" t="s">
        <v>183</v>
      </c>
      <c r="F293" s="41"/>
      <c r="G293" s="9">
        <f t="shared" si="38"/>
        <v>71</v>
      </c>
      <c r="H293" s="9">
        <f t="shared" si="38"/>
        <v>71</v>
      </c>
      <c r="I293" s="9">
        <f t="shared" si="38"/>
        <v>0</v>
      </c>
    </row>
    <row r="294" spans="1:9" ht="78.75">
      <c r="A294" s="49" t="s">
        <v>185</v>
      </c>
      <c r="B294" s="44" t="s">
        <v>478</v>
      </c>
      <c r="C294" s="45" t="s">
        <v>541</v>
      </c>
      <c r="D294" s="45" t="s">
        <v>426</v>
      </c>
      <c r="E294" s="41" t="s">
        <v>184</v>
      </c>
      <c r="F294" s="41" t="s">
        <v>128</v>
      </c>
      <c r="G294" s="9">
        <f>SUM(H294:I294)</f>
        <v>71</v>
      </c>
      <c r="H294" s="9">
        <v>71</v>
      </c>
      <c r="I294" s="9"/>
    </row>
    <row r="295" spans="1:9" ht="78.75">
      <c r="A295" s="49" t="s">
        <v>125</v>
      </c>
      <c r="B295" s="44" t="s">
        <v>478</v>
      </c>
      <c r="C295" s="45" t="s">
        <v>541</v>
      </c>
      <c r="D295" s="45" t="s">
        <v>426</v>
      </c>
      <c r="E295" s="46" t="s">
        <v>123</v>
      </c>
      <c r="F295" s="41"/>
      <c r="G295" s="9">
        <f>SUM(G296,G298,G302,)</f>
        <v>13882</v>
      </c>
      <c r="H295" s="9">
        <f>SUM(H296,H298,H302,)</f>
        <v>0</v>
      </c>
      <c r="I295" s="9">
        <f>SUM(I296,I298,I302,)</f>
        <v>13882</v>
      </c>
    </row>
    <row r="296" spans="1:9" ht="31.5">
      <c r="A296" s="49" t="s">
        <v>630</v>
      </c>
      <c r="B296" s="44" t="s">
        <v>478</v>
      </c>
      <c r="C296" s="45" t="s">
        <v>541</v>
      </c>
      <c r="D296" s="45" t="s">
        <v>426</v>
      </c>
      <c r="E296" s="46" t="s">
        <v>496</v>
      </c>
      <c r="F296" s="41"/>
      <c r="G296" s="9">
        <f>G297</f>
        <v>3264</v>
      </c>
      <c r="H296" s="9">
        <f>H297</f>
        <v>0</v>
      </c>
      <c r="I296" s="9">
        <f>I297</f>
        <v>3264</v>
      </c>
    </row>
    <row r="297" spans="1:9" ht="110.25">
      <c r="A297" s="43" t="s">
        <v>875</v>
      </c>
      <c r="B297" s="44" t="s">
        <v>478</v>
      </c>
      <c r="C297" s="45" t="s">
        <v>541</v>
      </c>
      <c r="D297" s="45" t="s">
        <v>426</v>
      </c>
      <c r="E297" s="41" t="s">
        <v>444</v>
      </c>
      <c r="F297" s="41">
        <v>100</v>
      </c>
      <c r="G297" s="9">
        <f>SUM(H297:I297)</f>
        <v>3264</v>
      </c>
      <c r="H297" s="10"/>
      <c r="I297" s="10">
        <v>3264</v>
      </c>
    </row>
    <row r="298" spans="1:9" ht="60.75" customHeight="1">
      <c r="A298" s="49" t="s">
        <v>626</v>
      </c>
      <c r="B298" s="44" t="s">
        <v>478</v>
      </c>
      <c r="C298" s="45" t="s">
        <v>541</v>
      </c>
      <c r="D298" s="45" t="s">
        <v>426</v>
      </c>
      <c r="E298" s="46" t="s">
        <v>625</v>
      </c>
      <c r="F298" s="41"/>
      <c r="G298" s="9">
        <f>SUM(G299:G301)</f>
        <v>10224</v>
      </c>
      <c r="H298" s="9">
        <f>SUM(H299:H301)</f>
        <v>0</v>
      </c>
      <c r="I298" s="9">
        <f>SUM(I299:I301)</f>
        <v>10224</v>
      </c>
    </row>
    <row r="299" spans="1:9" ht="126">
      <c r="A299" s="210" t="s">
        <v>836</v>
      </c>
      <c r="B299" s="44" t="s">
        <v>478</v>
      </c>
      <c r="C299" s="45" t="s">
        <v>541</v>
      </c>
      <c r="D299" s="45" t="s">
        <v>426</v>
      </c>
      <c r="E299" s="41" t="s">
        <v>446</v>
      </c>
      <c r="F299" s="41">
        <v>100</v>
      </c>
      <c r="G299" s="9">
        <f>SUM(H299:I299)</f>
        <v>7800</v>
      </c>
      <c r="H299" s="10"/>
      <c r="I299" s="10">
        <v>7800</v>
      </c>
    </row>
    <row r="300" spans="1:9" ht="63">
      <c r="A300" s="211" t="s">
        <v>46</v>
      </c>
      <c r="B300" s="44" t="s">
        <v>478</v>
      </c>
      <c r="C300" s="45" t="s">
        <v>541</v>
      </c>
      <c r="D300" s="45" t="s">
        <v>426</v>
      </c>
      <c r="E300" s="41" t="s">
        <v>446</v>
      </c>
      <c r="F300" s="41">
        <v>200</v>
      </c>
      <c r="G300" s="9">
        <f>SUM(H300:I300)</f>
        <v>2374</v>
      </c>
      <c r="H300" s="10"/>
      <c r="I300" s="10">
        <v>2374</v>
      </c>
    </row>
    <row r="301" spans="1:9" ht="47.25">
      <c r="A301" s="211" t="s">
        <v>47</v>
      </c>
      <c r="B301" s="44" t="s">
        <v>478</v>
      </c>
      <c r="C301" s="45" t="s">
        <v>541</v>
      </c>
      <c r="D301" s="45" t="s">
        <v>426</v>
      </c>
      <c r="E301" s="41" t="s">
        <v>446</v>
      </c>
      <c r="F301" s="41">
        <v>800</v>
      </c>
      <c r="G301" s="9">
        <f>SUM(H301:I301)</f>
        <v>50</v>
      </c>
      <c r="H301" s="10"/>
      <c r="I301" s="10">
        <v>50</v>
      </c>
    </row>
    <row r="302" spans="1:9" ht="31.5">
      <c r="A302" s="54" t="s">
        <v>629</v>
      </c>
      <c r="B302" s="44" t="s">
        <v>478</v>
      </c>
      <c r="C302" s="45" t="s">
        <v>541</v>
      </c>
      <c r="D302" s="45" t="s">
        <v>426</v>
      </c>
      <c r="E302" s="46" t="s">
        <v>627</v>
      </c>
      <c r="F302" s="41"/>
      <c r="G302" s="9">
        <f>SUM(G303:G306)</f>
        <v>394</v>
      </c>
      <c r="H302" s="9">
        <f>SUM(H303:H306)</f>
        <v>0</v>
      </c>
      <c r="I302" s="9">
        <f>SUM(I303:I306)</f>
        <v>394</v>
      </c>
    </row>
    <row r="303" spans="1:9" ht="77.25" customHeight="1">
      <c r="A303" s="54" t="s">
        <v>28</v>
      </c>
      <c r="B303" s="44" t="s">
        <v>478</v>
      </c>
      <c r="C303" s="45" t="s">
        <v>541</v>
      </c>
      <c r="D303" s="45" t="s">
        <v>426</v>
      </c>
      <c r="E303" s="46" t="s">
        <v>27</v>
      </c>
      <c r="F303" s="41" t="s">
        <v>642</v>
      </c>
      <c r="G303" s="9">
        <f>SUM(H303:I303)</f>
        <v>19</v>
      </c>
      <c r="H303" s="9"/>
      <c r="I303" s="9">
        <v>19</v>
      </c>
    </row>
    <row r="304" spans="1:9" ht="31.5">
      <c r="A304" s="54" t="s">
        <v>401</v>
      </c>
      <c r="B304" s="44" t="s">
        <v>478</v>
      </c>
      <c r="C304" s="45" t="s">
        <v>541</v>
      </c>
      <c r="D304" s="45" t="s">
        <v>426</v>
      </c>
      <c r="E304" s="41" t="s">
        <v>447</v>
      </c>
      <c r="F304" s="41" t="s">
        <v>132</v>
      </c>
      <c r="G304" s="9">
        <f>SUM(H304:I304)</f>
        <v>115</v>
      </c>
      <c r="H304" s="9"/>
      <c r="I304" s="9">
        <v>115</v>
      </c>
    </row>
    <row r="305" spans="1:9" ht="31.5">
      <c r="A305" s="43" t="s">
        <v>628</v>
      </c>
      <c r="B305" s="44" t="s">
        <v>478</v>
      </c>
      <c r="C305" s="45" t="s">
        <v>541</v>
      </c>
      <c r="D305" s="45" t="s">
        <v>426</v>
      </c>
      <c r="E305" s="41" t="s">
        <v>447</v>
      </c>
      <c r="F305" s="41" t="s">
        <v>644</v>
      </c>
      <c r="G305" s="9">
        <f>SUM(H305:I305)</f>
        <v>260</v>
      </c>
      <c r="H305" s="10"/>
      <c r="I305" s="10">
        <v>260</v>
      </c>
    </row>
    <row r="306" spans="1:9" ht="15.75">
      <c r="A306" s="43" t="s">
        <v>346</v>
      </c>
      <c r="B306" s="44" t="s">
        <v>478</v>
      </c>
      <c r="C306" s="45" t="s">
        <v>541</v>
      </c>
      <c r="D306" s="45" t="s">
        <v>426</v>
      </c>
      <c r="E306" s="41" t="s">
        <v>447</v>
      </c>
      <c r="F306" s="41" t="s">
        <v>113</v>
      </c>
      <c r="G306" s="9">
        <f>SUM(H306:I306)</f>
        <v>0</v>
      </c>
      <c r="H306" s="10"/>
      <c r="I306" s="10">
        <v>0</v>
      </c>
    </row>
    <row r="307" spans="1:9" ht="15.75">
      <c r="A307" s="38" t="s">
        <v>129</v>
      </c>
      <c r="B307" s="39" t="s">
        <v>478</v>
      </c>
      <c r="C307" s="42">
        <v>10</v>
      </c>
      <c r="D307" s="41"/>
      <c r="E307" s="41"/>
      <c r="F307" s="41"/>
      <c r="G307" s="8">
        <f>SUM(G308,G317)</f>
        <v>18742</v>
      </c>
      <c r="H307" s="8">
        <f>SUM(H308,H317)</f>
        <v>18742</v>
      </c>
      <c r="I307" s="8">
        <f>SUM(I308,I317)</f>
        <v>0</v>
      </c>
    </row>
    <row r="308" spans="1:9" ht="15.75">
      <c r="A308" s="38" t="s">
        <v>130</v>
      </c>
      <c r="B308" s="39" t="s">
        <v>478</v>
      </c>
      <c r="C308" s="42">
        <v>10</v>
      </c>
      <c r="D308" s="40" t="s">
        <v>425</v>
      </c>
      <c r="E308" s="41"/>
      <c r="F308" s="41"/>
      <c r="G308" s="8">
        <f>SUM(G309,G313)</f>
        <v>16469</v>
      </c>
      <c r="H308" s="8">
        <f>SUM(H309,H313)</f>
        <v>16469</v>
      </c>
      <c r="I308" s="8">
        <f>SUM(I309,I313)</f>
        <v>0</v>
      </c>
    </row>
    <row r="309" spans="1:9" ht="47.25">
      <c r="A309" s="211" t="s">
        <v>468</v>
      </c>
      <c r="B309" s="44" t="s">
        <v>478</v>
      </c>
      <c r="C309" s="41">
        <v>10</v>
      </c>
      <c r="D309" s="45" t="s">
        <v>425</v>
      </c>
      <c r="E309" s="46" t="s">
        <v>598</v>
      </c>
      <c r="F309" s="41"/>
      <c r="G309" s="9">
        <f>G310</f>
        <v>11528</v>
      </c>
      <c r="H309" s="9">
        <f aca="true" t="shared" si="39" ref="H309:I311">H310</f>
        <v>11528</v>
      </c>
      <c r="I309" s="9">
        <f t="shared" si="39"/>
        <v>0</v>
      </c>
    </row>
    <row r="310" spans="1:9" ht="78.75">
      <c r="A310" s="211" t="s">
        <v>125</v>
      </c>
      <c r="B310" s="44" t="s">
        <v>478</v>
      </c>
      <c r="C310" s="41">
        <v>10</v>
      </c>
      <c r="D310" s="45" t="s">
        <v>425</v>
      </c>
      <c r="E310" s="46" t="s">
        <v>670</v>
      </c>
      <c r="F310" s="41"/>
      <c r="G310" s="9">
        <f>G311</f>
        <v>11528</v>
      </c>
      <c r="H310" s="9">
        <f t="shared" si="39"/>
        <v>11528</v>
      </c>
      <c r="I310" s="9">
        <f t="shared" si="39"/>
        <v>0</v>
      </c>
    </row>
    <row r="311" spans="1:9" ht="31.5">
      <c r="A311" s="211" t="s">
        <v>624</v>
      </c>
      <c r="B311" s="44" t="s">
        <v>478</v>
      </c>
      <c r="C311" s="41">
        <v>10</v>
      </c>
      <c r="D311" s="45" t="s">
        <v>425</v>
      </c>
      <c r="E311" s="46" t="s">
        <v>671</v>
      </c>
      <c r="F311" s="41"/>
      <c r="G311" s="9">
        <f>G312</f>
        <v>11528</v>
      </c>
      <c r="H311" s="9">
        <f t="shared" si="39"/>
        <v>11528</v>
      </c>
      <c r="I311" s="9">
        <f t="shared" si="39"/>
        <v>0</v>
      </c>
    </row>
    <row r="312" spans="1:9" ht="126">
      <c r="A312" s="210" t="s">
        <v>669</v>
      </c>
      <c r="B312" s="44" t="s">
        <v>478</v>
      </c>
      <c r="C312" s="41">
        <v>10</v>
      </c>
      <c r="D312" s="45" t="s">
        <v>425</v>
      </c>
      <c r="E312" s="41" t="s">
        <v>445</v>
      </c>
      <c r="F312" s="41" t="s">
        <v>132</v>
      </c>
      <c r="G312" s="9">
        <f>SUM(H312:I312)</f>
        <v>11528</v>
      </c>
      <c r="H312" s="9">
        <v>11528</v>
      </c>
      <c r="I312" s="9"/>
    </row>
    <row r="313" spans="1:9" ht="47.25">
      <c r="A313" s="49" t="s">
        <v>408</v>
      </c>
      <c r="B313" s="44" t="s">
        <v>478</v>
      </c>
      <c r="C313" s="41">
        <v>10</v>
      </c>
      <c r="D313" s="45" t="s">
        <v>425</v>
      </c>
      <c r="E313" s="51" t="s">
        <v>680</v>
      </c>
      <c r="F313" s="41"/>
      <c r="G313" s="9">
        <f>G314</f>
        <v>4941</v>
      </c>
      <c r="H313" s="9">
        <f aca="true" t="shared" si="40" ref="H313:I315">H314</f>
        <v>4941</v>
      </c>
      <c r="I313" s="9">
        <f t="shared" si="40"/>
        <v>0</v>
      </c>
    </row>
    <row r="314" spans="1:9" ht="78.75">
      <c r="A314" s="49" t="s">
        <v>590</v>
      </c>
      <c r="B314" s="44" t="s">
        <v>478</v>
      </c>
      <c r="C314" s="41">
        <v>10</v>
      </c>
      <c r="D314" s="45" t="s">
        <v>425</v>
      </c>
      <c r="E314" s="51" t="s">
        <v>631</v>
      </c>
      <c r="F314" s="41"/>
      <c r="G314" s="9">
        <f>G315</f>
        <v>4941</v>
      </c>
      <c r="H314" s="9">
        <f t="shared" si="40"/>
        <v>4941</v>
      </c>
      <c r="I314" s="9">
        <f t="shared" si="40"/>
        <v>0</v>
      </c>
    </row>
    <row r="315" spans="1:9" ht="31.5">
      <c r="A315" s="49" t="s">
        <v>591</v>
      </c>
      <c r="B315" s="44" t="s">
        <v>478</v>
      </c>
      <c r="C315" s="41">
        <v>10</v>
      </c>
      <c r="D315" s="45" t="s">
        <v>425</v>
      </c>
      <c r="E315" s="51" t="s">
        <v>632</v>
      </c>
      <c r="F315" s="41"/>
      <c r="G315" s="9">
        <f>G316</f>
        <v>4941</v>
      </c>
      <c r="H315" s="9">
        <f t="shared" si="40"/>
        <v>4941</v>
      </c>
      <c r="I315" s="9">
        <f t="shared" si="40"/>
        <v>0</v>
      </c>
    </row>
    <row r="316" spans="1:9" ht="47.25">
      <c r="A316" s="47" t="s">
        <v>58</v>
      </c>
      <c r="B316" s="44" t="s">
        <v>478</v>
      </c>
      <c r="C316" s="41">
        <v>10</v>
      </c>
      <c r="D316" s="45" t="s">
        <v>425</v>
      </c>
      <c r="E316" s="53" t="s">
        <v>448</v>
      </c>
      <c r="F316" s="41" t="s">
        <v>132</v>
      </c>
      <c r="G316" s="9">
        <f>SUM(H316:I316)</f>
        <v>4941</v>
      </c>
      <c r="H316" s="9">
        <v>4941</v>
      </c>
      <c r="I316" s="9">
        <v>0</v>
      </c>
    </row>
    <row r="317" spans="1:9" ht="15.75">
      <c r="A317" s="38" t="s">
        <v>133</v>
      </c>
      <c r="B317" s="39" t="s">
        <v>478</v>
      </c>
      <c r="C317" s="42">
        <v>10</v>
      </c>
      <c r="D317" s="40" t="s">
        <v>527</v>
      </c>
      <c r="E317" s="41"/>
      <c r="F317" s="41"/>
      <c r="G317" s="8">
        <f>G318</f>
        <v>2273</v>
      </c>
      <c r="H317" s="8">
        <f>H318</f>
        <v>2273</v>
      </c>
      <c r="I317" s="8">
        <f>I318</f>
        <v>0</v>
      </c>
    </row>
    <row r="318" spans="1:9" ht="47.25">
      <c r="A318" s="49" t="s">
        <v>468</v>
      </c>
      <c r="B318" s="57">
        <v>871</v>
      </c>
      <c r="C318" s="41">
        <v>10</v>
      </c>
      <c r="D318" s="45" t="s">
        <v>527</v>
      </c>
      <c r="E318" s="51" t="s">
        <v>598</v>
      </c>
      <c r="F318" s="41"/>
      <c r="G318" s="9">
        <f>G319</f>
        <v>2273</v>
      </c>
      <c r="H318" s="9">
        <f aca="true" t="shared" si="41" ref="H318:I320">H319</f>
        <v>2273</v>
      </c>
      <c r="I318" s="9">
        <f t="shared" si="41"/>
        <v>0</v>
      </c>
    </row>
    <row r="319" spans="1:9" ht="62.25" customHeight="1">
      <c r="A319" s="49" t="s">
        <v>601</v>
      </c>
      <c r="B319" s="57">
        <v>871</v>
      </c>
      <c r="C319" s="41">
        <v>10</v>
      </c>
      <c r="D319" s="45" t="s">
        <v>527</v>
      </c>
      <c r="E319" s="51" t="s">
        <v>599</v>
      </c>
      <c r="F319" s="41"/>
      <c r="G319" s="9">
        <f>G320</f>
        <v>2273</v>
      </c>
      <c r="H319" s="9">
        <f t="shared" si="41"/>
        <v>2273</v>
      </c>
      <c r="I319" s="9">
        <f t="shared" si="41"/>
        <v>0</v>
      </c>
    </row>
    <row r="320" spans="1:9" ht="47.25">
      <c r="A320" s="55" t="s">
        <v>68</v>
      </c>
      <c r="B320" s="57">
        <v>871</v>
      </c>
      <c r="C320" s="41">
        <v>10</v>
      </c>
      <c r="D320" s="45" t="s">
        <v>527</v>
      </c>
      <c r="E320" s="51" t="s">
        <v>592</v>
      </c>
      <c r="F320" s="41"/>
      <c r="G320" s="9">
        <f>G321</f>
        <v>2273</v>
      </c>
      <c r="H320" s="9">
        <f t="shared" si="41"/>
        <v>2273</v>
      </c>
      <c r="I320" s="9">
        <f t="shared" si="41"/>
        <v>0</v>
      </c>
    </row>
    <row r="321" spans="1:9" ht="94.5">
      <c r="A321" s="55" t="s">
        <v>67</v>
      </c>
      <c r="B321" s="57">
        <v>871</v>
      </c>
      <c r="C321" s="41">
        <v>10</v>
      </c>
      <c r="D321" s="45" t="s">
        <v>527</v>
      </c>
      <c r="E321" s="53" t="s">
        <v>449</v>
      </c>
      <c r="F321" s="41" t="s">
        <v>132</v>
      </c>
      <c r="G321" s="9">
        <f>SUM(H321:I321)</f>
        <v>2273</v>
      </c>
      <c r="H321" s="9">
        <v>2273</v>
      </c>
      <c r="I321" s="9">
        <v>0</v>
      </c>
    </row>
    <row r="322" spans="1:9" ht="31.5">
      <c r="A322" s="35" t="s">
        <v>483</v>
      </c>
      <c r="B322" s="36">
        <v>872</v>
      </c>
      <c r="C322" s="41"/>
      <c r="D322" s="41"/>
      <c r="E322" s="42"/>
      <c r="F322" s="41"/>
      <c r="G322" s="8">
        <f>SUM(G323,G329,G369)</f>
        <v>63100</v>
      </c>
      <c r="H322" s="8">
        <f>SUM(H323,H329,H369)</f>
        <v>1610</v>
      </c>
      <c r="I322" s="8">
        <f>SUM(I323,I329,I369)</f>
        <v>61490</v>
      </c>
    </row>
    <row r="323" spans="1:9" ht="15.75">
      <c r="A323" s="38" t="s">
        <v>127</v>
      </c>
      <c r="B323" s="39" t="s">
        <v>283</v>
      </c>
      <c r="C323" s="40" t="s">
        <v>541</v>
      </c>
      <c r="D323" s="41"/>
      <c r="E323" s="41"/>
      <c r="F323" s="41"/>
      <c r="G323" s="8">
        <f>SUM(G324,)</f>
        <v>6375</v>
      </c>
      <c r="H323" s="8">
        <f>SUM(H324,)</f>
        <v>0</v>
      </c>
      <c r="I323" s="8">
        <f>SUM(I324,)</f>
        <v>6375</v>
      </c>
    </row>
    <row r="324" spans="1:9" ht="15.75">
      <c r="A324" s="38" t="s">
        <v>636</v>
      </c>
      <c r="B324" s="39" t="s">
        <v>283</v>
      </c>
      <c r="C324" s="40" t="s">
        <v>541</v>
      </c>
      <c r="D324" s="40" t="s">
        <v>425</v>
      </c>
      <c r="E324" s="41"/>
      <c r="F324" s="41"/>
      <c r="G324" s="8">
        <f aca="true" t="shared" si="42" ref="G324:I327">G325</f>
        <v>6375</v>
      </c>
      <c r="H324" s="8">
        <f t="shared" si="42"/>
        <v>0</v>
      </c>
      <c r="I324" s="8">
        <f t="shared" si="42"/>
        <v>6375</v>
      </c>
    </row>
    <row r="325" spans="1:9" ht="47.25">
      <c r="A325" s="49" t="s">
        <v>468</v>
      </c>
      <c r="B325" s="90">
        <v>872</v>
      </c>
      <c r="C325" s="45" t="s">
        <v>541</v>
      </c>
      <c r="D325" s="45" t="s">
        <v>425</v>
      </c>
      <c r="E325" s="46" t="s">
        <v>598</v>
      </c>
      <c r="F325" s="41"/>
      <c r="G325" s="9">
        <f t="shared" si="42"/>
        <v>6375</v>
      </c>
      <c r="H325" s="9">
        <f t="shared" si="42"/>
        <v>0</v>
      </c>
      <c r="I325" s="9">
        <f t="shared" si="42"/>
        <v>6375</v>
      </c>
    </row>
    <row r="326" spans="1:9" ht="65.25" customHeight="1">
      <c r="A326" s="49" t="s">
        <v>118</v>
      </c>
      <c r="B326" s="90">
        <v>872</v>
      </c>
      <c r="C326" s="45" t="s">
        <v>541</v>
      </c>
      <c r="D326" s="45" t="s">
        <v>425</v>
      </c>
      <c r="E326" s="46" t="s">
        <v>116</v>
      </c>
      <c r="F326" s="41"/>
      <c r="G326" s="9">
        <f t="shared" si="42"/>
        <v>6375</v>
      </c>
      <c r="H326" s="9">
        <f t="shared" si="42"/>
        <v>0</v>
      </c>
      <c r="I326" s="9">
        <f t="shared" si="42"/>
        <v>6375</v>
      </c>
    </row>
    <row r="327" spans="1:9" ht="47.25">
      <c r="A327" s="49" t="s">
        <v>119</v>
      </c>
      <c r="B327" s="90">
        <v>872</v>
      </c>
      <c r="C327" s="45" t="s">
        <v>541</v>
      </c>
      <c r="D327" s="45" t="s">
        <v>425</v>
      </c>
      <c r="E327" s="46" t="s">
        <v>117</v>
      </c>
      <c r="F327" s="41"/>
      <c r="G327" s="9">
        <f t="shared" si="42"/>
        <v>6375</v>
      </c>
      <c r="H327" s="9">
        <f t="shared" si="42"/>
        <v>0</v>
      </c>
      <c r="I327" s="9">
        <f t="shared" si="42"/>
        <v>6375</v>
      </c>
    </row>
    <row r="328" spans="1:9" ht="85.5" customHeight="1">
      <c r="A328" s="55" t="s">
        <v>850</v>
      </c>
      <c r="B328" s="90">
        <v>872</v>
      </c>
      <c r="C328" s="45" t="s">
        <v>541</v>
      </c>
      <c r="D328" s="45" t="s">
        <v>425</v>
      </c>
      <c r="E328" s="41" t="s">
        <v>439</v>
      </c>
      <c r="F328" s="41" t="s">
        <v>128</v>
      </c>
      <c r="G328" s="9">
        <f>SUM(H328:I328)</f>
        <v>6375</v>
      </c>
      <c r="H328" s="9">
        <v>0</v>
      </c>
      <c r="I328" s="9">
        <v>6375</v>
      </c>
    </row>
    <row r="329" spans="1:9" s="56" customFormat="1" ht="15.75">
      <c r="A329" s="79" t="s">
        <v>284</v>
      </c>
      <c r="B329" s="39" t="s">
        <v>283</v>
      </c>
      <c r="C329" s="36" t="s">
        <v>427</v>
      </c>
      <c r="D329" s="42"/>
      <c r="E329" s="42"/>
      <c r="F329" s="42"/>
      <c r="G329" s="8">
        <f>SUM(G330,G357)</f>
        <v>56111</v>
      </c>
      <c r="H329" s="8">
        <f>SUM(H330,H357)</f>
        <v>1200</v>
      </c>
      <c r="I329" s="8">
        <f>SUM(I330,I357)</f>
        <v>54911</v>
      </c>
    </row>
    <row r="330" spans="1:9" ht="15.75">
      <c r="A330" s="38" t="s">
        <v>285</v>
      </c>
      <c r="B330" s="39" t="s">
        <v>283</v>
      </c>
      <c r="C330" s="40" t="s">
        <v>427</v>
      </c>
      <c r="D330" s="40" t="s">
        <v>526</v>
      </c>
      <c r="E330" s="41"/>
      <c r="F330" s="41"/>
      <c r="G330" s="8">
        <f>SUM(G331)</f>
        <v>41499</v>
      </c>
      <c r="H330" s="8">
        <f>SUM(H331)</f>
        <v>1200</v>
      </c>
      <c r="I330" s="8">
        <f>SUM(I331)</f>
        <v>40299</v>
      </c>
    </row>
    <row r="331" spans="1:9" ht="47.25">
      <c r="A331" s="49" t="s">
        <v>72</v>
      </c>
      <c r="B331" s="57">
        <v>872</v>
      </c>
      <c r="C331" s="45" t="s">
        <v>427</v>
      </c>
      <c r="D331" s="45" t="s">
        <v>526</v>
      </c>
      <c r="E331" s="46" t="s">
        <v>69</v>
      </c>
      <c r="F331" s="41"/>
      <c r="G331" s="9">
        <f>SUM(G332,G343,G350,)</f>
        <v>41499</v>
      </c>
      <c r="H331" s="9">
        <f>SUM(H332,H343,H350,)</f>
        <v>1200</v>
      </c>
      <c r="I331" s="9">
        <f>SUM(I332,I343,I350,)</f>
        <v>40299</v>
      </c>
    </row>
    <row r="332" spans="1:9" ht="63">
      <c r="A332" s="49" t="s">
        <v>73</v>
      </c>
      <c r="B332" s="57">
        <v>872</v>
      </c>
      <c r="C332" s="45" t="s">
        <v>427</v>
      </c>
      <c r="D332" s="45" t="s">
        <v>526</v>
      </c>
      <c r="E332" s="46" t="s">
        <v>70</v>
      </c>
      <c r="F332" s="41"/>
      <c r="G332" s="9">
        <f>SUM(G333,G337,G341)</f>
        <v>12300</v>
      </c>
      <c r="H332" s="9">
        <f>SUM(H333,H337,H341)</f>
        <v>6</v>
      </c>
      <c r="I332" s="9">
        <f>SUM(I333,I337,I341)</f>
        <v>12294</v>
      </c>
    </row>
    <row r="333" spans="1:9" ht="47.25">
      <c r="A333" s="47" t="s">
        <v>560</v>
      </c>
      <c r="B333" s="57">
        <v>872</v>
      </c>
      <c r="C333" s="45" t="s">
        <v>427</v>
      </c>
      <c r="D333" s="45" t="s">
        <v>526</v>
      </c>
      <c r="E333" s="46" t="s">
        <v>71</v>
      </c>
      <c r="F333" s="41"/>
      <c r="G333" s="9">
        <f>SUM(G334:G336)</f>
        <v>12170</v>
      </c>
      <c r="H333" s="9">
        <f>SUM(H334:H336)</f>
        <v>0</v>
      </c>
      <c r="I333" s="9">
        <f>SUM(I334:I336)</f>
        <v>12170</v>
      </c>
    </row>
    <row r="334" spans="1:9" ht="114" customHeight="1">
      <c r="A334" s="210" t="s">
        <v>916</v>
      </c>
      <c r="B334" s="57">
        <v>872</v>
      </c>
      <c r="C334" s="45" t="s">
        <v>427</v>
      </c>
      <c r="D334" s="45" t="s">
        <v>526</v>
      </c>
      <c r="E334" s="41" t="s">
        <v>450</v>
      </c>
      <c r="F334" s="41">
        <v>100</v>
      </c>
      <c r="G334" s="9">
        <f>SUM(H334:I334)</f>
        <v>10214</v>
      </c>
      <c r="H334" s="10"/>
      <c r="I334" s="10">
        <v>10214</v>
      </c>
    </row>
    <row r="335" spans="1:9" ht="67.5" customHeight="1">
      <c r="A335" s="211" t="s">
        <v>917</v>
      </c>
      <c r="B335" s="57">
        <v>872</v>
      </c>
      <c r="C335" s="45" t="s">
        <v>427</v>
      </c>
      <c r="D335" s="45" t="s">
        <v>526</v>
      </c>
      <c r="E335" s="41" t="s">
        <v>450</v>
      </c>
      <c r="F335" s="41">
        <v>200</v>
      </c>
      <c r="G335" s="9">
        <f>SUM(H335:I335)</f>
        <v>1616</v>
      </c>
      <c r="H335" s="10"/>
      <c r="I335" s="10">
        <v>1616</v>
      </c>
    </row>
    <row r="336" spans="1:9" ht="50.25" customHeight="1">
      <c r="A336" s="43" t="s">
        <v>918</v>
      </c>
      <c r="B336" s="57">
        <v>872</v>
      </c>
      <c r="C336" s="45" t="s">
        <v>427</v>
      </c>
      <c r="D336" s="45" t="s">
        <v>526</v>
      </c>
      <c r="E336" s="41" t="s">
        <v>450</v>
      </c>
      <c r="F336" s="41">
        <v>800</v>
      </c>
      <c r="G336" s="9">
        <f>SUM(H336:I336)</f>
        <v>340</v>
      </c>
      <c r="H336" s="10"/>
      <c r="I336" s="10">
        <v>340</v>
      </c>
    </row>
    <row r="337" spans="1:9" ht="31.5">
      <c r="A337" s="54" t="s">
        <v>633</v>
      </c>
      <c r="B337" s="57">
        <v>872</v>
      </c>
      <c r="C337" s="45" t="s">
        <v>427</v>
      </c>
      <c r="D337" s="45" t="s">
        <v>526</v>
      </c>
      <c r="E337" s="46" t="s">
        <v>74</v>
      </c>
      <c r="F337" s="41"/>
      <c r="G337" s="9">
        <f>SUM(G338:G340)</f>
        <v>125</v>
      </c>
      <c r="H337" s="9">
        <f>SUM(H338:H340)</f>
        <v>6</v>
      </c>
      <c r="I337" s="9">
        <f>SUM(I338:I340)</f>
        <v>119</v>
      </c>
    </row>
    <row r="338" spans="1:9" ht="47.25">
      <c r="A338" s="54" t="s">
        <v>498</v>
      </c>
      <c r="B338" s="57">
        <v>872</v>
      </c>
      <c r="C338" s="45" t="s">
        <v>427</v>
      </c>
      <c r="D338" s="45" t="s">
        <v>526</v>
      </c>
      <c r="E338" s="41" t="s">
        <v>497</v>
      </c>
      <c r="F338" s="41" t="s">
        <v>644</v>
      </c>
      <c r="G338" s="9">
        <f>SUM(H338:I338)</f>
        <v>118</v>
      </c>
      <c r="H338" s="9"/>
      <c r="I338" s="9">
        <v>118</v>
      </c>
    </row>
    <row r="339" spans="1:9" ht="81" customHeight="1">
      <c r="A339" s="54" t="s">
        <v>48</v>
      </c>
      <c r="B339" s="57">
        <v>872</v>
      </c>
      <c r="C339" s="45" t="s">
        <v>427</v>
      </c>
      <c r="D339" s="45" t="s">
        <v>526</v>
      </c>
      <c r="E339" s="41" t="s">
        <v>459</v>
      </c>
      <c r="F339" s="41" t="s">
        <v>644</v>
      </c>
      <c r="G339" s="9">
        <f>SUM(H339:I339)</f>
        <v>7</v>
      </c>
      <c r="H339" s="9">
        <v>6</v>
      </c>
      <c r="I339" s="9">
        <v>1</v>
      </c>
    </row>
    <row r="340" spans="1:9" ht="94.5">
      <c r="A340" s="55" t="s">
        <v>48</v>
      </c>
      <c r="B340" s="57">
        <v>872</v>
      </c>
      <c r="C340" s="45" t="s">
        <v>427</v>
      </c>
      <c r="D340" s="45" t="s">
        <v>526</v>
      </c>
      <c r="E340" s="41" t="s">
        <v>171</v>
      </c>
      <c r="F340" s="41" t="s">
        <v>644</v>
      </c>
      <c r="G340" s="9">
        <f>SUM(H340:I340)</f>
        <v>0</v>
      </c>
      <c r="H340" s="9">
        <v>0</v>
      </c>
      <c r="I340" s="9"/>
    </row>
    <row r="341" spans="1:9" ht="47.25">
      <c r="A341" s="55" t="s">
        <v>6</v>
      </c>
      <c r="B341" s="57">
        <v>872</v>
      </c>
      <c r="C341" s="45" t="s">
        <v>427</v>
      </c>
      <c r="D341" s="45" t="s">
        <v>526</v>
      </c>
      <c r="E341" s="68" t="s">
        <v>7</v>
      </c>
      <c r="F341" s="41"/>
      <c r="G341" s="9">
        <f>G342</f>
        <v>5</v>
      </c>
      <c r="H341" s="9">
        <f>H342</f>
        <v>0</v>
      </c>
      <c r="I341" s="9">
        <f>I342</f>
        <v>5</v>
      </c>
    </row>
    <row r="342" spans="1:9" ht="31.5">
      <c r="A342" s="55" t="s">
        <v>550</v>
      </c>
      <c r="B342" s="57">
        <v>872</v>
      </c>
      <c r="C342" s="45" t="s">
        <v>427</v>
      </c>
      <c r="D342" s="45" t="s">
        <v>526</v>
      </c>
      <c r="E342" s="45" t="s">
        <v>8</v>
      </c>
      <c r="F342" s="41" t="s">
        <v>644</v>
      </c>
      <c r="G342" s="9">
        <f>SUM(H342:I342)</f>
        <v>5</v>
      </c>
      <c r="H342" s="10"/>
      <c r="I342" s="10">
        <v>5</v>
      </c>
    </row>
    <row r="343" spans="1:9" ht="63">
      <c r="A343" s="49" t="s">
        <v>392</v>
      </c>
      <c r="B343" s="57">
        <v>872</v>
      </c>
      <c r="C343" s="45" t="s">
        <v>427</v>
      </c>
      <c r="D343" s="45" t="s">
        <v>526</v>
      </c>
      <c r="E343" s="46" t="s">
        <v>634</v>
      </c>
      <c r="F343" s="41"/>
      <c r="G343" s="9">
        <f>SUM(G344,G348)</f>
        <v>1540</v>
      </c>
      <c r="H343" s="9">
        <f>SUM(H344,H348)</f>
        <v>0</v>
      </c>
      <c r="I343" s="9">
        <f>SUM(I344,I348)</f>
        <v>1540</v>
      </c>
    </row>
    <row r="344" spans="1:9" ht="52.5" customHeight="1">
      <c r="A344" s="47" t="s">
        <v>560</v>
      </c>
      <c r="B344" s="57">
        <v>872</v>
      </c>
      <c r="C344" s="45" t="s">
        <v>427</v>
      </c>
      <c r="D344" s="45" t="s">
        <v>526</v>
      </c>
      <c r="E344" s="46" t="s">
        <v>635</v>
      </c>
      <c r="F344" s="41"/>
      <c r="G344" s="9">
        <f>SUM(G345:G347)</f>
        <v>1537</v>
      </c>
      <c r="H344" s="9">
        <f>SUM(H345:H347)</f>
        <v>0</v>
      </c>
      <c r="I344" s="9">
        <f>SUM(I345:I347)</f>
        <v>1537</v>
      </c>
    </row>
    <row r="345" spans="1:9" ht="109.5" customHeight="1">
      <c r="A345" s="210" t="s">
        <v>377</v>
      </c>
      <c r="B345" s="57">
        <v>872</v>
      </c>
      <c r="C345" s="45" t="s">
        <v>427</v>
      </c>
      <c r="D345" s="45" t="s">
        <v>526</v>
      </c>
      <c r="E345" s="41" t="s">
        <v>451</v>
      </c>
      <c r="F345" s="50" t="s">
        <v>642</v>
      </c>
      <c r="G345" s="9">
        <f>SUM(H345:I345)</f>
        <v>1449</v>
      </c>
      <c r="H345" s="10"/>
      <c r="I345" s="10">
        <v>1449</v>
      </c>
    </row>
    <row r="346" spans="1:9" ht="64.5" customHeight="1">
      <c r="A346" s="211" t="s">
        <v>390</v>
      </c>
      <c r="B346" s="57">
        <v>872</v>
      </c>
      <c r="C346" s="45" t="s">
        <v>427</v>
      </c>
      <c r="D346" s="45" t="s">
        <v>526</v>
      </c>
      <c r="E346" s="41" t="s">
        <v>451</v>
      </c>
      <c r="F346" s="50" t="s">
        <v>644</v>
      </c>
      <c r="G346" s="9">
        <f>SUM(H346:I346)</f>
        <v>87</v>
      </c>
      <c r="H346" s="10"/>
      <c r="I346" s="10">
        <v>87</v>
      </c>
    </row>
    <row r="347" spans="1:9" ht="48" customHeight="1">
      <c r="A347" s="211" t="s">
        <v>391</v>
      </c>
      <c r="B347" s="57">
        <v>872</v>
      </c>
      <c r="C347" s="45" t="s">
        <v>427</v>
      </c>
      <c r="D347" s="45" t="s">
        <v>526</v>
      </c>
      <c r="E347" s="41" t="s">
        <v>451</v>
      </c>
      <c r="F347" s="50" t="s">
        <v>113</v>
      </c>
      <c r="G347" s="9">
        <f>SUM(H347:I347)</f>
        <v>1</v>
      </c>
      <c r="H347" s="10"/>
      <c r="I347" s="10">
        <v>1</v>
      </c>
    </row>
    <row r="348" spans="1:9" ht="47.25">
      <c r="A348" s="211" t="s">
        <v>6</v>
      </c>
      <c r="B348" s="57">
        <v>872</v>
      </c>
      <c r="C348" s="45" t="s">
        <v>427</v>
      </c>
      <c r="D348" s="45" t="s">
        <v>526</v>
      </c>
      <c r="E348" s="46" t="s">
        <v>9</v>
      </c>
      <c r="F348" s="50"/>
      <c r="G348" s="9">
        <f>G349</f>
        <v>3</v>
      </c>
      <c r="H348" s="9">
        <f>H349</f>
        <v>0</v>
      </c>
      <c r="I348" s="9">
        <f>I349</f>
        <v>3</v>
      </c>
    </row>
    <row r="349" spans="1:9" ht="31.5">
      <c r="A349" s="211" t="s">
        <v>628</v>
      </c>
      <c r="B349" s="57">
        <v>872</v>
      </c>
      <c r="C349" s="45" t="s">
        <v>427</v>
      </c>
      <c r="D349" s="45" t="s">
        <v>526</v>
      </c>
      <c r="E349" s="41" t="s">
        <v>10</v>
      </c>
      <c r="F349" s="50" t="s">
        <v>644</v>
      </c>
      <c r="G349" s="9">
        <f>SUM(H349:I349)</f>
        <v>3</v>
      </c>
      <c r="H349" s="10"/>
      <c r="I349" s="10">
        <v>3</v>
      </c>
    </row>
    <row r="350" spans="1:9" ht="78.75">
      <c r="A350" s="49" t="s">
        <v>547</v>
      </c>
      <c r="B350" s="57">
        <v>872</v>
      </c>
      <c r="C350" s="45" t="s">
        <v>427</v>
      </c>
      <c r="D350" s="45" t="s">
        <v>526</v>
      </c>
      <c r="E350" s="46" t="s">
        <v>393</v>
      </c>
      <c r="F350" s="50"/>
      <c r="G350" s="9">
        <f>SUM(G351,G355)</f>
        <v>27659</v>
      </c>
      <c r="H350" s="9">
        <f>SUM(H351,H355)</f>
        <v>1194</v>
      </c>
      <c r="I350" s="9">
        <f>SUM(I351,I355)</f>
        <v>26465</v>
      </c>
    </row>
    <row r="351" spans="1:9" ht="52.5" customHeight="1">
      <c r="A351" s="47" t="s">
        <v>560</v>
      </c>
      <c r="B351" s="57">
        <v>872</v>
      </c>
      <c r="C351" s="45" t="s">
        <v>427</v>
      </c>
      <c r="D351" s="45" t="s">
        <v>526</v>
      </c>
      <c r="E351" s="46" t="s">
        <v>394</v>
      </c>
      <c r="F351" s="50"/>
      <c r="G351" s="9">
        <f>SUM(G352:G354)</f>
        <v>26884</v>
      </c>
      <c r="H351" s="9">
        <f>SUM(H352:H354)</f>
        <v>1194</v>
      </c>
      <c r="I351" s="9">
        <f>SUM(I352:I354)</f>
        <v>25690</v>
      </c>
    </row>
    <row r="352" spans="1:9" ht="80.25" customHeight="1">
      <c r="A352" s="211" t="s">
        <v>850</v>
      </c>
      <c r="B352" s="57">
        <v>872</v>
      </c>
      <c r="C352" s="45" t="s">
        <v>427</v>
      </c>
      <c r="D352" s="45" t="s">
        <v>526</v>
      </c>
      <c r="E352" s="41" t="s">
        <v>452</v>
      </c>
      <c r="F352" s="41">
        <v>600</v>
      </c>
      <c r="G352" s="12">
        <f>SUM(H352:I352)</f>
        <v>22904</v>
      </c>
      <c r="H352" s="10"/>
      <c r="I352" s="10">
        <v>22904</v>
      </c>
    </row>
    <row r="353" spans="1:9" ht="78.75">
      <c r="A353" s="211" t="s">
        <v>220</v>
      </c>
      <c r="B353" s="57">
        <v>872</v>
      </c>
      <c r="C353" s="45" t="s">
        <v>427</v>
      </c>
      <c r="D353" s="45" t="s">
        <v>526</v>
      </c>
      <c r="E353" s="41" t="s">
        <v>218</v>
      </c>
      <c r="F353" s="41" t="s">
        <v>128</v>
      </c>
      <c r="G353" s="12">
        <f>SUM(H353:I353)</f>
        <v>2786</v>
      </c>
      <c r="H353" s="10"/>
      <c r="I353" s="10">
        <v>2786</v>
      </c>
    </row>
    <row r="354" spans="1:9" ht="78.75">
      <c r="A354" s="211" t="s">
        <v>852</v>
      </c>
      <c r="B354" s="57">
        <v>872</v>
      </c>
      <c r="C354" s="45" t="s">
        <v>427</v>
      </c>
      <c r="D354" s="45" t="s">
        <v>526</v>
      </c>
      <c r="E354" s="41" t="s">
        <v>461</v>
      </c>
      <c r="F354" s="50" t="s">
        <v>128</v>
      </c>
      <c r="G354" s="9">
        <f>SUM(H354:I354)</f>
        <v>1194</v>
      </c>
      <c r="H354" s="10">
        <v>1194</v>
      </c>
      <c r="I354" s="10"/>
    </row>
    <row r="355" spans="1:9" ht="47.25">
      <c r="A355" s="211" t="s">
        <v>6</v>
      </c>
      <c r="B355" s="57">
        <v>872</v>
      </c>
      <c r="C355" s="45" t="s">
        <v>427</v>
      </c>
      <c r="D355" s="45" t="s">
        <v>526</v>
      </c>
      <c r="E355" s="46" t="s">
        <v>11</v>
      </c>
      <c r="F355" s="41"/>
      <c r="G355" s="12">
        <f>G356</f>
        <v>775</v>
      </c>
      <c r="H355" s="12">
        <f>H356</f>
        <v>0</v>
      </c>
      <c r="I355" s="12">
        <f>I356</f>
        <v>775</v>
      </c>
    </row>
    <row r="356" spans="1:9" ht="47.25">
      <c r="A356" s="43" t="s">
        <v>417</v>
      </c>
      <c r="B356" s="57">
        <v>872</v>
      </c>
      <c r="C356" s="45" t="s">
        <v>427</v>
      </c>
      <c r="D356" s="45" t="s">
        <v>526</v>
      </c>
      <c r="E356" s="41" t="s">
        <v>12</v>
      </c>
      <c r="F356" s="41">
        <v>600</v>
      </c>
      <c r="G356" s="12">
        <f>SUM(H356:I356)</f>
        <v>775</v>
      </c>
      <c r="H356" s="10"/>
      <c r="I356" s="10">
        <v>775</v>
      </c>
    </row>
    <row r="357" spans="1:9" ht="31.5">
      <c r="A357" s="38" t="s">
        <v>286</v>
      </c>
      <c r="B357" s="39" t="s">
        <v>283</v>
      </c>
      <c r="C357" s="40" t="s">
        <v>427</v>
      </c>
      <c r="D357" s="40" t="s">
        <v>527</v>
      </c>
      <c r="E357" s="41"/>
      <c r="F357" s="41"/>
      <c r="G357" s="8">
        <f aca="true" t="shared" si="43" ref="G357:I358">G358</f>
        <v>14612</v>
      </c>
      <c r="H357" s="8">
        <f t="shared" si="43"/>
        <v>0</v>
      </c>
      <c r="I357" s="8">
        <f t="shared" si="43"/>
        <v>14612</v>
      </c>
    </row>
    <row r="358" spans="1:9" ht="47.25">
      <c r="A358" s="49" t="s">
        <v>72</v>
      </c>
      <c r="B358" s="50" t="s">
        <v>283</v>
      </c>
      <c r="C358" s="45" t="s">
        <v>427</v>
      </c>
      <c r="D358" s="45" t="s">
        <v>527</v>
      </c>
      <c r="E358" s="46" t="s">
        <v>69</v>
      </c>
      <c r="F358" s="41"/>
      <c r="G358" s="9">
        <f t="shared" si="43"/>
        <v>14612</v>
      </c>
      <c r="H358" s="9">
        <f t="shared" si="43"/>
        <v>0</v>
      </c>
      <c r="I358" s="9">
        <f t="shared" si="43"/>
        <v>14612</v>
      </c>
    </row>
    <row r="359" spans="1:9" ht="78.75">
      <c r="A359" s="49" t="s">
        <v>549</v>
      </c>
      <c r="B359" s="50" t="s">
        <v>283</v>
      </c>
      <c r="C359" s="45" t="s">
        <v>427</v>
      </c>
      <c r="D359" s="45" t="s">
        <v>527</v>
      </c>
      <c r="E359" s="46" t="s">
        <v>548</v>
      </c>
      <c r="F359" s="41"/>
      <c r="G359" s="9">
        <f>SUM(G360,G362)</f>
        <v>14612</v>
      </c>
      <c r="H359" s="9">
        <f>SUM(H360,H362)</f>
        <v>0</v>
      </c>
      <c r="I359" s="9">
        <f>SUM(I360,I362)</f>
        <v>14612</v>
      </c>
    </row>
    <row r="360" spans="1:9" ht="31.5">
      <c r="A360" s="49" t="s">
        <v>630</v>
      </c>
      <c r="B360" s="50" t="s">
        <v>283</v>
      </c>
      <c r="C360" s="45" t="s">
        <v>427</v>
      </c>
      <c r="D360" s="45" t="s">
        <v>527</v>
      </c>
      <c r="E360" s="46" t="s">
        <v>652</v>
      </c>
      <c r="F360" s="41"/>
      <c r="G360" s="9">
        <f>G361</f>
        <v>2412</v>
      </c>
      <c r="H360" s="9">
        <f>H361</f>
        <v>0</v>
      </c>
      <c r="I360" s="9">
        <f>I361</f>
        <v>2412</v>
      </c>
    </row>
    <row r="361" spans="1:9" ht="96" customHeight="1">
      <c r="A361" s="43" t="s">
        <v>875</v>
      </c>
      <c r="B361" s="50" t="s">
        <v>283</v>
      </c>
      <c r="C361" s="45" t="s">
        <v>427</v>
      </c>
      <c r="D361" s="45" t="s">
        <v>527</v>
      </c>
      <c r="E361" s="41" t="s">
        <v>454</v>
      </c>
      <c r="F361" s="41">
        <v>100</v>
      </c>
      <c r="G361" s="9">
        <f>SUM(H361:I361)</f>
        <v>2412</v>
      </c>
      <c r="H361" s="10"/>
      <c r="I361" s="10">
        <v>2412</v>
      </c>
    </row>
    <row r="362" spans="1:9" ht="49.5" customHeight="1">
      <c r="A362" s="47" t="s">
        <v>560</v>
      </c>
      <c r="B362" s="50" t="s">
        <v>283</v>
      </c>
      <c r="C362" s="45" t="s">
        <v>427</v>
      </c>
      <c r="D362" s="45" t="s">
        <v>527</v>
      </c>
      <c r="E362" s="46" t="s">
        <v>653</v>
      </c>
      <c r="F362" s="41"/>
      <c r="G362" s="9">
        <f>SUM(G363:G368)</f>
        <v>12200</v>
      </c>
      <c r="H362" s="9">
        <f>SUM(H363:H368)</f>
        <v>0</v>
      </c>
      <c r="I362" s="9">
        <f>SUM(I363:I368)</f>
        <v>12200</v>
      </c>
    </row>
    <row r="363" spans="1:9" ht="111" customHeight="1">
      <c r="A363" s="210" t="s">
        <v>916</v>
      </c>
      <c r="B363" s="50" t="s">
        <v>283</v>
      </c>
      <c r="C363" s="45" t="s">
        <v>427</v>
      </c>
      <c r="D363" s="45" t="s">
        <v>527</v>
      </c>
      <c r="E363" s="41" t="s">
        <v>455</v>
      </c>
      <c r="F363" s="41">
        <v>100</v>
      </c>
      <c r="G363" s="9">
        <f aca="true" t="shared" si="44" ref="G363:G368">SUM(H363:I363)</f>
        <v>8233</v>
      </c>
      <c r="H363" s="10"/>
      <c r="I363" s="10">
        <v>8233</v>
      </c>
    </row>
    <row r="364" spans="1:9" ht="66" customHeight="1">
      <c r="A364" s="211" t="s">
        <v>917</v>
      </c>
      <c r="B364" s="50" t="s">
        <v>283</v>
      </c>
      <c r="C364" s="45" t="s">
        <v>427</v>
      </c>
      <c r="D364" s="45" t="s">
        <v>527</v>
      </c>
      <c r="E364" s="41" t="s">
        <v>455</v>
      </c>
      <c r="F364" s="41">
        <v>200</v>
      </c>
      <c r="G364" s="9">
        <f t="shared" si="44"/>
        <v>766</v>
      </c>
      <c r="H364" s="10"/>
      <c r="I364" s="10">
        <v>766</v>
      </c>
    </row>
    <row r="365" spans="1:9" ht="63">
      <c r="A365" s="211" t="s">
        <v>499</v>
      </c>
      <c r="B365" s="50" t="s">
        <v>283</v>
      </c>
      <c r="C365" s="45" t="s">
        <v>427</v>
      </c>
      <c r="D365" s="45" t="s">
        <v>527</v>
      </c>
      <c r="E365" s="41" t="s">
        <v>455</v>
      </c>
      <c r="F365" s="41" t="s">
        <v>132</v>
      </c>
      <c r="G365" s="9">
        <f t="shared" si="44"/>
        <v>0</v>
      </c>
      <c r="H365" s="10"/>
      <c r="I365" s="10"/>
    </row>
    <row r="366" spans="1:9" ht="47.25" customHeight="1">
      <c r="A366" s="211" t="s">
        <v>918</v>
      </c>
      <c r="B366" s="50" t="s">
        <v>283</v>
      </c>
      <c r="C366" s="45" t="s">
        <v>427</v>
      </c>
      <c r="D366" s="45" t="s">
        <v>527</v>
      </c>
      <c r="E366" s="41" t="s">
        <v>455</v>
      </c>
      <c r="F366" s="41">
        <v>800</v>
      </c>
      <c r="G366" s="9">
        <f t="shared" si="44"/>
        <v>20</v>
      </c>
      <c r="H366" s="10"/>
      <c r="I366" s="10">
        <v>20</v>
      </c>
    </row>
    <row r="367" spans="1:9" ht="126.75" customHeight="1">
      <c r="A367" s="210" t="s">
        <v>110</v>
      </c>
      <c r="B367" s="50" t="s">
        <v>283</v>
      </c>
      <c r="C367" s="45" t="s">
        <v>427</v>
      </c>
      <c r="D367" s="45" t="s">
        <v>527</v>
      </c>
      <c r="E367" s="41" t="s">
        <v>456</v>
      </c>
      <c r="F367" s="41">
        <v>100</v>
      </c>
      <c r="G367" s="9">
        <f t="shared" si="44"/>
        <v>3181</v>
      </c>
      <c r="H367" s="10"/>
      <c r="I367" s="10">
        <v>3181</v>
      </c>
    </row>
    <row r="368" spans="1:9" ht="78.75">
      <c r="A368" s="211" t="s">
        <v>421</v>
      </c>
      <c r="B368" s="50" t="s">
        <v>283</v>
      </c>
      <c r="C368" s="45" t="s">
        <v>427</v>
      </c>
      <c r="D368" s="45" t="s">
        <v>527</v>
      </c>
      <c r="E368" s="41" t="s">
        <v>456</v>
      </c>
      <c r="F368" s="41">
        <v>200</v>
      </c>
      <c r="G368" s="9">
        <f t="shared" si="44"/>
        <v>0</v>
      </c>
      <c r="H368" s="10"/>
      <c r="I368" s="10">
        <v>0</v>
      </c>
    </row>
    <row r="369" spans="1:9" s="56" customFormat="1" ht="15.75">
      <c r="A369" s="38" t="s">
        <v>129</v>
      </c>
      <c r="B369" s="39" t="s">
        <v>283</v>
      </c>
      <c r="C369" s="42" t="s">
        <v>134</v>
      </c>
      <c r="D369" s="40"/>
      <c r="E369" s="42"/>
      <c r="F369" s="42"/>
      <c r="G369" s="8">
        <f>SUM(G370,G379)</f>
        <v>614</v>
      </c>
      <c r="H369" s="8">
        <f>SUM(H370,H379)</f>
        <v>410</v>
      </c>
      <c r="I369" s="8">
        <f>SUM(I370,I379)</f>
        <v>204</v>
      </c>
    </row>
    <row r="370" spans="1:9" s="56" customFormat="1" ht="15.75">
      <c r="A370" s="38" t="s">
        <v>130</v>
      </c>
      <c r="B370" s="39" t="s">
        <v>283</v>
      </c>
      <c r="C370" s="42" t="s">
        <v>134</v>
      </c>
      <c r="D370" s="42" t="s">
        <v>425</v>
      </c>
      <c r="E370" s="42"/>
      <c r="F370" s="42"/>
      <c r="G370" s="8">
        <f>SUM(G371,G375)</f>
        <v>454</v>
      </c>
      <c r="H370" s="8">
        <f>SUM(H371,H375)</f>
        <v>258</v>
      </c>
      <c r="I370" s="8">
        <f>SUM(I371,I375)</f>
        <v>196</v>
      </c>
    </row>
    <row r="371" spans="1:9" ht="47.25">
      <c r="A371" s="211" t="s">
        <v>468</v>
      </c>
      <c r="B371" s="50" t="s">
        <v>283</v>
      </c>
      <c r="C371" s="41" t="s">
        <v>134</v>
      </c>
      <c r="D371" s="41" t="s">
        <v>425</v>
      </c>
      <c r="E371" s="46" t="s">
        <v>598</v>
      </c>
      <c r="F371" s="41"/>
      <c r="G371" s="9">
        <f>G372</f>
        <v>258</v>
      </c>
      <c r="H371" s="9">
        <f aca="true" t="shared" si="45" ref="H371:I373">H372</f>
        <v>258</v>
      </c>
      <c r="I371" s="9">
        <f t="shared" si="45"/>
        <v>0</v>
      </c>
    </row>
    <row r="372" spans="1:9" ht="78.75">
      <c r="A372" s="211" t="s">
        <v>125</v>
      </c>
      <c r="B372" s="50" t="s">
        <v>283</v>
      </c>
      <c r="C372" s="41" t="s">
        <v>134</v>
      </c>
      <c r="D372" s="41" t="s">
        <v>425</v>
      </c>
      <c r="E372" s="46" t="s">
        <v>670</v>
      </c>
      <c r="F372" s="41"/>
      <c r="G372" s="9">
        <f>G373</f>
        <v>258</v>
      </c>
      <c r="H372" s="9">
        <f t="shared" si="45"/>
        <v>258</v>
      </c>
      <c r="I372" s="9">
        <f t="shared" si="45"/>
        <v>0</v>
      </c>
    </row>
    <row r="373" spans="1:9" ht="31.5">
      <c r="A373" s="211" t="s">
        <v>624</v>
      </c>
      <c r="B373" s="50" t="s">
        <v>283</v>
      </c>
      <c r="C373" s="41" t="s">
        <v>134</v>
      </c>
      <c r="D373" s="41" t="s">
        <v>425</v>
      </c>
      <c r="E373" s="46" t="s">
        <v>671</v>
      </c>
      <c r="F373" s="41"/>
      <c r="G373" s="9">
        <f>G374</f>
        <v>258</v>
      </c>
      <c r="H373" s="9">
        <f t="shared" si="45"/>
        <v>258</v>
      </c>
      <c r="I373" s="9">
        <f t="shared" si="45"/>
        <v>0</v>
      </c>
    </row>
    <row r="374" spans="1:9" ht="126">
      <c r="A374" s="210" t="s">
        <v>669</v>
      </c>
      <c r="B374" s="50" t="s">
        <v>283</v>
      </c>
      <c r="C374" s="41" t="s">
        <v>134</v>
      </c>
      <c r="D374" s="41" t="s">
        <v>425</v>
      </c>
      <c r="E374" s="41" t="s">
        <v>445</v>
      </c>
      <c r="F374" s="41" t="s">
        <v>132</v>
      </c>
      <c r="G374" s="9">
        <f>SUM(H374:I374)</f>
        <v>258</v>
      </c>
      <c r="H374" s="10">
        <v>258</v>
      </c>
      <c r="I374" s="10"/>
    </row>
    <row r="375" spans="1:9" ht="47.25">
      <c r="A375" s="210" t="s">
        <v>72</v>
      </c>
      <c r="B375" s="50" t="s">
        <v>283</v>
      </c>
      <c r="C375" s="41" t="s">
        <v>134</v>
      </c>
      <c r="D375" s="41" t="s">
        <v>425</v>
      </c>
      <c r="E375" s="46" t="s">
        <v>165</v>
      </c>
      <c r="F375" s="41"/>
      <c r="G375" s="9">
        <f aca="true" t="shared" si="46" ref="G375:I377">G376</f>
        <v>196</v>
      </c>
      <c r="H375" s="9">
        <f t="shared" si="46"/>
        <v>0</v>
      </c>
      <c r="I375" s="9">
        <f t="shared" si="46"/>
        <v>196</v>
      </c>
    </row>
    <row r="376" spans="1:9" ht="78.75">
      <c r="A376" s="210" t="s">
        <v>549</v>
      </c>
      <c r="B376" s="50" t="s">
        <v>283</v>
      </c>
      <c r="C376" s="41" t="s">
        <v>134</v>
      </c>
      <c r="D376" s="41" t="s">
        <v>425</v>
      </c>
      <c r="E376" s="46" t="s">
        <v>166</v>
      </c>
      <c r="F376" s="41"/>
      <c r="G376" s="9">
        <f t="shared" si="46"/>
        <v>196</v>
      </c>
      <c r="H376" s="9">
        <f t="shared" si="46"/>
        <v>0</v>
      </c>
      <c r="I376" s="9">
        <f t="shared" si="46"/>
        <v>196</v>
      </c>
    </row>
    <row r="377" spans="1:9" ht="63">
      <c r="A377" s="210" t="s">
        <v>687</v>
      </c>
      <c r="B377" s="50" t="s">
        <v>283</v>
      </c>
      <c r="C377" s="41" t="s">
        <v>134</v>
      </c>
      <c r="D377" s="41" t="s">
        <v>425</v>
      </c>
      <c r="E377" s="46" t="s">
        <v>167</v>
      </c>
      <c r="F377" s="41"/>
      <c r="G377" s="9">
        <f t="shared" si="46"/>
        <v>196</v>
      </c>
      <c r="H377" s="9">
        <f t="shared" si="46"/>
        <v>0</v>
      </c>
      <c r="I377" s="9">
        <f t="shared" si="46"/>
        <v>196</v>
      </c>
    </row>
    <row r="378" spans="1:9" ht="78.75">
      <c r="A378" s="210" t="s">
        <v>164</v>
      </c>
      <c r="B378" s="50" t="s">
        <v>283</v>
      </c>
      <c r="C378" s="41" t="s">
        <v>134</v>
      </c>
      <c r="D378" s="41" t="s">
        <v>425</v>
      </c>
      <c r="E378" s="41" t="s">
        <v>168</v>
      </c>
      <c r="F378" s="41" t="s">
        <v>132</v>
      </c>
      <c r="G378" s="9">
        <f>SUM(H378:I378)</f>
        <v>196</v>
      </c>
      <c r="H378" s="10"/>
      <c r="I378" s="10">
        <v>196</v>
      </c>
    </row>
    <row r="379" spans="1:9" s="56" customFormat="1" ht="31.5">
      <c r="A379" s="38" t="s">
        <v>277</v>
      </c>
      <c r="B379" s="39" t="s">
        <v>283</v>
      </c>
      <c r="C379" s="42" t="s">
        <v>134</v>
      </c>
      <c r="D379" s="42" t="s">
        <v>428</v>
      </c>
      <c r="E379" s="42"/>
      <c r="F379" s="42"/>
      <c r="G379" s="8">
        <f aca="true" t="shared" si="47" ref="G379:I380">G380</f>
        <v>160</v>
      </c>
      <c r="H379" s="8">
        <f t="shared" si="47"/>
        <v>152</v>
      </c>
      <c r="I379" s="8">
        <f t="shared" si="47"/>
        <v>8</v>
      </c>
    </row>
    <row r="380" spans="1:9" ht="63">
      <c r="A380" s="211" t="s">
        <v>395</v>
      </c>
      <c r="B380" s="50" t="s">
        <v>283</v>
      </c>
      <c r="C380" s="41" t="s">
        <v>134</v>
      </c>
      <c r="D380" s="45" t="s">
        <v>428</v>
      </c>
      <c r="E380" s="46" t="s">
        <v>200</v>
      </c>
      <c r="F380" s="41"/>
      <c r="G380" s="9">
        <f t="shared" si="47"/>
        <v>160</v>
      </c>
      <c r="H380" s="9">
        <f t="shared" si="47"/>
        <v>152</v>
      </c>
      <c r="I380" s="9">
        <f t="shared" si="47"/>
        <v>8</v>
      </c>
    </row>
    <row r="381" spans="1:9" ht="78.75">
      <c r="A381" s="211" t="s">
        <v>396</v>
      </c>
      <c r="B381" s="50" t="s">
        <v>283</v>
      </c>
      <c r="C381" s="41" t="s">
        <v>134</v>
      </c>
      <c r="D381" s="45" t="s">
        <v>428</v>
      </c>
      <c r="E381" s="46" t="s">
        <v>304</v>
      </c>
      <c r="F381" s="41"/>
      <c r="G381" s="9">
        <f>SUM(G382:G383)</f>
        <v>160</v>
      </c>
      <c r="H381" s="9">
        <f>SUM(H382:H383)</f>
        <v>152</v>
      </c>
      <c r="I381" s="9">
        <f>SUM(I382:I383)</f>
        <v>8</v>
      </c>
    </row>
    <row r="382" spans="1:9" ht="78.75">
      <c r="A382" s="211" t="s">
        <v>54</v>
      </c>
      <c r="B382" s="50" t="s">
        <v>283</v>
      </c>
      <c r="C382" s="41" t="s">
        <v>134</v>
      </c>
      <c r="D382" s="45" t="s">
        <v>428</v>
      </c>
      <c r="E382" s="41" t="s">
        <v>53</v>
      </c>
      <c r="F382" s="41" t="s">
        <v>644</v>
      </c>
      <c r="G382" s="9">
        <f>SUM(H382:I382)</f>
        <v>160</v>
      </c>
      <c r="H382" s="9">
        <v>152</v>
      </c>
      <c r="I382" s="9">
        <v>8</v>
      </c>
    </row>
    <row r="383" spans="1:9" ht="63">
      <c r="A383" s="211" t="s">
        <v>353</v>
      </c>
      <c r="B383" s="50" t="s">
        <v>283</v>
      </c>
      <c r="C383" s="41" t="s">
        <v>134</v>
      </c>
      <c r="D383" s="45" t="s">
        <v>428</v>
      </c>
      <c r="E383" s="41" t="s">
        <v>199</v>
      </c>
      <c r="F383" s="41" t="s">
        <v>644</v>
      </c>
      <c r="G383" s="9">
        <f>SUM(H383:I383)</f>
        <v>0</v>
      </c>
      <c r="H383" s="9">
        <v>0</v>
      </c>
      <c r="I383" s="9"/>
    </row>
    <row r="384" spans="1:9" ht="31.5">
      <c r="A384" s="35" t="s">
        <v>287</v>
      </c>
      <c r="B384" s="36">
        <v>873</v>
      </c>
      <c r="C384" s="41"/>
      <c r="D384" s="41"/>
      <c r="E384" s="41"/>
      <c r="F384" s="41"/>
      <c r="G384" s="8">
        <f>SUM(G385,G391)</f>
        <v>106232</v>
      </c>
      <c r="H384" s="8">
        <f>SUM(H385,H391)</f>
        <v>101973</v>
      </c>
      <c r="I384" s="8">
        <f>SUM(I385,I391)</f>
        <v>4259</v>
      </c>
    </row>
    <row r="385" spans="1:9" ht="15.75">
      <c r="A385" s="38" t="s">
        <v>743</v>
      </c>
      <c r="B385" s="39" t="s">
        <v>288</v>
      </c>
      <c r="C385" s="40" t="s">
        <v>493</v>
      </c>
      <c r="D385" s="41"/>
      <c r="E385" s="41"/>
      <c r="F385" s="41"/>
      <c r="G385" s="8">
        <f aca="true" t="shared" si="48" ref="G385:I386">G386</f>
        <v>0</v>
      </c>
      <c r="H385" s="8">
        <f t="shared" si="48"/>
        <v>0</v>
      </c>
      <c r="I385" s="8">
        <f t="shared" si="48"/>
        <v>0</v>
      </c>
    </row>
    <row r="386" spans="1:9" ht="15.75">
      <c r="A386" s="38" t="s">
        <v>126</v>
      </c>
      <c r="B386" s="39" t="s">
        <v>288</v>
      </c>
      <c r="C386" s="40" t="s">
        <v>493</v>
      </c>
      <c r="D386" s="40" t="s">
        <v>425</v>
      </c>
      <c r="E386" s="41"/>
      <c r="F386" s="41"/>
      <c r="G386" s="8">
        <f>G387</f>
        <v>0</v>
      </c>
      <c r="H386" s="8">
        <f t="shared" si="48"/>
        <v>0</v>
      </c>
      <c r="I386" s="8">
        <f t="shared" si="48"/>
        <v>0</v>
      </c>
    </row>
    <row r="387" spans="1:9" ht="60.75" customHeight="1">
      <c r="A387" s="49" t="s">
        <v>501</v>
      </c>
      <c r="B387" s="44" t="s">
        <v>288</v>
      </c>
      <c r="C387" s="45" t="s">
        <v>493</v>
      </c>
      <c r="D387" s="45" t="s">
        <v>425</v>
      </c>
      <c r="E387" s="91" t="s">
        <v>556</v>
      </c>
      <c r="F387" s="41"/>
      <c r="G387" s="9">
        <f>G388</f>
        <v>0</v>
      </c>
      <c r="H387" s="9">
        <f aca="true" t="shared" si="49" ref="H387:I389">H388</f>
        <v>0</v>
      </c>
      <c r="I387" s="9">
        <f t="shared" si="49"/>
        <v>0</v>
      </c>
    </row>
    <row r="388" spans="1:9" ht="111" customHeight="1">
      <c r="A388" s="54" t="s">
        <v>502</v>
      </c>
      <c r="B388" s="44" t="s">
        <v>288</v>
      </c>
      <c r="C388" s="45" t="s">
        <v>493</v>
      </c>
      <c r="D388" s="45" t="s">
        <v>425</v>
      </c>
      <c r="E388" s="91" t="s">
        <v>557</v>
      </c>
      <c r="F388" s="41"/>
      <c r="G388" s="9">
        <f>G389</f>
        <v>0</v>
      </c>
      <c r="H388" s="9">
        <f t="shared" si="49"/>
        <v>0</v>
      </c>
      <c r="I388" s="9">
        <f t="shared" si="49"/>
        <v>0</v>
      </c>
    </row>
    <row r="389" spans="1:9" ht="63">
      <c r="A389" s="54" t="s">
        <v>423</v>
      </c>
      <c r="B389" s="44" t="s">
        <v>288</v>
      </c>
      <c r="C389" s="45" t="s">
        <v>493</v>
      </c>
      <c r="D389" s="45" t="s">
        <v>425</v>
      </c>
      <c r="E389" s="91" t="s">
        <v>422</v>
      </c>
      <c r="F389" s="41"/>
      <c r="G389" s="9">
        <f>G390</f>
        <v>0</v>
      </c>
      <c r="H389" s="9">
        <f t="shared" si="49"/>
        <v>0</v>
      </c>
      <c r="I389" s="9">
        <f t="shared" si="49"/>
        <v>0</v>
      </c>
    </row>
    <row r="390" spans="1:9" ht="78.75">
      <c r="A390" s="211" t="s">
        <v>424</v>
      </c>
      <c r="B390" s="44" t="s">
        <v>288</v>
      </c>
      <c r="C390" s="45" t="s">
        <v>493</v>
      </c>
      <c r="D390" s="45" t="s">
        <v>425</v>
      </c>
      <c r="E390" s="72" t="s">
        <v>19</v>
      </c>
      <c r="F390" s="41" t="s">
        <v>644</v>
      </c>
      <c r="G390" s="9">
        <f>SUM(H390:I390)</f>
        <v>0</v>
      </c>
      <c r="H390" s="10">
        <v>0</v>
      </c>
      <c r="I390" s="10"/>
    </row>
    <row r="391" spans="1:9" ht="15.75">
      <c r="A391" s="38" t="s">
        <v>129</v>
      </c>
      <c r="B391" s="39" t="s">
        <v>288</v>
      </c>
      <c r="C391" s="42">
        <v>10</v>
      </c>
      <c r="D391" s="41"/>
      <c r="E391" s="41"/>
      <c r="F391" s="41"/>
      <c r="G391" s="8">
        <f>SUM(G392,G398,G408,G464,G481)</f>
        <v>106232</v>
      </c>
      <c r="H391" s="8">
        <f>SUM(H392,H398,H408,H464,H481)</f>
        <v>101973</v>
      </c>
      <c r="I391" s="8">
        <f>SUM(I392,I398,I408,I464,I481)</f>
        <v>4259</v>
      </c>
    </row>
    <row r="392" spans="1:9" ht="15.75">
      <c r="A392" s="38" t="s">
        <v>289</v>
      </c>
      <c r="B392" s="39" t="s">
        <v>288</v>
      </c>
      <c r="C392" s="42">
        <v>10</v>
      </c>
      <c r="D392" s="40" t="s">
        <v>526</v>
      </c>
      <c r="E392" s="41"/>
      <c r="F392" s="41"/>
      <c r="G392" s="8">
        <f>G393</f>
        <v>2580</v>
      </c>
      <c r="H392" s="8">
        <f aca="true" t="shared" si="50" ref="H392:I394">H393</f>
        <v>0</v>
      </c>
      <c r="I392" s="8">
        <f t="shared" si="50"/>
        <v>2580</v>
      </c>
    </row>
    <row r="393" spans="1:9" ht="47.25">
      <c r="A393" s="49" t="s">
        <v>408</v>
      </c>
      <c r="B393" s="44" t="s">
        <v>288</v>
      </c>
      <c r="C393" s="41">
        <v>10</v>
      </c>
      <c r="D393" s="45" t="s">
        <v>526</v>
      </c>
      <c r="E393" s="92" t="s">
        <v>588</v>
      </c>
      <c r="F393" s="41"/>
      <c r="G393" s="9">
        <f>G394</f>
        <v>2580</v>
      </c>
      <c r="H393" s="9">
        <f t="shared" si="50"/>
        <v>0</v>
      </c>
      <c r="I393" s="9">
        <f t="shared" si="50"/>
        <v>2580</v>
      </c>
    </row>
    <row r="394" spans="1:9" ht="78.75">
      <c r="A394" s="49" t="s">
        <v>563</v>
      </c>
      <c r="B394" s="44" t="s">
        <v>288</v>
      </c>
      <c r="C394" s="41">
        <v>10</v>
      </c>
      <c r="D394" s="45" t="s">
        <v>526</v>
      </c>
      <c r="E394" s="93" t="s">
        <v>561</v>
      </c>
      <c r="F394" s="41"/>
      <c r="G394" s="9">
        <f>G395</f>
        <v>2580</v>
      </c>
      <c r="H394" s="9">
        <f t="shared" si="50"/>
        <v>0</v>
      </c>
      <c r="I394" s="9">
        <f t="shared" si="50"/>
        <v>2580</v>
      </c>
    </row>
    <row r="395" spans="1:9" ht="31.5">
      <c r="A395" s="54" t="s">
        <v>564</v>
      </c>
      <c r="B395" s="44" t="s">
        <v>288</v>
      </c>
      <c r="C395" s="41">
        <v>10</v>
      </c>
      <c r="D395" s="45" t="s">
        <v>526</v>
      </c>
      <c r="E395" s="93" t="s">
        <v>562</v>
      </c>
      <c r="F395" s="41"/>
      <c r="G395" s="9">
        <f>SUM(G396:G397)</f>
        <v>2580</v>
      </c>
      <c r="H395" s="9">
        <f>SUM(H396:H397)</f>
        <v>0</v>
      </c>
      <c r="I395" s="9">
        <f>SUM(I396:I397)</f>
        <v>2580</v>
      </c>
    </row>
    <row r="396" spans="1:9" ht="47.25">
      <c r="A396" s="43" t="s">
        <v>429</v>
      </c>
      <c r="B396" s="44" t="s">
        <v>288</v>
      </c>
      <c r="C396" s="41">
        <v>10</v>
      </c>
      <c r="D396" s="45" t="s">
        <v>526</v>
      </c>
      <c r="E396" s="57" t="s">
        <v>20</v>
      </c>
      <c r="F396" s="41" t="s">
        <v>644</v>
      </c>
      <c r="G396" s="9">
        <f>SUM(H396:I396)</f>
        <v>21</v>
      </c>
      <c r="H396" s="9"/>
      <c r="I396" s="9">
        <v>21</v>
      </c>
    </row>
    <row r="397" spans="1:9" ht="31.5">
      <c r="A397" s="89" t="s">
        <v>430</v>
      </c>
      <c r="B397" s="44" t="s">
        <v>288</v>
      </c>
      <c r="C397" s="41" t="s">
        <v>134</v>
      </c>
      <c r="D397" s="45" t="s">
        <v>526</v>
      </c>
      <c r="E397" s="57" t="s">
        <v>20</v>
      </c>
      <c r="F397" s="41" t="s">
        <v>132</v>
      </c>
      <c r="G397" s="9">
        <f>SUM(H397:I397)</f>
        <v>2559</v>
      </c>
      <c r="H397" s="10"/>
      <c r="I397" s="10">
        <v>2559</v>
      </c>
    </row>
    <row r="398" spans="1:9" ht="15.75">
      <c r="A398" s="38" t="s">
        <v>290</v>
      </c>
      <c r="B398" s="39" t="s">
        <v>288</v>
      </c>
      <c r="C398" s="42">
        <v>10</v>
      </c>
      <c r="D398" s="40" t="s">
        <v>494</v>
      </c>
      <c r="E398" s="41"/>
      <c r="F398" s="41"/>
      <c r="G398" s="8">
        <f>G399</f>
        <v>36524</v>
      </c>
      <c r="H398" s="8">
        <f aca="true" t="shared" si="51" ref="H398:I400">H399</f>
        <v>36375</v>
      </c>
      <c r="I398" s="8">
        <f t="shared" si="51"/>
        <v>149</v>
      </c>
    </row>
    <row r="399" spans="1:9" ht="47.25">
      <c r="A399" s="49" t="s">
        <v>408</v>
      </c>
      <c r="B399" s="44" t="s">
        <v>288</v>
      </c>
      <c r="C399" s="41" t="s">
        <v>134</v>
      </c>
      <c r="D399" s="45" t="s">
        <v>494</v>
      </c>
      <c r="E399" s="51" t="s">
        <v>680</v>
      </c>
      <c r="F399" s="41"/>
      <c r="G399" s="9">
        <f>G400</f>
        <v>36524</v>
      </c>
      <c r="H399" s="9">
        <f t="shared" si="51"/>
        <v>36375</v>
      </c>
      <c r="I399" s="9">
        <f t="shared" si="51"/>
        <v>149</v>
      </c>
    </row>
    <row r="400" spans="1:9" ht="78.75">
      <c r="A400" s="49" t="s">
        <v>898</v>
      </c>
      <c r="B400" s="44" t="s">
        <v>288</v>
      </c>
      <c r="C400" s="41" t="s">
        <v>134</v>
      </c>
      <c r="D400" s="45" t="s">
        <v>494</v>
      </c>
      <c r="E400" s="51" t="s">
        <v>431</v>
      </c>
      <c r="F400" s="41"/>
      <c r="G400" s="9">
        <f>G401</f>
        <v>36524</v>
      </c>
      <c r="H400" s="9">
        <f t="shared" si="51"/>
        <v>36375</v>
      </c>
      <c r="I400" s="9">
        <f t="shared" si="51"/>
        <v>149</v>
      </c>
    </row>
    <row r="401" spans="1:9" ht="47.25">
      <c r="A401" s="49" t="s">
        <v>899</v>
      </c>
      <c r="B401" s="44" t="s">
        <v>288</v>
      </c>
      <c r="C401" s="41" t="s">
        <v>134</v>
      </c>
      <c r="D401" s="45" t="s">
        <v>494</v>
      </c>
      <c r="E401" s="51" t="s">
        <v>432</v>
      </c>
      <c r="F401" s="41"/>
      <c r="G401" s="9">
        <f>SUM(G402:G407)</f>
        <v>36524</v>
      </c>
      <c r="H401" s="9">
        <f>SUM(H402:H407)</f>
        <v>36375</v>
      </c>
      <c r="I401" s="9">
        <f>SUM(I402:I407)</f>
        <v>149</v>
      </c>
    </row>
    <row r="402" spans="1:9" ht="78.75">
      <c r="A402" s="43" t="s">
        <v>900</v>
      </c>
      <c r="B402" s="44" t="s">
        <v>288</v>
      </c>
      <c r="C402" s="41" t="s">
        <v>134</v>
      </c>
      <c r="D402" s="45" t="s">
        <v>494</v>
      </c>
      <c r="E402" s="53" t="s">
        <v>21</v>
      </c>
      <c r="F402" s="41" t="s">
        <v>128</v>
      </c>
      <c r="G402" s="9">
        <f aca="true" t="shared" si="52" ref="G402:G407">SUM(H402:I402)</f>
        <v>149</v>
      </c>
      <c r="H402" s="10"/>
      <c r="I402" s="10">
        <v>149</v>
      </c>
    </row>
    <row r="403" spans="1:9" ht="99" customHeight="1">
      <c r="A403" s="43" t="s">
        <v>516</v>
      </c>
      <c r="B403" s="44" t="s">
        <v>288</v>
      </c>
      <c r="C403" s="41" t="s">
        <v>134</v>
      </c>
      <c r="D403" s="45" t="s">
        <v>494</v>
      </c>
      <c r="E403" s="53" t="s">
        <v>22</v>
      </c>
      <c r="F403" s="41" t="s">
        <v>642</v>
      </c>
      <c r="G403" s="9">
        <f t="shared" si="52"/>
        <v>2034</v>
      </c>
      <c r="H403" s="10">
        <v>2034</v>
      </c>
      <c r="I403" s="10"/>
    </row>
    <row r="404" spans="1:9" ht="47.25">
      <c r="A404" s="43" t="s">
        <v>688</v>
      </c>
      <c r="B404" s="44" t="s">
        <v>288</v>
      </c>
      <c r="C404" s="41" t="s">
        <v>134</v>
      </c>
      <c r="D404" s="45" t="s">
        <v>494</v>
      </c>
      <c r="E404" s="53" t="s">
        <v>22</v>
      </c>
      <c r="F404" s="41" t="s">
        <v>644</v>
      </c>
      <c r="G404" s="9">
        <f t="shared" si="52"/>
        <v>529</v>
      </c>
      <c r="H404" s="10">
        <v>529</v>
      </c>
      <c r="I404" s="10"/>
    </row>
    <row r="405" spans="1:9" ht="47.25">
      <c r="A405" s="89" t="s">
        <v>689</v>
      </c>
      <c r="B405" s="44" t="s">
        <v>288</v>
      </c>
      <c r="C405" s="41" t="s">
        <v>134</v>
      </c>
      <c r="D405" s="45" t="s">
        <v>494</v>
      </c>
      <c r="E405" s="53" t="s">
        <v>22</v>
      </c>
      <c r="F405" s="41" t="s">
        <v>132</v>
      </c>
      <c r="G405" s="9">
        <f t="shared" si="52"/>
        <v>0</v>
      </c>
      <c r="H405" s="9"/>
      <c r="I405" s="10"/>
    </row>
    <row r="406" spans="1:9" ht="63">
      <c r="A406" s="43" t="s">
        <v>84</v>
      </c>
      <c r="B406" s="44" t="s">
        <v>288</v>
      </c>
      <c r="C406" s="41" t="s">
        <v>134</v>
      </c>
      <c r="D406" s="45" t="s">
        <v>494</v>
      </c>
      <c r="E406" s="53" t="s">
        <v>22</v>
      </c>
      <c r="F406" s="41" t="s">
        <v>128</v>
      </c>
      <c r="G406" s="9">
        <f t="shared" si="52"/>
        <v>33811</v>
      </c>
      <c r="H406" s="10">
        <v>33811</v>
      </c>
      <c r="I406" s="10"/>
    </row>
    <row r="407" spans="1:9" ht="33.75" customHeight="1">
      <c r="A407" s="43" t="s">
        <v>690</v>
      </c>
      <c r="B407" s="44" t="s">
        <v>288</v>
      </c>
      <c r="C407" s="41" t="s">
        <v>134</v>
      </c>
      <c r="D407" s="45" t="s">
        <v>494</v>
      </c>
      <c r="E407" s="53" t="s">
        <v>22</v>
      </c>
      <c r="F407" s="41" t="s">
        <v>113</v>
      </c>
      <c r="G407" s="9">
        <f t="shared" si="52"/>
        <v>1</v>
      </c>
      <c r="H407" s="10">
        <v>1</v>
      </c>
      <c r="I407" s="10"/>
    </row>
    <row r="408" spans="1:9" ht="15.75">
      <c r="A408" s="38" t="s">
        <v>130</v>
      </c>
      <c r="B408" s="39" t="s">
        <v>288</v>
      </c>
      <c r="C408" s="42">
        <v>10</v>
      </c>
      <c r="D408" s="40" t="s">
        <v>425</v>
      </c>
      <c r="E408" s="41"/>
      <c r="F408" s="41"/>
      <c r="G408" s="8">
        <f>SUM(G409,)</f>
        <v>42989.1</v>
      </c>
      <c r="H408" s="8">
        <f>SUM(H409,)</f>
        <v>42912.1</v>
      </c>
      <c r="I408" s="8">
        <f>SUM(I409,)</f>
        <v>77</v>
      </c>
    </row>
    <row r="409" spans="1:9" ht="47.25">
      <c r="A409" s="49" t="s">
        <v>408</v>
      </c>
      <c r="B409" s="50" t="s">
        <v>288</v>
      </c>
      <c r="C409" s="41">
        <v>10</v>
      </c>
      <c r="D409" s="45" t="s">
        <v>425</v>
      </c>
      <c r="E409" s="46" t="s">
        <v>680</v>
      </c>
      <c r="F409" s="41"/>
      <c r="G409" s="9">
        <f>SUM(G410,G452,G455)</f>
        <v>42989.1</v>
      </c>
      <c r="H409" s="9">
        <f>SUM(H410,H452,H455)</f>
        <v>42912.1</v>
      </c>
      <c r="I409" s="9">
        <f>SUM(I410,I452,I455)</f>
        <v>77</v>
      </c>
    </row>
    <row r="410" spans="1:9" ht="78.75">
      <c r="A410" s="49" t="s">
        <v>563</v>
      </c>
      <c r="B410" s="50" t="s">
        <v>288</v>
      </c>
      <c r="C410" s="41">
        <v>10</v>
      </c>
      <c r="D410" s="45" t="s">
        <v>425</v>
      </c>
      <c r="E410" s="46" t="s">
        <v>561</v>
      </c>
      <c r="F410" s="41"/>
      <c r="G410" s="9">
        <f>SUM(G411,G428)</f>
        <v>31393.1</v>
      </c>
      <c r="H410" s="9">
        <f>SUM(H411,H428)</f>
        <v>31329.1</v>
      </c>
      <c r="I410" s="9">
        <f>SUM(I411,I428)</f>
        <v>64</v>
      </c>
    </row>
    <row r="411" spans="1:10" ht="47.25">
      <c r="A411" s="47" t="s">
        <v>929</v>
      </c>
      <c r="B411" s="41" t="s">
        <v>288</v>
      </c>
      <c r="C411" s="41">
        <v>10</v>
      </c>
      <c r="D411" s="45" t="s">
        <v>425</v>
      </c>
      <c r="E411" s="51" t="s">
        <v>928</v>
      </c>
      <c r="F411" s="41"/>
      <c r="G411" s="9">
        <f>SUM(G412:G427)</f>
        <v>22404</v>
      </c>
      <c r="H411" s="9">
        <f>SUM(H412:H427)</f>
        <v>22404</v>
      </c>
      <c r="I411" s="9">
        <f>SUM(I412:I427)</f>
        <v>0</v>
      </c>
      <c r="J411" s="28">
        <v>22405</v>
      </c>
    </row>
    <row r="412" spans="1:9" ht="63">
      <c r="A412" s="211" t="s">
        <v>930</v>
      </c>
      <c r="B412" s="41" t="s">
        <v>288</v>
      </c>
      <c r="C412" s="41">
        <v>10</v>
      </c>
      <c r="D412" s="45" t="s">
        <v>425</v>
      </c>
      <c r="E412" s="53" t="s">
        <v>259</v>
      </c>
      <c r="F412" s="41" t="s">
        <v>644</v>
      </c>
      <c r="G412" s="9">
        <f aca="true" t="shared" si="53" ref="G412:G427">SUM(H412:I412)</f>
        <v>175</v>
      </c>
      <c r="H412" s="9">
        <v>175</v>
      </c>
      <c r="I412" s="9"/>
    </row>
    <row r="413" spans="1:9" ht="47.25">
      <c r="A413" s="47" t="s">
        <v>931</v>
      </c>
      <c r="B413" s="41" t="s">
        <v>288</v>
      </c>
      <c r="C413" s="41">
        <v>10</v>
      </c>
      <c r="D413" s="45" t="s">
        <v>425</v>
      </c>
      <c r="E413" s="53" t="s">
        <v>259</v>
      </c>
      <c r="F413" s="41" t="s">
        <v>132</v>
      </c>
      <c r="G413" s="9">
        <f t="shared" si="53"/>
        <v>13371</v>
      </c>
      <c r="H413" s="10">
        <v>13371</v>
      </c>
      <c r="I413" s="10"/>
    </row>
    <row r="414" spans="1:9" ht="63">
      <c r="A414" s="211" t="s">
        <v>148</v>
      </c>
      <c r="B414" s="41" t="s">
        <v>288</v>
      </c>
      <c r="C414" s="41">
        <v>10</v>
      </c>
      <c r="D414" s="45" t="s">
        <v>425</v>
      </c>
      <c r="E414" s="53" t="s">
        <v>261</v>
      </c>
      <c r="F414" s="41" t="s">
        <v>644</v>
      </c>
      <c r="G414" s="9">
        <f t="shared" si="53"/>
        <v>26</v>
      </c>
      <c r="H414" s="9">
        <v>26</v>
      </c>
      <c r="I414" s="9"/>
    </row>
    <row r="415" spans="1:9" ht="63">
      <c r="A415" s="211" t="s">
        <v>189</v>
      </c>
      <c r="B415" s="41" t="s">
        <v>288</v>
      </c>
      <c r="C415" s="41">
        <v>10</v>
      </c>
      <c r="D415" s="45" t="s">
        <v>425</v>
      </c>
      <c r="E415" s="53" t="s">
        <v>261</v>
      </c>
      <c r="F415" s="41" t="s">
        <v>132</v>
      </c>
      <c r="G415" s="9">
        <f t="shared" si="53"/>
        <v>2103</v>
      </c>
      <c r="H415" s="10">
        <v>2103</v>
      </c>
      <c r="I415" s="10"/>
    </row>
    <row r="416" spans="1:9" ht="78.75">
      <c r="A416" s="211" t="s">
        <v>418</v>
      </c>
      <c r="B416" s="41" t="s">
        <v>288</v>
      </c>
      <c r="C416" s="41">
        <v>10</v>
      </c>
      <c r="D416" s="45" t="s">
        <v>425</v>
      </c>
      <c r="E416" s="53" t="s">
        <v>271</v>
      </c>
      <c r="F416" s="41" t="s">
        <v>644</v>
      </c>
      <c r="G416" s="9">
        <f t="shared" si="53"/>
        <v>36</v>
      </c>
      <c r="H416" s="9">
        <v>36</v>
      </c>
      <c r="I416" s="9"/>
    </row>
    <row r="417" spans="1:9" ht="63">
      <c r="A417" s="211" t="s">
        <v>419</v>
      </c>
      <c r="B417" s="41" t="s">
        <v>288</v>
      </c>
      <c r="C417" s="41">
        <v>10</v>
      </c>
      <c r="D417" s="45" t="s">
        <v>425</v>
      </c>
      <c r="E417" s="53" t="s">
        <v>271</v>
      </c>
      <c r="F417" s="41" t="s">
        <v>132</v>
      </c>
      <c r="G417" s="9">
        <f t="shared" si="53"/>
        <v>2874</v>
      </c>
      <c r="H417" s="10">
        <v>2874</v>
      </c>
      <c r="I417" s="10"/>
    </row>
    <row r="418" spans="1:9" ht="94.5">
      <c r="A418" s="211" t="s">
        <v>416</v>
      </c>
      <c r="B418" s="41" t="s">
        <v>288</v>
      </c>
      <c r="C418" s="41">
        <v>10</v>
      </c>
      <c r="D418" s="45" t="s">
        <v>425</v>
      </c>
      <c r="E418" s="53" t="s">
        <v>272</v>
      </c>
      <c r="F418" s="41" t="s">
        <v>644</v>
      </c>
      <c r="G418" s="9">
        <f t="shared" si="53"/>
        <v>1</v>
      </c>
      <c r="H418" s="9">
        <v>1</v>
      </c>
      <c r="I418" s="9"/>
    </row>
    <row r="419" spans="1:9" ht="94.5">
      <c r="A419" s="211" t="s">
        <v>435</v>
      </c>
      <c r="B419" s="41" t="s">
        <v>288</v>
      </c>
      <c r="C419" s="41">
        <v>10</v>
      </c>
      <c r="D419" s="45" t="s">
        <v>425</v>
      </c>
      <c r="E419" s="53" t="s">
        <v>272</v>
      </c>
      <c r="F419" s="41" t="s">
        <v>132</v>
      </c>
      <c r="G419" s="9">
        <f t="shared" si="53"/>
        <v>103</v>
      </c>
      <c r="H419" s="10">
        <v>103</v>
      </c>
      <c r="I419" s="10"/>
    </row>
    <row r="420" spans="1:9" ht="78.75">
      <c r="A420" s="211" t="s">
        <v>436</v>
      </c>
      <c r="B420" s="41" t="s">
        <v>288</v>
      </c>
      <c r="C420" s="41">
        <v>10</v>
      </c>
      <c r="D420" s="45" t="s">
        <v>425</v>
      </c>
      <c r="E420" s="53" t="s">
        <v>273</v>
      </c>
      <c r="F420" s="41" t="s">
        <v>644</v>
      </c>
      <c r="G420" s="9">
        <f t="shared" si="53"/>
        <v>30</v>
      </c>
      <c r="H420" s="9">
        <v>30</v>
      </c>
      <c r="I420" s="9"/>
    </row>
    <row r="421" spans="1:9" ht="63">
      <c r="A421" s="211" t="s">
        <v>398</v>
      </c>
      <c r="B421" s="41" t="s">
        <v>288</v>
      </c>
      <c r="C421" s="41">
        <v>10</v>
      </c>
      <c r="D421" s="45" t="s">
        <v>425</v>
      </c>
      <c r="E421" s="53" t="s">
        <v>273</v>
      </c>
      <c r="F421" s="41" t="s">
        <v>132</v>
      </c>
      <c r="G421" s="9">
        <f t="shared" si="53"/>
        <v>2794</v>
      </c>
      <c r="H421" s="10">
        <v>2794</v>
      </c>
      <c r="I421" s="10"/>
    </row>
    <row r="422" spans="1:9" ht="78.75">
      <c r="A422" s="211" t="s">
        <v>901</v>
      </c>
      <c r="B422" s="41" t="s">
        <v>288</v>
      </c>
      <c r="C422" s="41">
        <v>10</v>
      </c>
      <c r="D422" s="45" t="s">
        <v>425</v>
      </c>
      <c r="E422" s="53" t="s">
        <v>274</v>
      </c>
      <c r="F422" s="41" t="s">
        <v>644</v>
      </c>
      <c r="G422" s="9">
        <f t="shared" si="53"/>
        <v>9</v>
      </c>
      <c r="H422" s="9">
        <v>9</v>
      </c>
      <c r="I422" s="9"/>
    </row>
    <row r="423" spans="1:9" ht="63">
      <c r="A423" s="211" t="s">
        <v>280</v>
      </c>
      <c r="B423" s="41" t="s">
        <v>288</v>
      </c>
      <c r="C423" s="41">
        <v>10</v>
      </c>
      <c r="D423" s="45" t="s">
        <v>425</v>
      </c>
      <c r="E423" s="53" t="s">
        <v>274</v>
      </c>
      <c r="F423" s="41" t="s">
        <v>132</v>
      </c>
      <c r="G423" s="9">
        <f t="shared" si="53"/>
        <v>852</v>
      </c>
      <c r="H423" s="10">
        <v>852</v>
      </c>
      <c r="I423" s="10"/>
    </row>
    <row r="424" spans="1:9" ht="94.5">
      <c r="A424" s="211" t="s">
        <v>488</v>
      </c>
      <c r="B424" s="41" t="s">
        <v>288</v>
      </c>
      <c r="C424" s="41">
        <v>10</v>
      </c>
      <c r="D424" s="45" t="s">
        <v>425</v>
      </c>
      <c r="E424" s="53" t="s">
        <v>489</v>
      </c>
      <c r="F424" s="41" t="s">
        <v>644</v>
      </c>
      <c r="G424" s="13">
        <f t="shared" si="53"/>
        <v>0</v>
      </c>
      <c r="H424" s="16"/>
      <c r="I424" s="16"/>
    </row>
    <row r="425" spans="1:9" ht="94.5">
      <c r="A425" s="211" t="s">
        <v>490</v>
      </c>
      <c r="B425" s="41" t="s">
        <v>288</v>
      </c>
      <c r="C425" s="41">
        <v>10</v>
      </c>
      <c r="D425" s="45" t="s">
        <v>425</v>
      </c>
      <c r="E425" s="53" t="s">
        <v>489</v>
      </c>
      <c r="F425" s="41" t="s">
        <v>132</v>
      </c>
      <c r="G425" s="13">
        <f t="shared" si="53"/>
        <v>0</v>
      </c>
      <c r="H425" s="16">
        <v>0</v>
      </c>
      <c r="I425" s="16"/>
    </row>
    <row r="426" spans="1:9" ht="110.25">
      <c r="A426" s="210" t="s">
        <v>672</v>
      </c>
      <c r="B426" s="41" t="s">
        <v>288</v>
      </c>
      <c r="C426" s="41">
        <v>10</v>
      </c>
      <c r="D426" s="45" t="s">
        <v>425</v>
      </c>
      <c r="E426" s="53" t="s">
        <v>673</v>
      </c>
      <c r="F426" s="41" t="s">
        <v>644</v>
      </c>
      <c r="G426" s="9">
        <f t="shared" si="53"/>
        <v>0</v>
      </c>
      <c r="H426" s="10"/>
      <c r="I426" s="10"/>
    </row>
    <row r="427" spans="1:9" ht="94.5">
      <c r="A427" s="211" t="s">
        <v>674</v>
      </c>
      <c r="B427" s="41" t="s">
        <v>288</v>
      </c>
      <c r="C427" s="41">
        <v>10</v>
      </c>
      <c r="D427" s="45" t="s">
        <v>425</v>
      </c>
      <c r="E427" s="53" t="s">
        <v>673</v>
      </c>
      <c r="F427" s="41" t="s">
        <v>132</v>
      </c>
      <c r="G427" s="9">
        <f t="shared" si="53"/>
        <v>30</v>
      </c>
      <c r="H427" s="10">
        <v>30</v>
      </c>
      <c r="I427" s="10"/>
    </row>
    <row r="428" spans="1:9" ht="31.5">
      <c r="A428" s="54" t="s">
        <v>564</v>
      </c>
      <c r="B428" s="50" t="s">
        <v>288</v>
      </c>
      <c r="C428" s="41">
        <v>10</v>
      </c>
      <c r="D428" s="45" t="s">
        <v>425</v>
      </c>
      <c r="E428" s="46" t="s">
        <v>562</v>
      </c>
      <c r="F428" s="41"/>
      <c r="G428" s="9">
        <f>SUM(G429:G451)</f>
        <v>8989.1</v>
      </c>
      <c r="H428" s="9">
        <f>SUM(H429:H451)</f>
        <v>8925.1</v>
      </c>
      <c r="I428" s="9">
        <f>SUM(I429:I451)</f>
        <v>64</v>
      </c>
    </row>
    <row r="429" spans="1:9" ht="31.5">
      <c r="A429" s="211" t="s">
        <v>401</v>
      </c>
      <c r="B429" s="50" t="s">
        <v>288</v>
      </c>
      <c r="C429" s="41">
        <v>10</v>
      </c>
      <c r="D429" s="45" t="s">
        <v>425</v>
      </c>
      <c r="E429" s="41" t="s">
        <v>400</v>
      </c>
      <c r="F429" s="41" t="s">
        <v>132</v>
      </c>
      <c r="G429" s="9">
        <f aca="true" t="shared" si="54" ref="G429:G451">SUM(H429:I429)</f>
        <v>64</v>
      </c>
      <c r="H429" s="9"/>
      <c r="I429" s="9">
        <v>64</v>
      </c>
    </row>
    <row r="430" spans="1:9" ht="94.5">
      <c r="A430" s="211" t="s">
        <v>350</v>
      </c>
      <c r="B430" s="50" t="s">
        <v>288</v>
      </c>
      <c r="C430" s="41">
        <v>10</v>
      </c>
      <c r="D430" s="45" t="s">
        <v>425</v>
      </c>
      <c r="E430" s="41" t="s">
        <v>257</v>
      </c>
      <c r="F430" s="41" t="s">
        <v>644</v>
      </c>
      <c r="G430" s="9">
        <f t="shared" si="54"/>
        <v>1</v>
      </c>
      <c r="H430" s="9">
        <v>1</v>
      </c>
      <c r="I430" s="9"/>
    </row>
    <row r="431" spans="1:9" ht="94.5">
      <c r="A431" s="47" t="s">
        <v>349</v>
      </c>
      <c r="B431" s="50" t="s">
        <v>288</v>
      </c>
      <c r="C431" s="41">
        <v>10</v>
      </c>
      <c r="D431" s="45" t="s">
        <v>425</v>
      </c>
      <c r="E431" s="41" t="s">
        <v>257</v>
      </c>
      <c r="F431" s="41" t="s">
        <v>132</v>
      </c>
      <c r="G431" s="9">
        <f t="shared" si="54"/>
        <v>145</v>
      </c>
      <c r="H431" s="9">
        <v>145</v>
      </c>
      <c r="I431" s="9"/>
    </row>
    <row r="432" spans="1:9" ht="94.5">
      <c r="A432" s="211" t="s">
        <v>927</v>
      </c>
      <c r="B432" s="41" t="s">
        <v>288</v>
      </c>
      <c r="C432" s="41">
        <v>10</v>
      </c>
      <c r="D432" s="45" t="s">
        <v>425</v>
      </c>
      <c r="E432" s="53" t="s">
        <v>258</v>
      </c>
      <c r="F432" s="41" t="s">
        <v>644</v>
      </c>
      <c r="G432" s="9">
        <f t="shared" si="54"/>
        <v>10</v>
      </c>
      <c r="H432" s="9">
        <v>10</v>
      </c>
      <c r="I432" s="9"/>
    </row>
    <row r="433" spans="1:9" ht="31.5">
      <c r="A433" s="47" t="s">
        <v>131</v>
      </c>
      <c r="B433" s="41" t="s">
        <v>288</v>
      </c>
      <c r="C433" s="41">
        <v>10</v>
      </c>
      <c r="D433" s="45" t="s">
        <v>425</v>
      </c>
      <c r="E433" s="53" t="s">
        <v>258</v>
      </c>
      <c r="F433" s="41" t="s">
        <v>132</v>
      </c>
      <c r="G433" s="9">
        <f t="shared" si="54"/>
        <v>1316</v>
      </c>
      <c r="H433" s="10">
        <v>1316</v>
      </c>
      <c r="I433" s="10"/>
    </row>
    <row r="434" spans="1:9" ht="157.5">
      <c r="A434" s="210" t="s">
        <v>221</v>
      </c>
      <c r="B434" s="41" t="s">
        <v>288</v>
      </c>
      <c r="C434" s="41">
        <v>10</v>
      </c>
      <c r="D434" s="45" t="s">
        <v>425</v>
      </c>
      <c r="E434" s="72" t="s">
        <v>260</v>
      </c>
      <c r="F434" s="41" t="s">
        <v>644</v>
      </c>
      <c r="G434" s="9">
        <f t="shared" si="54"/>
        <v>0</v>
      </c>
      <c r="H434" s="9">
        <v>0</v>
      </c>
      <c r="I434" s="9"/>
    </row>
    <row r="435" spans="1:9" ht="141.75">
      <c r="A435" s="47" t="s">
        <v>467</v>
      </c>
      <c r="B435" s="41" t="s">
        <v>288</v>
      </c>
      <c r="C435" s="41" t="s">
        <v>134</v>
      </c>
      <c r="D435" s="45" t="s">
        <v>425</v>
      </c>
      <c r="E435" s="72" t="s">
        <v>260</v>
      </c>
      <c r="F435" s="41" t="s">
        <v>132</v>
      </c>
      <c r="G435" s="9">
        <f t="shared" si="54"/>
        <v>5</v>
      </c>
      <c r="H435" s="10">
        <v>5</v>
      </c>
      <c r="I435" s="10"/>
    </row>
    <row r="436" spans="1:9" ht="63">
      <c r="A436" s="211" t="s">
        <v>245</v>
      </c>
      <c r="B436" s="41" t="s">
        <v>288</v>
      </c>
      <c r="C436" s="41" t="s">
        <v>134</v>
      </c>
      <c r="D436" s="45" t="s">
        <v>425</v>
      </c>
      <c r="E436" s="53" t="s">
        <v>262</v>
      </c>
      <c r="F436" s="41" t="s">
        <v>644</v>
      </c>
      <c r="G436" s="9">
        <f t="shared" si="54"/>
        <v>7</v>
      </c>
      <c r="H436" s="10">
        <v>7</v>
      </c>
      <c r="I436" s="10"/>
    </row>
    <row r="437" spans="1:9" ht="63">
      <c r="A437" s="211" t="s">
        <v>469</v>
      </c>
      <c r="B437" s="41" t="s">
        <v>288</v>
      </c>
      <c r="C437" s="41" t="s">
        <v>134</v>
      </c>
      <c r="D437" s="45" t="s">
        <v>425</v>
      </c>
      <c r="E437" s="53" t="s">
        <v>262</v>
      </c>
      <c r="F437" s="41" t="s">
        <v>132</v>
      </c>
      <c r="G437" s="9">
        <f t="shared" si="54"/>
        <v>857</v>
      </c>
      <c r="H437" s="10">
        <v>857</v>
      </c>
      <c r="I437" s="10"/>
    </row>
    <row r="438" spans="1:9" ht="63">
      <c r="A438" s="211" t="s">
        <v>359</v>
      </c>
      <c r="B438" s="41" t="s">
        <v>288</v>
      </c>
      <c r="C438" s="41">
        <v>10</v>
      </c>
      <c r="D438" s="45" t="s">
        <v>425</v>
      </c>
      <c r="E438" s="53" t="s">
        <v>263</v>
      </c>
      <c r="F438" s="41" t="s">
        <v>644</v>
      </c>
      <c r="G438" s="9">
        <f t="shared" si="54"/>
        <v>0</v>
      </c>
      <c r="H438" s="9">
        <v>0</v>
      </c>
      <c r="I438" s="9"/>
    </row>
    <row r="439" spans="1:9" ht="63">
      <c r="A439" s="211" t="s">
        <v>926</v>
      </c>
      <c r="B439" s="41" t="s">
        <v>288</v>
      </c>
      <c r="C439" s="41" t="s">
        <v>134</v>
      </c>
      <c r="D439" s="45" t="s">
        <v>425</v>
      </c>
      <c r="E439" s="53" t="s">
        <v>263</v>
      </c>
      <c r="F439" s="41" t="s">
        <v>132</v>
      </c>
      <c r="G439" s="9">
        <f t="shared" si="54"/>
        <v>51</v>
      </c>
      <c r="H439" s="10">
        <v>51</v>
      </c>
      <c r="I439" s="10"/>
    </row>
    <row r="440" spans="1:9" ht="157.5">
      <c r="A440" s="210" t="s">
        <v>892</v>
      </c>
      <c r="B440" s="41" t="s">
        <v>288</v>
      </c>
      <c r="C440" s="41">
        <v>10</v>
      </c>
      <c r="D440" s="45" t="s">
        <v>425</v>
      </c>
      <c r="E440" s="53" t="s">
        <v>264</v>
      </c>
      <c r="F440" s="41" t="s">
        <v>644</v>
      </c>
      <c r="G440" s="9">
        <f t="shared" si="54"/>
        <v>1</v>
      </c>
      <c r="H440" s="9">
        <v>1</v>
      </c>
      <c r="I440" s="9"/>
    </row>
    <row r="441" spans="1:9" ht="157.5">
      <c r="A441" s="210" t="s">
        <v>893</v>
      </c>
      <c r="B441" s="41" t="s">
        <v>288</v>
      </c>
      <c r="C441" s="41">
        <v>10</v>
      </c>
      <c r="D441" s="45" t="s">
        <v>425</v>
      </c>
      <c r="E441" s="53" t="s">
        <v>264</v>
      </c>
      <c r="F441" s="41" t="s">
        <v>132</v>
      </c>
      <c r="G441" s="9">
        <f t="shared" si="54"/>
        <v>57</v>
      </c>
      <c r="H441" s="10">
        <v>57</v>
      </c>
      <c r="I441" s="10"/>
    </row>
    <row r="442" spans="1:9" ht="63">
      <c r="A442" s="211" t="s">
        <v>576</v>
      </c>
      <c r="B442" s="41" t="s">
        <v>288</v>
      </c>
      <c r="C442" s="41" t="s">
        <v>134</v>
      </c>
      <c r="D442" s="45" t="s">
        <v>425</v>
      </c>
      <c r="E442" s="53" t="s">
        <v>265</v>
      </c>
      <c r="F442" s="41" t="s">
        <v>644</v>
      </c>
      <c r="G442" s="9">
        <f t="shared" si="54"/>
        <v>41</v>
      </c>
      <c r="H442" s="9">
        <v>41</v>
      </c>
      <c r="I442" s="9"/>
    </row>
    <row r="443" spans="1:9" ht="63">
      <c r="A443" s="211" t="s">
        <v>246</v>
      </c>
      <c r="B443" s="41" t="s">
        <v>288</v>
      </c>
      <c r="C443" s="41" t="s">
        <v>134</v>
      </c>
      <c r="D443" s="45" t="s">
        <v>425</v>
      </c>
      <c r="E443" s="53" t="s">
        <v>265</v>
      </c>
      <c r="F443" s="41" t="s">
        <v>132</v>
      </c>
      <c r="G443" s="9">
        <f t="shared" si="54"/>
        <v>4406</v>
      </c>
      <c r="H443" s="10">
        <v>4406</v>
      </c>
      <c r="I443" s="10"/>
    </row>
    <row r="444" spans="1:9" ht="63">
      <c r="A444" s="211" t="s">
        <v>247</v>
      </c>
      <c r="B444" s="41" t="s">
        <v>288</v>
      </c>
      <c r="C444" s="41">
        <v>10</v>
      </c>
      <c r="D444" s="45" t="s">
        <v>425</v>
      </c>
      <c r="E444" s="53" t="s">
        <v>267</v>
      </c>
      <c r="F444" s="41" t="s">
        <v>644</v>
      </c>
      <c r="G444" s="9">
        <f t="shared" si="54"/>
        <v>0.1</v>
      </c>
      <c r="H444" s="9">
        <v>0.1</v>
      </c>
      <c r="I444" s="9"/>
    </row>
    <row r="445" spans="1:9" ht="47.25">
      <c r="A445" s="211" t="s">
        <v>248</v>
      </c>
      <c r="B445" s="41" t="s">
        <v>288</v>
      </c>
      <c r="C445" s="41">
        <v>10</v>
      </c>
      <c r="D445" s="45" t="s">
        <v>425</v>
      </c>
      <c r="E445" s="53" t="s">
        <v>267</v>
      </c>
      <c r="F445" s="41" t="s">
        <v>132</v>
      </c>
      <c r="G445" s="9">
        <f t="shared" si="54"/>
        <v>11</v>
      </c>
      <c r="H445" s="10">
        <v>11</v>
      </c>
      <c r="I445" s="10"/>
    </row>
    <row r="446" spans="1:9" ht="63">
      <c r="A446" s="211" t="s">
        <v>249</v>
      </c>
      <c r="B446" s="41" t="s">
        <v>288</v>
      </c>
      <c r="C446" s="41">
        <v>10</v>
      </c>
      <c r="D446" s="45" t="s">
        <v>425</v>
      </c>
      <c r="E446" s="53" t="s">
        <v>269</v>
      </c>
      <c r="F446" s="41" t="s">
        <v>644</v>
      </c>
      <c r="G446" s="9">
        <f t="shared" si="54"/>
        <v>0</v>
      </c>
      <c r="H446" s="9"/>
      <c r="I446" s="9"/>
    </row>
    <row r="447" spans="1:9" ht="47.25">
      <c r="A447" s="211" t="s">
        <v>250</v>
      </c>
      <c r="B447" s="41" t="s">
        <v>288</v>
      </c>
      <c r="C447" s="41">
        <v>10</v>
      </c>
      <c r="D447" s="45" t="s">
        <v>425</v>
      </c>
      <c r="E447" s="53" t="s">
        <v>269</v>
      </c>
      <c r="F447" s="41" t="s">
        <v>132</v>
      </c>
      <c r="G447" s="9">
        <f t="shared" si="54"/>
        <v>21</v>
      </c>
      <c r="H447" s="10">
        <v>21</v>
      </c>
      <c r="I447" s="10"/>
    </row>
    <row r="448" spans="1:9" ht="78.75">
      <c r="A448" s="211" t="s">
        <v>251</v>
      </c>
      <c r="B448" s="41" t="s">
        <v>288</v>
      </c>
      <c r="C448" s="41">
        <v>10</v>
      </c>
      <c r="D448" s="45" t="s">
        <v>425</v>
      </c>
      <c r="E448" s="53" t="s">
        <v>270</v>
      </c>
      <c r="F448" s="41" t="s">
        <v>644</v>
      </c>
      <c r="G448" s="9">
        <f t="shared" si="54"/>
        <v>24</v>
      </c>
      <c r="H448" s="9">
        <v>24</v>
      </c>
      <c r="I448" s="9"/>
    </row>
    <row r="449" spans="1:9" ht="31.5">
      <c r="A449" s="211" t="s">
        <v>131</v>
      </c>
      <c r="B449" s="41" t="s">
        <v>288</v>
      </c>
      <c r="C449" s="41">
        <v>10</v>
      </c>
      <c r="D449" s="45" t="s">
        <v>425</v>
      </c>
      <c r="E449" s="53" t="s">
        <v>270</v>
      </c>
      <c r="F449" s="41" t="s">
        <v>132</v>
      </c>
      <c r="G449" s="9">
        <f t="shared" si="54"/>
        <v>1890</v>
      </c>
      <c r="H449" s="10">
        <v>1890</v>
      </c>
      <c r="I449" s="10"/>
    </row>
    <row r="450" spans="1:9" ht="47.25">
      <c r="A450" s="211" t="s">
        <v>433</v>
      </c>
      <c r="B450" s="41" t="s">
        <v>288</v>
      </c>
      <c r="C450" s="41">
        <v>10</v>
      </c>
      <c r="D450" s="45" t="s">
        <v>425</v>
      </c>
      <c r="E450" s="53" t="s">
        <v>275</v>
      </c>
      <c r="F450" s="41" t="s">
        <v>644</v>
      </c>
      <c r="G450" s="9">
        <f t="shared" si="54"/>
        <v>2</v>
      </c>
      <c r="H450" s="9">
        <v>2</v>
      </c>
      <c r="I450" s="9"/>
    </row>
    <row r="451" spans="1:9" ht="47.25">
      <c r="A451" s="211" t="s">
        <v>434</v>
      </c>
      <c r="B451" s="41" t="s">
        <v>288</v>
      </c>
      <c r="C451" s="41" t="s">
        <v>134</v>
      </c>
      <c r="D451" s="45" t="s">
        <v>425</v>
      </c>
      <c r="E451" s="53" t="s">
        <v>275</v>
      </c>
      <c r="F451" s="41" t="s">
        <v>132</v>
      </c>
      <c r="G451" s="9">
        <f t="shared" si="54"/>
        <v>80</v>
      </c>
      <c r="H451" s="10">
        <v>80</v>
      </c>
      <c r="I451" s="10"/>
    </row>
    <row r="452" spans="1:9" ht="78.75">
      <c r="A452" s="49" t="s">
        <v>898</v>
      </c>
      <c r="B452" s="41" t="s">
        <v>288</v>
      </c>
      <c r="C452" s="41" t="s">
        <v>134</v>
      </c>
      <c r="D452" s="45" t="s">
        <v>425</v>
      </c>
      <c r="E452" s="51" t="s">
        <v>431</v>
      </c>
      <c r="F452" s="41"/>
      <c r="G452" s="9">
        <f aca="true" t="shared" si="55" ref="G452:I453">G453</f>
        <v>222</v>
      </c>
      <c r="H452" s="9">
        <f t="shared" si="55"/>
        <v>222</v>
      </c>
      <c r="I452" s="9">
        <f t="shared" si="55"/>
        <v>0</v>
      </c>
    </row>
    <row r="453" spans="1:9" ht="47.25">
      <c r="A453" s="49" t="s">
        <v>899</v>
      </c>
      <c r="B453" s="41" t="s">
        <v>288</v>
      </c>
      <c r="C453" s="41" t="s">
        <v>134</v>
      </c>
      <c r="D453" s="45" t="s">
        <v>425</v>
      </c>
      <c r="E453" s="51" t="s">
        <v>432</v>
      </c>
      <c r="F453" s="41"/>
      <c r="G453" s="9">
        <f t="shared" si="55"/>
        <v>222</v>
      </c>
      <c r="H453" s="9">
        <f t="shared" si="55"/>
        <v>222</v>
      </c>
      <c r="I453" s="9">
        <f t="shared" si="55"/>
        <v>0</v>
      </c>
    </row>
    <row r="454" spans="1:9" ht="94.5">
      <c r="A454" s="55" t="s">
        <v>94</v>
      </c>
      <c r="B454" s="41" t="s">
        <v>288</v>
      </c>
      <c r="C454" s="41" t="s">
        <v>134</v>
      </c>
      <c r="D454" s="45" t="s">
        <v>425</v>
      </c>
      <c r="E454" s="53" t="s">
        <v>169</v>
      </c>
      <c r="F454" s="41" t="s">
        <v>132</v>
      </c>
      <c r="G454" s="9">
        <f>SUM(H454:I454)</f>
        <v>222</v>
      </c>
      <c r="H454" s="10">
        <v>222</v>
      </c>
      <c r="I454" s="10"/>
    </row>
    <row r="455" spans="1:9" ht="78.75">
      <c r="A455" s="49" t="s">
        <v>590</v>
      </c>
      <c r="B455" s="41" t="s">
        <v>288</v>
      </c>
      <c r="C455" s="41">
        <v>10</v>
      </c>
      <c r="D455" s="45" t="s">
        <v>425</v>
      </c>
      <c r="E455" s="51" t="s">
        <v>631</v>
      </c>
      <c r="F455" s="41"/>
      <c r="G455" s="9">
        <f>G456</f>
        <v>11374</v>
      </c>
      <c r="H455" s="9">
        <f>H456</f>
        <v>11361</v>
      </c>
      <c r="I455" s="9">
        <f>I456</f>
        <v>13</v>
      </c>
    </row>
    <row r="456" spans="1:9" ht="31.5">
      <c r="A456" s="49" t="s">
        <v>591</v>
      </c>
      <c r="B456" s="41" t="s">
        <v>288</v>
      </c>
      <c r="C456" s="41">
        <v>10</v>
      </c>
      <c r="D456" s="45" t="s">
        <v>425</v>
      </c>
      <c r="E456" s="51" t="s">
        <v>632</v>
      </c>
      <c r="F456" s="41"/>
      <c r="G456" s="9">
        <f>SUM(G457:G463)</f>
        <v>11374</v>
      </c>
      <c r="H456" s="9">
        <f>SUM(H457:H463)</f>
        <v>11361</v>
      </c>
      <c r="I456" s="9">
        <f>SUM(I457:I463)</f>
        <v>13</v>
      </c>
    </row>
    <row r="457" spans="1:9" ht="31.5">
      <c r="A457" s="211" t="s">
        <v>401</v>
      </c>
      <c r="B457" s="41" t="s">
        <v>288</v>
      </c>
      <c r="C457" s="41">
        <v>10</v>
      </c>
      <c r="D457" s="45" t="s">
        <v>425</v>
      </c>
      <c r="E457" s="53" t="s">
        <v>402</v>
      </c>
      <c r="F457" s="41" t="s">
        <v>132</v>
      </c>
      <c r="G457" s="9">
        <f>SUM(H457:I457)</f>
        <v>13</v>
      </c>
      <c r="H457" s="9"/>
      <c r="I457" s="9">
        <v>13</v>
      </c>
    </row>
    <row r="458" spans="1:9" ht="110.25">
      <c r="A458" s="211" t="s">
        <v>207</v>
      </c>
      <c r="B458" s="41" t="s">
        <v>288</v>
      </c>
      <c r="C458" s="41">
        <v>10</v>
      </c>
      <c r="D458" s="45" t="s">
        <v>425</v>
      </c>
      <c r="E458" s="53" t="s">
        <v>291</v>
      </c>
      <c r="F458" s="41" t="s">
        <v>132</v>
      </c>
      <c r="G458" s="9">
        <f aca="true" t="shared" si="56" ref="G458:G463">SUM(H458:I458)</f>
        <v>5334</v>
      </c>
      <c r="H458" s="10">
        <v>5334</v>
      </c>
      <c r="I458" s="10"/>
    </row>
    <row r="459" spans="1:9" ht="94.5">
      <c r="A459" s="211" t="s">
        <v>866</v>
      </c>
      <c r="B459" s="41" t="s">
        <v>288</v>
      </c>
      <c r="C459" s="41">
        <v>10</v>
      </c>
      <c r="D459" s="45" t="s">
        <v>425</v>
      </c>
      <c r="E459" s="53" t="s">
        <v>292</v>
      </c>
      <c r="F459" s="41">
        <v>300</v>
      </c>
      <c r="G459" s="9">
        <f t="shared" si="56"/>
        <v>384</v>
      </c>
      <c r="H459" s="10">
        <v>384</v>
      </c>
      <c r="I459" s="10"/>
    </row>
    <row r="460" spans="1:9" ht="63">
      <c r="A460" s="211" t="s">
        <v>399</v>
      </c>
      <c r="B460" s="41" t="s">
        <v>288</v>
      </c>
      <c r="C460" s="41" t="s">
        <v>134</v>
      </c>
      <c r="D460" s="45" t="s">
        <v>425</v>
      </c>
      <c r="E460" s="53" t="s">
        <v>293</v>
      </c>
      <c r="F460" s="41" t="s">
        <v>644</v>
      </c>
      <c r="G460" s="9">
        <f t="shared" si="56"/>
        <v>47</v>
      </c>
      <c r="H460" s="9">
        <v>47</v>
      </c>
      <c r="I460" s="9"/>
    </row>
    <row r="461" spans="1:9" ht="47.25">
      <c r="A461" s="211" t="s">
        <v>854</v>
      </c>
      <c r="B461" s="41" t="s">
        <v>288</v>
      </c>
      <c r="C461" s="41" t="s">
        <v>134</v>
      </c>
      <c r="D461" s="45" t="s">
        <v>425</v>
      </c>
      <c r="E461" s="53" t="s">
        <v>293</v>
      </c>
      <c r="F461" s="41" t="s">
        <v>132</v>
      </c>
      <c r="G461" s="9">
        <f t="shared" si="56"/>
        <v>5575</v>
      </c>
      <c r="H461" s="10">
        <v>5575</v>
      </c>
      <c r="I461" s="10"/>
    </row>
    <row r="462" spans="1:9" ht="63">
      <c r="A462" s="211" t="s">
        <v>855</v>
      </c>
      <c r="B462" s="41" t="s">
        <v>288</v>
      </c>
      <c r="C462" s="41">
        <v>10</v>
      </c>
      <c r="D462" s="45" t="s">
        <v>425</v>
      </c>
      <c r="E462" s="53" t="s">
        <v>448</v>
      </c>
      <c r="F462" s="41" t="s">
        <v>644</v>
      </c>
      <c r="G462" s="9">
        <f t="shared" si="56"/>
        <v>0</v>
      </c>
      <c r="H462" s="9">
        <v>0</v>
      </c>
      <c r="I462" s="9"/>
    </row>
    <row r="463" spans="1:9" ht="47.25">
      <c r="A463" s="211" t="s">
        <v>886</v>
      </c>
      <c r="B463" s="41" t="s">
        <v>288</v>
      </c>
      <c r="C463" s="41">
        <v>10</v>
      </c>
      <c r="D463" s="45" t="s">
        <v>425</v>
      </c>
      <c r="E463" s="53" t="s">
        <v>448</v>
      </c>
      <c r="F463" s="41">
        <v>300</v>
      </c>
      <c r="G463" s="9">
        <f t="shared" si="56"/>
        <v>21</v>
      </c>
      <c r="H463" s="10">
        <v>21</v>
      </c>
      <c r="I463" s="10"/>
    </row>
    <row r="464" spans="1:9" ht="15.75">
      <c r="A464" s="38" t="s">
        <v>133</v>
      </c>
      <c r="B464" s="81">
        <v>873</v>
      </c>
      <c r="C464" s="42">
        <v>10</v>
      </c>
      <c r="D464" s="40" t="s">
        <v>527</v>
      </c>
      <c r="E464" s="41"/>
      <c r="F464" s="41"/>
      <c r="G464" s="8">
        <f aca="true" t="shared" si="57" ref="G464:I465">G465</f>
        <v>14708</v>
      </c>
      <c r="H464" s="8">
        <f t="shared" si="57"/>
        <v>14708</v>
      </c>
      <c r="I464" s="8">
        <f t="shared" si="57"/>
        <v>0</v>
      </c>
    </row>
    <row r="465" spans="1:9" ht="47.25">
      <c r="A465" s="49" t="s">
        <v>408</v>
      </c>
      <c r="B465" s="41" t="s">
        <v>288</v>
      </c>
      <c r="C465" s="41" t="s">
        <v>134</v>
      </c>
      <c r="D465" s="45" t="s">
        <v>527</v>
      </c>
      <c r="E465" s="51" t="s">
        <v>680</v>
      </c>
      <c r="F465" s="41"/>
      <c r="G465" s="9">
        <f t="shared" si="57"/>
        <v>14708</v>
      </c>
      <c r="H465" s="9">
        <f t="shared" si="57"/>
        <v>14708</v>
      </c>
      <c r="I465" s="9">
        <f t="shared" si="57"/>
        <v>0</v>
      </c>
    </row>
    <row r="466" spans="1:9" ht="78.75">
      <c r="A466" s="49" t="s">
        <v>590</v>
      </c>
      <c r="B466" s="41" t="s">
        <v>288</v>
      </c>
      <c r="C466" s="41" t="s">
        <v>134</v>
      </c>
      <c r="D466" s="45" t="s">
        <v>527</v>
      </c>
      <c r="E466" s="51" t="s">
        <v>631</v>
      </c>
      <c r="F466" s="41"/>
      <c r="G466" s="9">
        <f>SUM(G467,G471)</f>
        <v>14708</v>
      </c>
      <c r="H466" s="9">
        <f>SUM(H467,H471)</f>
        <v>14708</v>
      </c>
      <c r="I466" s="9">
        <f>SUM(I467,I471)</f>
        <v>0</v>
      </c>
    </row>
    <row r="467" spans="1:9" ht="31.5">
      <c r="A467" s="49" t="s">
        <v>591</v>
      </c>
      <c r="B467" s="41" t="s">
        <v>288</v>
      </c>
      <c r="C467" s="41" t="s">
        <v>134</v>
      </c>
      <c r="D467" s="45" t="s">
        <v>527</v>
      </c>
      <c r="E467" s="51" t="s">
        <v>632</v>
      </c>
      <c r="F467" s="41"/>
      <c r="G467" s="9">
        <f>SUM(G468:G470)</f>
        <v>11016</v>
      </c>
      <c r="H467" s="9">
        <f>SUM(H468:H470)</f>
        <v>11016</v>
      </c>
      <c r="I467" s="9">
        <f>SUM(I468:I470)</f>
        <v>0</v>
      </c>
    </row>
    <row r="468" spans="1:9" ht="78.75">
      <c r="A468" s="49" t="s">
        <v>509</v>
      </c>
      <c r="B468" s="41" t="s">
        <v>288</v>
      </c>
      <c r="C468" s="41" t="s">
        <v>134</v>
      </c>
      <c r="D468" s="45" t="s">
        <v>527</v>
      </c>
      <c r="E468" s="77" t="s">
        <v>508</v>
      </c>
      <c r="F468" s="41" t="s">
        <v>132</v>
      </c>
      <c r="G468" s="9">
        <f>SUM(H468:I468)</f>
        <v>200</v>
      </c>
      <c r="H468" s="9">
        <v>200</v>
      </c>
      <c r="I468" s="9"/>
    </row>
    <row r="469" spans="1:9" ht="94.5">
      <c r="A469" s="211" t="s">
        <v>471</v>
      </c>
      <c r="B469" s="41" t="s">
        <v>288</v>
      </c>
      <c r="C469" s="41" t="s">
        <v>134</v>
      </c>
      <c r="D469" s="45" t="s">
        <v>527</v>
      </c>
      <c r="E469" s="53" t="s">
        <v>295</v>
      </c>
      <c r="F469" s="41" t="s">
        <v>644</v>
      </c>
      <c r="G469" s="9">
        <f>SUM(H469:I469)</f>
        <v>86</v>
      </c>
      <c r="H469" s="10">
        <v>86</v>
      </c>
      <c r="I469" s="9"/>
    </row>
    <row r="470" spans="1:9" ht="94.5">
      <c r="A470" s="211" t="s">
        <v>887</v>
      </c>
      <c r="B470" s="41" t="s">
        <v>288</v>
      </c>
      <c r="C470" s="41" t="s">
        <v>134</v>
      </c>
      <c r="D470" s="45" t="s">
        <v>527</v>
      </c>
      <c r="E470" s="53" t="s">
        <v>295</v>
      </c>
      <c r="F470" s="41" t="s">
        <v>132</v>
      </c>
      <c r="G470" s="9">
        <f>SUM(H470:I470)</f>
        <v>10730</v>
      </c>
      <c r="H470" s="10">
        <v>10730</v>
      </c>
      <c r="I470" s="10"/>
    </row>
    <row r="471" spans="1:9" ht="47.25">
      <c r="A471" s="49" t="s">
        <v>659</v>
      </c>
      <c r="B471" s="41" t="s">
        <v>288</v>
      </c>
      <c r="C471" s="41" t="s">
        <v>134</v>
      </c>
      <c r="D471" s="45" t="s">
        <v>527</v>
      </c>
      <c r="E471" s="51" t="s">
        <v>658</v>
      </c>
      <c r="F471" s="41"/>
      <c r="G471" s="9">
        <f>SUM(G472:G480)</f>
        <v>3692</v>
      </c>
      <c r="H471" s="9">
        <f>SUM(H472:H480)</f>
        <v>3692</v>
      </c>
      <c r="I471" s="9">
        <f>SUM(I472:I480)</f>
        <v>0</v>
      </c>
    </row>
    <row r="472" spans="1:9" ht="78.75">
      <c r="A472" s="211" t="s">
        <v>888</v>
      </c>
      <c r="B472" s="41" t="s">
        <v>288</v>
      </c>
      <c r="C472" s="41" t="s">
        <v>134</v>
      </c>
      <c r="D472" s="45" t="s">
        <v>527</v>
      </c>
      <c r="E472" s="53" t="s">
        <v>294</v>
      </c>
      <c r="F472" s="41" t="s">
        <v>132</v>
      </c>
      <c r="G472" s="9">
        <f aca="true" t="shared" si="58" ref="G472:G480">SUM(H472:I472)</f>
        <v>34</v>
      </c>
      <c r="H472" s="10">
        <v>34</v>
      </c>
      <c r="I472" s="10"/>
    </row>
    <row r="473" spans="1:9" ht="94.5">
      <c r="A473" s="211" t="s">
        <v>889</v>
      </c>
      <c r="B473" s="41" t="s">
        <v>288</v>
      </c>
      <c r="C473" s="41" t="s">
        <v>134</v>
      </c>
      <c r="D473" s="45" t="s">
        <v>527</v>
      </c>
      <c r="E473" s="53" t="s">
        <v>296</v>
      </c>
      <c r="F473" s="41" t="s">
        <v>132</v>
      </c>
      <c r="G473" s="9">
        <f t="shared" si="58"/>
        <v>16</v>
      </c>
      <c r="H473" s="10">
        <v>16</v>
      </c>
      <c r="I473" s="10"/>
    </row>
    <row r="474" spans="1:9" ht="63">
      <c r="A474" s="211" t="s">
        <v>470</v>
      </c>
      <c r="B474" s="41" t="s">
        <v>288</v>
      </c>
      <c r="C474" s="41" t="s">
        <v>276</v>
      </c>
      <c r="D474" s="45" t="s">
        <v>527</v>
      </c>
      <c r="E474" s="53" t="s">
        <v>297</v>
      </c>
      <c r="F474" s="41" t="s">
        <v>644</v>
      </c>
      <c r="G474" s="9">
        <f t="shared" si="58"/>
        <v>7</v>
      </c>
      <c r="H474" s="10">
        <v>7</v>
      </c>
      <c r="I474" s="10"/>
    </row>
    <row r="475" spans="1:9" ht="63">
      <c r="A475" s="211" t="s">
        <v>890</v>
      </c>
      <c r="B475" s="41" t="s">
        <v>288</v>
      </c>
      <c r="C475" s="41" t="s">
        <v>276</v>
      </c>
      <c r="D475" s="45" t="s">
        <v>527</v>
      </c>
      <c r="E475" s="53" t="s">
        <v>297</v>
      </c>
      <c r="F475" s="41" t="s">
        <v>132</v>
      </c>
      <c r="G475" s="9">
        <f t="shared" si="58"/>
        <v>916</v>
      </c>
      <c r="H475" s="10">
        <v>916</v>
      </c>
      <c r="I475" s="10"/>
    </row>
    <row r="476" spans="1:9" ht="78.75">
      <c r="A476" s="211" t="s">
        <v>518</v>
      </c>
      <c r="B476" s="41" t="s">
        <v>288</v>
      </c>
      <c r="C476" s="41" t="s">
        <v>134</v>
      </c>
      <c r="D476" s="45" t="s">
        <v>527</v>
      </c>
      <c r="E476" s="41" t="s">
        <v>298</v>
      </c>
      <c r="F476" s="41" t="s">
        <v>644</v>
      </c>
      <c r="G476" s="9">
        <f t="shared" si="58"/>
        <v>14</v>
      </c>
      <c r="H476" s="10">
        <v>14</v>
      </c>
      <c r="I476" s="10"/>
    </row>
    <row r="477" spans="1:9" ht="78.75">
      <c r="A477" s="211" t="s">
        <v>657</v>
      </c>
      <c r="B477" s="41" t="s">
        <v>288</v>
      </c>
      <c r="C477" s="41" t="s">
        <v>134</v>
      </c>
      <c r="D477" s="45" t="s">
        <v>527</v>
      </c>
      <c r="E477" s="41" t="s">
        <v>298</v>
      </c>
      <c r="F477" s="41" t="s">
        <v>132</v>
      </c>
      <c r="G477" s="9">
        <f t="shared" si="58"/>
        <v>1816</v>
      </c>
      <c r="H477" s="10">
        <v>1816</v>
      </c>
      <c r="I477" s="10"/>
    </row>
    <row r="478" spans="1:9" ht="47.25">
      <c r="A478" s="211" t="s">
        <v>201</v>
      </c>
      <c r="B478" s="41" t="s">
        <v>288</v>
      </c>
      <c r="C478" s="41" t="s">
        <v>134</v>
      </c>
      <c r="D478" s="45" t="s">
        <v>527</v>
      </c>
      <c r="E478" s="41" t="s">
        <v>202</v>
      </c>
      <c r="F478" s="41" t="s">
        <v>132</v>
      </c>
      <c r="G478" s="9">
        <f t="shared" si="58"/>
        <v>667</v>
      </c>
      <c r="H478" s="10">
        <v>667</v>
      </c>
      <c r="I478" s="10"/>
    </row>
    <row r="479" spans="1:9" ht="94.5">
      <c r="A479" s="211" t="s">
        <v>91</v>
      </c>
      <c r="B479" s="41" t="s">
        <v>288</v>
      </c>
      <c r="C479" s="41" t="s">
        <v>134</v>
      </c>
      <c r="D479" s="45" t="s">
        <v>527</v>
      </c>
      <c r="E479" s="41" t="s">
        <v>299</v>
      </c>
      <c r="F479" s="41" t="s">
        <v>644</v>
      </c>
      <c r="G479" s="9">
        <f t="shared" si="58"/>
        <v>0</v>
      </c>
      <c r="H479" s="10">
        <v>0</v>
      </c>
      <c r="I479" s="10"/>
    </row>
    <row r="480" spans="1:9" ht="94.5">
      <c r="A480" s="211" t="s">
        <v>566</v>
      </c>
      <c r="B480" s="41" t="s">
        <v>288</v>
      </c>
      <c r="C480" s="41" t="s">
        <v>134</v>
      </c>
      <c r="D480" s="45" t="s">
        <v>527</v>
      </c>
      <c r="E480" s="41" t="s">
        <v>299</v>
      </c>
      <c r="F480" s="41" t="s">
        <v>132</v>
      </c>
      <c r="G480" s="9">
        <f t="shared" si="58"/>
        <v>222</v>
      </c>
      <c r="H480" s="10">
        <v>222</v>
      </c>
      <c r="I480" s="10"/>
    </row>
    <row r="481" spans="1:9" ht="31.5">
      <c r="A481" s="38" t="s">
        <v>277</v>
      </c>
      <c r="B481" s="81">
        <v>873</v>
      </c>
      <c r="C481" s="42">
        <v>10</v>
      </c>
      <c r="D481" s="40" t="s">
        <v>428</v>
      </c>
      <c r="E481" s="41"/>
      <c r="F481" s="41"/>
      <c r="G481" s="8">
        <f>G482</f>
        <v>9430.9</v>
      </c>
      <c r="H481" s="8">
        <f>H482</f>
        <v>7977.9</v>
      </c>
      <c r="I481" s="8">
        <f>I482</f>
        <v>1453</v>
      </c>
    </row>
    <row r="482" spans="1:9" ht="47.25">
      <c r="A482" s="49" t="s">
        <v>408</v>
      </c>
      <c r="B482" s="41" t="s">
        <v>288</v>
      </c>
      <c r="C482" s="41">
        <v>10</v>
      </c>
      <c r="D482" s="45" t="s">
        <v>428</v>
      </c>
      <c r="E482" s="46" t="s">
        <v>680</v>
      </c>
      <c r="F482" s="41"/>
      <c r="G482" s="9">
        <f>SUM(G483,G486)</f>
        <v>9430.9</v>
      </c>
      <c r="H482" s="9">
        <f>SUM(H483,H486)</f>
        <v>7977.9</v>
      </c>
      <c r="I482" s="9">
        <f>SUM(I483,I486)</f>
        <v>1453</v>
      </c>
    </row>
    <row r="483" spans="1:9" ht="110.25">
      <c r="A483" s="49" t="s">
        <v>828</v>
      </c>
      <c r="B483" s="41" t="s">
        <v>288</v>
      </c>
      <c r="C483" s="41">
        <v>10</v>
      </c>
      <c r="D483" s="45" t="s">
        <v>428</v>
      </c>
      <c r="E483" s="46" t="s">
        <v>826</v>
      </c>
      <c r="F483" s="41"/>
      <c r="G483" s="9">
        <f aca="true" t="shared" si="59" ref="G483:I484">G484</f>
        <v>1004</v>
      </c>
      <c r="H483" s="9">
        <f t="shared" si="59"/>
        <v>0</v>
      </c>
      <c r="I483" s="9">
        <f t="shared" si="59"/>
        <v>1004</v>
      </c>
    </row>
    <row r="484" spans="1:9" ht="47.25">
      <c r="A484" s="47" t="s">
        <v>829</v>
      </c>
      <c r="B484" s="41" t="s">
        <v>288</v>
      </c>
      <c r="C484" s="41">
        <v>10</v>
      </c>
      <c r="D484" s="45" t="s">
        <v>428</v>
      </c>
      <c r="E484" s="46" t="s">
        <v>827</v>
      </c>
      <c r="F484" s="41"/>
      <c r="G484" s="9">
        <f t="shared" si="59"/>
        <v>1004</v>
      </c>
      <c r="H484" s="9">
        <f t="shared" si="59"/>
        <v>0</v>
      </c>
      <c r="I484" s="9">
        <f t="shared" si="59"/>
        <v>1004</v>
      </c>
    </row>
    <row r="485" spans="1:9" ht="78.75">
      <c r="A485" s="211" t="s">
        <v>59</v>
      </c>
      <c r="B485" s="41" t="s">
        <v>288</v>
      </c>
      <c r="C485" s="41" t="s">
        <v>134</v>
      </c>
      <c r="D485" s="45" t="s">
        <v>428</v>
      </c>
      <c r="E485" s="41" t="s">
        <v>301</v>
      </c>
      <c r="F485" s="41">
        <v>600</v>
      </c>
      <c r="G485" s="9">
        <f>SUM(H485:I485)</f>
        <v>1004</v>
      </c>
      <c r="H485" s="10"/>
      <c r="I485" s="10">
        <v>1004</v>
      </c>
    </row>
    <row r="486" spans="1:9" ht="78.75">
      <c r="A486" s="49" t="s">
        <v>487</v>
      </c>
      <c r="B486" s="41" t="s">
        <v>288</v>
      </c>
      <c r="C486" s="41">
        <v>10</v>
      </c>
      <c r="D486" s="45" t="s">
        <v>428</v>
      </c>
      <c r="E486" s="46" t="s">
        <v>485</v>
      </c>
      <c r="F486" s="41"/>
      <c r="G486" s="9">
        <f>SUM(G487,G490,G494,G497,G500)</f>
        <v>8426.9</v>
      </c>
      <c r="H486" s="9">
        <f>SUM(H487,H490,H494,H497,H500)</f>
        <v>7977.9</v>
      </c>
      <c r="I486" s="9">
        <f>SUM(I487,I490,I494,I497,I500)</f>
        <v>449</v>
      </c>
    </row>
    <row r="487" spans="1:9" ht="31.5">
      <c r="A487" s="49" t="s">
        <v>630</v>
      </c>
      <c r="B487" s="41" t="s">
        <v>288</v>
      </c>
      <c r="C487" s="41">
        <v>10</v>
      </c>
      <c r="D487" s="45" t="s">
        <v>428</v>
      </c>
      <c r="E487" s="51" t="s">
        <v>60</v>
      </c>
      <c r="F487" s="41"/>
      <c r="G487" s="9">
        <f>SUM(G488:G489)</f>
        <v>6136</v>
      </c>
      <c r="H487" s="9">
        <f>SUM(H488:H489)</f>
        <v>6136</v>
      </c>
      <c r="I487" s="9">
        <f>SUM(I488:I489)</f>
        <v>0</v>
      </c>
    </row>
    <row r="488" spans="1:9" ht="110.25">
      <c r="A488" s="210" t="s">
        <v>98</v>
      </c>
      <c r="B488" s="41" t="s">
        <v>288</v>
      </c>
      <c r="C488" s="41">
        <v>10</v>
      </c>
      <c r="D488" s="45" t="s">
        <v>428</v>
      </c>
      <c r="E488" s="53" t="s">
        <v>235</v>
      </c>
      <c r="F488" s="41" t="s">
        <v>642</v>
      </c>
      <c r="G488" s="9">
        <f>SUM(H488:I488)</f>
        <v>6089</v>
      </c>
      <c r="H488" s="10">
        <v>6089</v>
      </c>
      <c r="I488" s="10"/>
    </row>
    <row r="489" spans="1:9" ht="63">
      <c r="A489" s="211" t="s">
        <v>362</v>
      </c>
      <c r="B489" s="41" t="s">
        <v>288</v>
      </c>
      <c r="C489" s="41">
        <v>10</v>
      </c>
      <c r="D489" s="45" t="s">
        <v>428</v>
      </c>
      <c r="E489" s="53" t="s">
        <v>235</v>
      </c>
      <c r="F489" s="41" t="s">
        <v>644</v>
      </c>
      <c r="G489" s="9">
        <f>SUM(H489:I489)</f>
        <v>47</v>
      </c>
      <c r="H489" s="10">
        <v>47</v>
      </c>
      <c r="I489" s="10"/>
    </row>
    <row r="490" spans="1:9" ht="78.75">
      <c r="A490" s="55" t="s">
        <v>825</v>
      </c>
      <c r="B490" s="41" t="s">
        <v>288</v>
      </c>
      <c r="C490" s="41">
        <v>10</v>
      </c>
      <c r="D490" s="45" t="s">
        <v>428</v>
      </c>
      <c r="E490" s="46" t="s">
        <v>486</v>
      </c>
      <c r="F490" s="41"/>
      <c r="G490" s="9">
        <f>SUM(G491,G492,G493)</f>
        <v>791</v>
      </c>
      <c r="H490" s="9">
        <f>SUM(H491,H492,H493)</f>
        <v>342</v>
      </c>
      <c r="I490" s="9">
        <f>SUM(I491,I492,I493)</f>
        <v>449</v>
      </c>
    </row>
    <row r="491" spans="1:9" ht="99" customHeight="1">
      <c r="A491" s="211" t="s">
        <v>875</v>
      </c>
      <c r="B491" s="41" t="s">
        <v>288</v>
      </c>
      <c r="C491" s="41">
        <v>10</v>
      </c>
      <c r="D491" s="45" t="s">
        <v>428</v>
      </c>
      <c r="E491" s="41" t="s">
        <v>300</v>
      </c>
      <c r="F491" s="41">
        <v>100</v>
      </c>
      <c r="G491" s="9">
        <f aca="true" t="shared" si="60" ref="G491:G496">SUM(H491:I491)</f>
        <v>449</v>
      </c>
      <c r="H491" s="10"/>
      <c r="I491" s="10">
        <v>449</v>
      </c>
    </row>
    <row r="492" spans="1:9" ht="140.25" customHeight="1">
      <c r="A492" s="210" t="s">
        <v>596</v>
      </c>
      <c r="B492" s="41" t="s">
        <v>288</v>
      </c>
      <c r="C492" s="41">
        <v>10</v>
      </c>
      <c r="D492" s="45" t="s">
        <v>428</v>
      </c>
      <c r="E492" s="53" t="s">
        <v>236</v>
      </c>
      <c r="F492" s="41" t="s">
        <v>642</v>
      </c>
      <c r="G492" s="9">
        <f t="shared" si="60"/>
        <v>338</v>
      </c>
      <c r="H492" s="10">
        <v>338</v>
      </c>
      <c r="I492" s="10"/>
    </row>
    <row r="493" spans="1:9" ht="94.5">
      <c r="A493" s="211" t="s">
        <v>579</v>
      </c>
      <c r="B493" s="41" t="s">
        <v>288</v>
      </c>
      <c r="C493" s="41">
        <v>10</v>
      </c>
      <c r="D493" s="45" t="s">
        <v>428</v>
      </c>
      <c r="E493" s="53" t="s">
        <v>236</v>
      </c>
      <c r="F493" s="41" t="s">
        <v>644</v>
      </c>
      <c r="G493" s="9">
        <f t="shared" si="60"/>
        <v>4</v>
      </c>
      <c r="H493" s="10">
        <v>4</v>
      </c>
      <c r="I493" s="10"/>
    </row>
    <row r="494" spans="1:9" ht="47.25">
      <c r="A494" s="54" t="s">
        <v>581</v>
      </c>
      <c r="B494" s="41" t="s">
        <v>288</v>
      </c>
      <c r="C494" s="41">
        <v>10</v>
      </c>
      <c r="D494" s="45" t="s">
        <v>428</v>
      </c>
      <c r="E494" s="51" t="s">
        <v>580</v>
      </c>
      <c r="F494" s="41"/>
      <c r="G494" s="9">
        <f>SUM(H494:I494)</f>
        <v>495</v>
      </c>
      <c r="H494" s="9">
        <f>SUM(H495:H496)</f>
        <v>495</v>
      </c>
      <c r="I494" s="9">
        <f>SUM(I495:I496)</f>
        <v>0</v>
      </c>
    </row>
    <row r="495" spans="1:9" ht="109.5" customHeight="1">
      <c r="A495" s="210" t="s">
        <v>582</v>
      </c>
      <c r="B495" s="41" t="s">
        <v>288</v>
      </c>
      <c r="C495" s="41">
        <v>10</v>
      </c>
      <c r="D495" s="45" t="s">
        <v>428</v>
      </c>
      <c r="E495" s="53" t="s">
        <v>237</v>
      </c>
      <c r="F495" s="41" t="s">
        <v>642</v>
      </c>
      <c r="G495" s="9">
        <f>SUM(H495:I495)</f>
        <v>436</v>
      </c>
      <c r="H495" s="10">
        <v>436</v>
      </c>
      <c r="I495" s="10"/>
    </row>
    <row r="496" spans="1:9" ht="63.75" customHeight="1">
      <c r="A496" s="211" t="s">
        <v>583</v>
      </c>
      <c r="B496" s="41" t="s">
        <v>288</v>
      </c>
      <c r="C496" s="41">
        <v>10</v>
      </c>
      <c r="D496" s="45" t="s">
        <v>428</v>
      </c>
      <c r="E496" s="53" t="s">
        <v>237</v>
      </c>
      <c r="F496" s="41" t="s">
        <v>644</v>
      </c>
      <c r="G496" s="9">
        <f t="shared" si="60"/>
        <v>59</v>
      </c>
      <c r="H496" s="10">
        <v>59</v>
      </c>
      <c r="I496" s="10"/>
    </row>
    <row r="497" spans="1:9" ht="63">
      <c r="A497" s="54" t="s">
        <v>29</v>
      </c>
      <c r="B497" s="41" t="s">
        <v>288</v>
      </c>
      <c r="C497" s="41">
        <v>10</v>
      </c>
      <c r="D497" s="45" t="s">
        <v>428</v>
      </c>
      <c r="E497" s="51" t="s">
        <v>584</v>
      </c>
      <c r="F497" s="41"/>
      <c r="G497" s="9">
        <f>SUM(G498:G499)</f>
        <v>1004</v>
      </c>
      <c r="H497" s="9">
        <f>SUM(H498:H499)</f>
        <v>1004</v>
      </c>
      <c r="I497" s="9">
        <f>SUM(I498:I499)</f>
        <v>0</v>
      </c>
    </row>
    <row r="498" spans="1:9" ht="126">
      <c r="A498" s="210" t="s">
        <v>749</v>
      </c>
      <c r="B498" s="41" t="s">
        <v>288</v>
      </c>
      <c r="C498" s="41">
        <v>10</v>
      </c>
      <c r="D498" s="45" t="s">
        <v>428</v>
      </c>
      <c r="E498" s="53" t="s">
        <v>238</v>
      </c>
      <c r="F498" s="41" t="s">
        <v>642</v>
      </c>
      <c r="G498" s="9">
        <f>SUM(H498:I498)</f>
        <v>904</v>
      </c>
      <c r="H498" s="10">
        <v>904</v>
      </c>
      <c r="I498" s="10"/>
    </row>
    <row r="499" spans="1:9" ht="78.75">
      <c r="A499" s="211" t="s">
        <v>750</v>
      </c>
      <c r="B499" s="41" t="s">
        <v>288</v>
      </c>
      <c r="C499" s="41">
        <v>10</v>
      </c>
      <c r="D499" s="45" t="s">
        <v>428</v>
      </c>
      <c r="E499" s="53" t="s">
        <v>238</v>
      </c>
      <c r="F499" s="41" t="s">
        <v>644</v>
      </c>
      <c r="G499" s="9">
        <f>SUM(H499:I499)</f>
        <v>100</v>
      </c>
      <c r="H499" s="10">
        <v>100</v>
      </c>
      <c r="I499" s="10"/>
    </row>
    <row r="500" spans="1:9" ht="47.25">
      <c r="A500" s="54" t="s">
        <v>31</v>
      </c>
      <c r="B500" s="41" t="s">
        <v>288</v>
      </c>
      <c r="C500" s="41">
        <v>10</v>
      </c>
      <c r="D500" s="45" t="s">
        <v>428</v>
      </c>
      <c r="E500" s="51" t="s">
        <v>30</v>
      </c>
      <c r="F500" s="41"/>
      <c r="G500" s="9">
        <f>G501</f>
        <v>0.9</v>
      </c>
      <c r="H500" s="9">
        <f>H501</f>
        <v>0.9</v>
      </c>
      <c r="I500" s="9">
        <f>I501</f>
        <v>0</v>
      </c>
    </row>
    <row r="501" spans="1:9" ht="63">
      <c r="A501" s="211" t="s">
        <v>881</v>
      </c>
      <c r="B501" s="41" t="s">
        <v>288</v>
      </c>
      <c r="C501" s="41">
        <v>10</v>
      </c>
      <c r="D501" s="45" t="s">
        <v>428</v>
      </c>
      <c r="E501" s="53" t="s">
        <v>239</v>
      </c>
      <c r="F501" s="41" t="s">
        <v>644</v>
      </c>
      <c r="G501" s="9">
        <f>SUM(H501:I501)</f>
        <v>0.9</v>
      </c>
      <c r="H501" s="10">
        <v>0.9</v>
      </c>
      <c r="I501" s="10"/>
    </row>
    <row r="502" spans="1:9" ht="31.5">
      <c r="A502" s="35" t="s">
        <v>278</v>
      </c>
      <c r="B502" s="75">
        <v>890</v>
      </c>
      <c r="C502" s="41"/>
      <c r="D502" s="41"/>
      <c r="E502" s="41"/>
      <c r="F502" s="41"/>
      <c r="G502" s="8">
        <f>SUM(G504,G511)</f>
        <v>5313</v>
      </c>
      <c r="H502" s="8">
        <f>SUM(H504,H511)</f>
        <v>0</v>
      </c>
      <c r="I502" s="8">
        <f>SUM(I504,I511)</f>
        <v>5313</v>
      </c>
    </row>
    <row r="503" spans="1:9" ht="15.75">
      <c r="A503" s="38" t="s">
        <v>594</v>
      </c>
      <c r="B503" s="75">
        <v>890</v>
      </c>
      <c r="C503" s="40" t="s">
        <v>526</v>
      </c>
      <c r="D503" s="41"/>
      <c r="E503" s="41"/>
      <c r="F503" s="41"/>
      <c r="G503" s="8">
        <f>SUM(G504,G511)</f>
        <v>5313</v>
      </c>
      <c r="H503" s="8">
        <f>SUM(H504,H511)</f>
        <v>0</v>
      </c>
      <c r="I503" s="8">
        <f>SUM(I504,I511)</f>
        <v>5313</v>
      </c>
    </row>
    <row r="504" spans="1:9" ht="63">
      <c r="A504" s="38" t="s">
        <v>309</v>
      </c>
      <c r="B504" s="39" t="s">
        <v>310</v>
      </c>
      <c r="C504" s="40" t="s">
        <v>526</v>
      </c>
      <c r="D504" s="40" t="s">
        <v>425</v>
      </c>
      <c r="E504" s="41"/>
      <c r="F504" s="42"/>
      <c r="G504" s="8">
        <f aca="true" t="shared" si="61" ref="G504:I505">G505</f>
        <v>3107</v>
      </c>
      <c r="H504" s="8">
        <f t="shared" si="61"/>
        <v>0</v>
      </c>
      <c r="I504" s="8">
        <f t="shared" si="61"/>
        <v>3107</v>
      </c>
    </row>
    <row r="505" spans="1:9" ht="31.5">
      <c r="A505" s="211" t="s">
        <v>41</v>
      </c>
      <c r="B505" s="44" t="s">
        <v>310</v>
      </c>
      <c r="C505" s="45" t="s">
        <v>526</v>
      </c>
      <c r="D505" s="45" t="s">
        <v>425</v>
      </c>
      <c r="E505" s="46" t="s">
        <v>39</v>
      </c>
      <c r="F505" s="42"/>
      <c r="G505" s="9">
        <f t="shared" si="61"/>
        <v>3107</v>
      </c>
      <c r="H505" s="9">
        <f t="shared" si="61"/>
        <v>0</v>
      </c>
      <c r="I505" s="9">
        <f t="shared" si="61"/>
        <v>3107</v>
      </c>
    </row>
    <row r="506" spans="1:9" ht="15.75">
      <c r="A506" s="211" t="s">
        <v>42</v>
      </c>
      <c r="B506" s="44" t="s">
        <v>310</v>
      </c>
      <c r="C506" s="45" t="s">
        <v>526</v>
      </c>
      <c r="D506" s="45" t="s">
        <v>425</v>
      </c>
      <c r="E506" s="46" t="s">
        <v>40</v>
      </c>
      <c r="F506" s="42"/>
      <c r="G506" s="9">
        <f>SUM(G507:G510)</f>
        <v>3107</v>
      </c>
      <c r="H506" s="9">
        <f>SUM(H507:H510)</f>
        <v>0</v>
      </c>
      <c r="I506" s="9">
        <f>SUM(I507:I510)</f>
        <v>3107</v>
      </c>
    </row>
    <row r="507" spans="1:9" ht="110.25">
      <c r="A507" s="210" t="s">
        <v>914</v>
      </c>
      <c r="B507" s="44" t="s">
        <v>310</v>
      </c>
      <c r="C507" s="45" t="s">
        <v>526</v>
      </c>
      <c r="D507" s="45" t="s">
        <v>425</v>
      </c>
      <c r="E507" s="41" t="s">
        <v>318</v>
      </c>
      <c r="F507" s="41">
        <v>100</v>
      </c>
      <c r="G507" s="9">
        <f>SUM(H507:I507)</f>
        <v>2859</v>
      </c>
      <c r="H507" s="10"/>
      <c r="I507" s="10">
        <v>2859</v>
      </c>
    </row>
    <row r="508" spans="1:9" ht="48" customHeight="1">
      <c r="A508" s="211" t="s">
        <v>25</v>
      </c>
      <c r="B508" s="44" t="s">
        <v>310</v>
      </c>
      <c r="C508" s="45" t="s">
        <v>526</v>
      </c>
      <c r="D508" s="45" t="s">
        <v>425</v>
      </c>
      <c r="E508" s="41" t="s">
        <v>318</v>
      </c>
      <c r="F508" s="41">
        <v>200</v>
      </c>
      <c r="G508" s="9">
        <f>SUM(H508:I508)</f>
        <v>171</v>
      </c>
      <c r="H508" s="10"/>
      <c r="I508" s="10">
        <v>171</v>
      </c>
    </row>
    <row r="509" spans="1:9" ht="47.25">
      <c r="A509" s="211" t="s">
        <v>725</v>
      </c>
      <c r="B509" s="44" t="s">
        <v>310</v>
      </c>
      <c r="C509" s="45" t="s">
        <v>526</v>
      </c>
      <c r="D509" s="45" t="s">
        <v>425</v>
      </c>
      <c r="E509" s="41" t="s">
        <v>318</v>
      </c>
      <c r="F509" s="41" t="s">
        <v>132</v>
      </c>
      <c r="G509" s="9">
        <f>SUM(H509:I509)</f>
        <v>76</v>
      </c>
      <c r="H509" s="10"/>
      <c r="I509" s="10">
        <v>76</v>
      </c>
    </row>
    <row r="510" spans="1:9" ht="47.25">
      <c r="A510" s="211" t="s">
        <v>726</v>
      </c>
      <c r="B510" s="44" t="s">
        <v>310</v>
      </c>
      <c r="C510" s="45" t="s">
        <v>526</v>
      </c>
      <c r="D510" s="45" t="s">
        <v>425</v>
      </c>
      <c r="E510" s="41" t="s">
        <v>318</v>
      </c>
      <c r="F510" s="41" t="s">
        <v>113</v>
      </c>
      <c r="G510" s="9">
        <f>SUM(H510:I510)</f>
        <v>1</v>
      </c>
      <c r="H510" s="10"/>
      <c r="I510" s="10">
        <v>1</v>
      </c>
    </row>
    <row r="511" spans="1:9" s="56" customFormat="1" ht="31.5">
      <c r="A511" s="38" t="s">
        <v>311</v>
      </c>
      <c r="B511" s="39" t="s">
        <v>310</v>
      </c>
      <c r="C511" s="40" t="s">
        <v>526</v>
      </c>
      <c r="D511" s="40" t="s">
        <v>541</v>
      </c>
      <c r="E511" s="42"/>
      <c r="F511" s="42"/>
      <c r="G511" s="8">
        <f aca="true" t="shared" si="62" ref="G511:I512">G512</f>
        <v>2206</v>
      </c>
      <c r="H511" s="8">
        <f t="shared" si="62"/>
        <v>0</v>
      </c>
      <c r="I511" s="8">
        <f t="shared" si="62"/>
        <v>2206</v>
      </c>
    </row>
    <row r="512" spans="1:9" s="56" customFormat="1" ht="31.5">
      <c r="A512" s="211" t="s">
        <v>41</v>
      </c>
      <c r="B512" s="44" t="s">
        <v>310</v>
      </c>
      <c r="C512" s="45" t="s">
        <v>526</v>
      </c>
      <c r="D512" s="45" t="s">
        <v>541</v>
      </c>
      <c r="E512" s="46" t="s">
        <v>39</v>
      </c>
      <c r="F512" s="42"/>
      <c r="G512" s="9">
        <f t="shared" si="62"/>
        <v>2206</v>
      </c>
      <c r="H512" s="9">
        <f t="shared" si="62"/>
        <v>0</v>
      </c>
      <c r="I512" s="9">
        <f t="shared" si="62"/>
        <v>2206</v>
      </c>
    </row>
    <row r="513" spans="1:9" s="56" customFormat="1" ht="15.75">
      <c r="A513" s="211" t="s">
        <v>42</v>
      </c>
      <c r="B513" s="44" t="s">
        <v>310</v>
      </c>
      <c r="C513" s="45" t="s">
        <v>526</v>
      </c>
      <c r="D513" s="45" t="s">
        <v>541</v>
      </c>
      <c r="E513" s="46" t="s">
        <v>40</v>
      </c>
      <c r="F513" s="42"/>
      <c r="G513" s="9">
        <f>SUM(G514:G518)</f>
        <v>2206</v>
      </c>
      <c r="H513" s="9">
        <f>SUM(H514:H518)</f>
        <v>0</v>
      </c>
      <c r="I513" s="9">
        <f>SUM(I514:I518)</f>
        <v>2206</v>
      </c>
    </row>
    <row r="514" spans="1:9" ht="99" customHeight="1">
      <c r="A514" s="211" t="s">
        <v>26</v>
      </c>
      <c r="B514" s="44" t="s">
        <v>310</v>
      </c>
      <c r="C514" s="45" t="s">
        <v>526</v>
      </c>
      <c r="D514" s="45" t="s">
        <v>541</v>
      </c>
      <c r="E514" s="41" t="s">
        <v>318</v>
      </c>
      <c r="F514" s="41">
        <v>100</v>
      </c>
      <c r="G514" s="9">
        <f>SUM(H514:I514)</f>
        <v>120</v>
      </c>
      <c r="H514" s="10"/>
      <c r="I514" s="10">
        <v>120</v>
      </c>
    </row>
    <row r="515" spans="1:9" ht="50.25" customHeight="1">
      <c r="A515" s="211" t="s">
        <v>24</v>
      </c>
      <c r="B515" s="44" t="s">
        <v>310</v>
      </c>
      <c r="C515" s="45" t="s">
        <v>526</v>
      </c>
      <c r="D515" s="45" t="s">
        <v>541</v>
      </c>
      <c r="E515" s="41" t="s">
        <v>318</v>
      </c>
      <c r="F515" s="41">
        <v>200</v>
      </c>
      <c r="G515" s="9">
        <f>SUM(H515:I515)</f>
        <v>70</v>
      </c>
      <c r="H515" s="10"/>
      <c r="I515" s="10">
        <v>70</v>
      </c>
    </row>
    <row r="516" spans="1:9" ht="47.25">
      <c r="A516" s="211" t="s">
        <v>1</v>
      </c>
      <c r="B516" s="44" t="s">
        <v>310</v>
      </c>
      <c r="C516" s="45" t="s">
        <v>526</v>
      </c>
      <c r="D516" s="45" t="s">
        <v>541</v>
      </c>
      <c r="E516" s="41" t="s">
        <v>318</v>
      </c>
      <c r="F516" s="41" t="s">
        <v>132</v>
      </c>
      <c r="G516" s="9">
        <f>SUM(H516:I516)</f>
        <v>3</v>
      </c>
      <c r="H516" s="10"/>
      <c r="I516" s="10">
        <v>3</v>
      </c>
    </row>
    <row r="517" spans="1:9" ht="63" customHeight="1">
      <c r="A517" s="211" t="s">
        <v>23</v>
      </c>
      <c r="B517" s="44" t="s">
        <v>310</v>
      </c>
      <c r="C517" s="45" t="s">
        <v>526</v>
      </c>
      <c r="D517" s="45" t="s">
        <v>541</v>
      </c>
      <c r="E517" s="41" t="s">
        <v>472</v>
      </c>
      <c r="F517" s="41" t="s">
        <v>644</v>
      </c>
      <c r="G517" s="9">
        <f>SUM(H517:I517)</f>
        <v>1011</v>
      </c>
      <c r="H517" s="10"/>
      <c r="I517" s="10">
        <v>1011</v>
      </c>
    </row>
    <row r="518" spans="1:9" ht="126">
      <c r="A518" s="210" t="s">
        <v>484</v>
      </c>
      <c r="B518" s="44" t="s">
        <v>310</v>
      </c>
      <c r="C518" s="45" t="s">
        <v>526</v>
      </c>
      <c r="D518" s="45" t="s">
        <v>541</v>
      </c>
      <c r="E518" s="41" t="s">
        <v>240</v>
      </c>
      <c r="F518" s="41">
        <v>100</v>
      </c>
      <c r="G518" s="9">
        <f>SUM(H518:I518)</f>
        <v>1002</v>
      </c>
      <c r="H518" s="10"/>
      <c r="I518" s="10">
        <v>1002</v>
      </c>
    </row>
  </sheetData>
  <sheetProtection/>
  <mergeCells count="15">
    <mergeCell ref="A6:G6"/>
    <mergeCell ref="A7:G7"/>
    <mergeCell ref="A1:G1"/>
    <mergeCell ref="A2:G2"/>
    <mergeCell ref="A3:G3"/>
    <mergeCell ref="A4:G4"/>
    <mergeCell ref="I9:I10"/>
    <mergeCell ref="A9:A10"/>
    <mergeCell ref="H9:H10"/>
    <mergeCell ref="E9:E10"/>
    <mergeCell ref="C9:C10"/>
    <mergeCell ref="B9:B10"/>
    <mergeCell ref="D9:D10"/>
    <mergeCell ref="G9:G10"/>
    <mergeCell ref="F9:F10"/>
  </mergeCells>
  <printOptions/>
  <pageMargins left="0.5905511811023623" right="0.1968503937007874" top="0.3937007874015748" bottom="0.1968503937007874" header="0" footer="0"/>
  <pageSetup firstPageNumber="28" useFirstPageNumber="1" horizontalDpi="600" verticalDpi="600" orientation="portrait" paperSize="9" scale="95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.25390625" style="166" customWidth="1"/>
    <col min="2" max="2" width="67.00390625" style="186" customWidth="1"/>
    <col min="3" max="3" width="12.00390625" style="187" customWidth="1"/>
    <col min="4" max="16384" width="9.125" style="168" customWidth="1"/>
  </cols>
  <sheetData>
    <row r="1" spans="1:3" s="1" customFormat="1" ht="18.75" customHeight="1">
      <c r="A1" s="253" t="s">
        <v>865</v>
      </c>
      <c r="B1" s="253"/>
      <c r="C1" s="253"/>
    </row>
    <row r="2" spans="1:3" s="1" customFormat="1" ht="18.75" customHeight="1">
      <c r="A2" s="253" t="s">
        <v>333</v>
      </c>
      <c r="B2" s="253"/>
      <c r="C2" s="253"/>
    </row>
    <row r="3" spans="1:3" s="1" customFormat="1" ht="18.75" customHeight="1">
      <c r="A3" s="253" t="s">
        <v>334</v>
      </c>
      <c r="B3" s="253"/>
      <c r="C3" s="253"/>
    </row>
    <row r="4" spans="1:3" s="1" customFormat="1" ht="18.75" customHeight="1">
      <c r="A4" s="253" t="s">
        <v>948</v>
      </c>
      <c r="B4" s="253"/>
      <c r="C4" s="253"/>
    </row>
    <row r="5" spans="1:3" s="1" customFormat="1" ht="18.75" customHeight="1">
      <c r="A5" s="258"/>
      <c r="B5" s="258"/>
      <c r="C5" s="258"/>
    </row>
    <row r="6" spans="1:3" s="1" customFormat="1" ht="22.5" customHeight="1">
      <c r="A6" s="252" t="s">
        <v>817</v>
      </c>
      <c r="B6" s="252"/>
      <c r="C6" s="252"/>
    </row>
    <row r="7" spans="1:3" s="1" customFormat="1" ht="18.75">
      <c r="A7" s="257"/>
      <c r="B7" s="257"/>
      <c r="C7" s="257"/>
    </row>
    <row r="8" spans="2:3" ht="15.75">
      <c r="B8" s="167"/>
      <c r="C8" s="220" t="s">
        <v>336</v>
      </c>
    </row>
    <row r="9" spans="1:3" s="170" customFormat="1" ht="12.75" customHeight="1">
      <c r="A9" s="254" t="s">
        <v>755</v>
      </c>
      <c r="B9" s="255" t="s">
        <v>337</v>
      </c>
      <c r="C9" s="256" t="s">
        <v>61</v>
      </c>
    </row>
    <row r="10" spans="1:3" s="170" customFormat="1" ht="14.25" customHeight="1">
      <c r="A10" s="254"/>
      <c r="B10" s="255"/>
      <c r="C10" s="256"/>
    </row>
    <row r="11" spans="1:3" s="170" customFormat="1" ht="12.75">
      <c r="A11" s="171">
        <v>1</v>
      </c>
      <c r="B11" s="172" t="s">
        <v>797</v>
      </c>
      <c r="C11" s="173">
        <v>3</v>
      </c>
    </row>
    <row r="12" spans="1:3" ht="15.75">
      <c r="A12" s="174"/>
      <c r="B12" s="169" t="s">
        <v>798</v>
      </c>
      <c r="C12" s="175"/>
    </row>
    <row r="13" spans="1:3" ht="78.75">
      <c r="A13" s="174" t="s">
        <v>757</v>
      </c>
      <c r="B13" s="176" t="s">
        <v>799</v>
      </c>
      <c r="C13" s="177">
        <v>6134</v>
      </c>
    </row>
    <row r="14" spans="1:3" ht="18" customHeight="1">
      <c r="A14" s="174"/>
      <c r="B14" s="178" t="s">
        <v>800</v>
      </c>
      <c r="C14" s="175">
        <f>SUM(C13:C13)</f>
        <v>6134</v>
      </c>
    </row>
    <row r="15" spans="1:3" ht="15.75">
      <c r="A15" s="174" t="s">
        <v>759</v>
      </c>
      <c r="B15" s="176" t="s">
        <v>801</v>
      </c>
      <c r="C15" s="177"/>
    </row>
    <row r="16" spans="1:3" s="181" customFormat="1" ht="15.75">
      <c r="A16" s="179"/>
      <c r="B16" s="180" t="s">
        <v>802</v>
      </c>
      <c r="C16" s="175">
        <f>SUM(C14,C15)</f>
        <v>6134</v>
      </c>
    </row>
    <row r="17" spans="1:3" ht="15.75">
      <c r="A17" s="174"/>
      <c r="B17" s="169" t="s">
        <v>803</v>
      </c>
      <c r="C17" s="175"/>
    </row>
    <row r="18" spans="1:3" ht="110.25">
      <c r="A18" s="174" t="s">
        <v>757</v>
      </c>
      <c r="B18" s="182" t="s">
        <v>804</v>
      </c>
      <c r="C18" s="177">
        <v>6134</v>
      </c>
    </row>
    <row r="19" spans="1:3" ht="31.5">
      <c r="A19" s="174" t="s">
        <v>759</v>
      </c>
      <c r="B19" s="183" t="s">
        <v>805</v>
      </c>
      <c r="C19" s="177"/>
    </row>
    <row r="20" spans="1:3" ht="47.25">
      <c r="A20" s="174" t="s">
        <v>761</v>
      </c>
      <c r="B20" s="183" t="s">
        <v>806</v>
      </c>
      <c r="C20" s="175"/>
    </row>
    <row r="21" spans="1:3" ht="15.75">
      <c r="A21" s="174" t="s">
        <v>763</v>
      </c>
      <c r="B21" s="184" t="s">
        <v>807</v>
      </c>
      <c r="C21" s="177"/>
    </row>
    <row r="22" spans="1:3" ht="15.75">
      <c r="A22" s="174"/>
      <c r="B22" s="185" t="s">
        <v>808</v>
      </c>
      <c r="C22" s="175">
        <f>SUM(C18:C21)</f>
        <v>6134</v>
      </c>
    </row>
  </sheetData>
  <sheetProtection/>
  <mergeCells count="10">
    <mergeCell ref="A1:C1"/>
    <mergeCell ref="A2:C2"/>
    <mergeCell ref="A3:C3"/>
    <mergeCell ref="A4:C4"/>
    <mergeCell ref="A9:A10"/>
    <mergeCell ref="B9:B10"/>
    <mergeCell ref="C9:C10"/>
    <mergeCell ref="A7:C7"/>
    <mergeCell ref="A5:C5"/>
    <mergeCell ref="A6:C6"/>
  </mergeCells>
  <printOptions/>
  <pageMargins left="0.984251968503937" right="0" top="0.5905511811023623" bottom="0.1968503937007874" header="0" footer="0"/>
  <pageSetup firstPageNumber="143" useFirstPageNumber="1" horizontalDpi="600" verticalDpi="600" orientation="portrait" paperSize="9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66"/>
  </sheetPr>
  <dimension ref="A1:G24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46.25390625" style="1" customWidth="1"/>
    <col min="2" max="2" width="8.875" style="1" customWidth="1"/>
    <col min="3" max="3" width="9.00390625" style="1" customWidth="1"/>
    <col min="4" max="4" width="17.375" style="1" customWidth="1"/>
    <col min="5" max="16384" width="9.125" style="1" customWidth="1"/>
  </cols>
  <sheetData>
    <row r="1" spans="1:4" ht="18.75">
      <c r="A1" s="253" t="s">
        <v>864</v>
      </c>
      <c r="B1" s="253"/>
      <c r="C1" s="253"/>
      <c r="D1" s="253"/>
    </row>
    <row r="2" spans="1:4" ht="18.75">
      <c r="A2" s="253" t="s">
        <v>333</v>
      </c>
      <c r="B2" s="253"/>
      <c r="C2" s="253"/>
      <c r="D2" s="253"/>
    </row>
    <row r="3" spans="1:4" ht="18.75">
      <c r="A3" s="253" t="s">
        <v>334</v>
      </c>
      <c r="B3" s="253"/>
      <c r="C3" s="253"/>
      <c r="D3" s="253"/>
    </row>
    <row r="4" spans="1:4" ht="18.75">
      <c r="A4" s="253" t="s">
        <v>946</v>
      </c>
      <c r="B4" s="253"/>
      <c r="C4" s="253"/>
      <c r="D4" s="253"/>
    </row>
    <row r="5" spans="1:4" ht="18.75">
      <c r="A5" s="132"/>
      <c r="B5" s="133"/>
      <c r="C5" s="133"/>
      <c r="D5" s="134"/>
    </row>
    <row r="6" spans="1:4" ht="85.5" customHeight="1">
      <c r="A6" s="252" t="s">
        <v>822</v>
      </c>
      <c r="B6" s="252"/>
      <c r="C6" s="252"/>
      <c r="D6" s="252"/>
    </row>
    <row r="7" spans="1:3" ht="18.75">
      <c r="A7" s="135"/>
      <c r="B7" s="37"/>
      <c r="C7" s="37"/>
    </row>
    <row r="8" spans="4:7" ht="18.75">
      <c r="D8" s="218" t="s">
        <v>336</v>
      </c>
      <c r="E8" s="205"/>
      <c r="F8" s="205"/>
      <c r="G8" s="206"/>
    </row>
    <row r="9" spans="1:4" ht="18.75">
      <c r="A9" s="262" t="s">
        <v>337</v>
      </c>
      <c r="B9" s="255" t="s">
        <v>213</v>
      </c>
      <c r="C9" s="255" t="s">
        <v>610</v>
      </c>
      <c r="D9" s="259" t="s">
        <v>61</v>
      </c>
    </row>
    <row r="10" spans="1:4" ht="21" customHeight="1">
      <c r="A10" s="262"/>
      <c r="B10" s="255"/>
      <c r="C10" s="255"/>
      <c r="D10" s="260"/>
    </row>
    <row r="11" spans="1:4" ht="9.75" customHeight="1">
      <c r="A11" s="262"/>
      <c r="B11" s="255"/>
      <c r="C11" s="255"/>
      <c r="D11" s="261"/>
    </row>
    <row r="12" spans="1:4" s="139" customFormat="1" ht="18.75">
      <c r="A12" s="137" t="s">
        <v>492</v>
      </c>
      <c r="B12" s="138"/>
      <c r="C12" s="138"/>
      <c r="D12" s="201">
        <f>SUM(D13,D22,D17,D20,D15)</f>
        <v>209744</v>
      </c>
    </row>
    <row r="13" spans="1:4" s="139" customFormat="1" ht="18.75">
      <c r="A13" s="137" t="s">
        <v>649</v>
      </c>
      <c r="B13" s="138" t="s">
        <v>527</v>
      </c>
      <c r="C13" s="138"/>
      <c r="D13" s="201">
        <f>D14</f>
        <v>4588</v>
      </c>
    </row>
    <row r="14" spans="1:4" ht="37.5">
      <c r="A14" s="140" t="s">
        <v>740</v>
      </c>
      <c r="B14" s="136" t="s">
        <v>527</v>
      </c>
      <c r="C14" s="136" t="s">
        <v>741</v>
      </c>
      <c r="D14" s="202">
        <v>4588</v>
      </c>
    </row>
    <row r="15" spans="1:4" s="139" customFormat="1" ht="36" customHeight="1">
      <c r="A15" s="137" t="s">
        <v>743</v>
      </c>
      <c r="B15" s="141" t="s">
        <v>493</v>
      </c>
      <c r="C15" s="138"/>
      <c r="D15" s="201">
        <f>D16</f>
        <v>88677</v>
      </c>
    </row>
    <row r="16" spans="1:4" ht="18.75">
      <c r="A16" s="140" t="s">
        <v>744</v>
      </c>
      <c r="B16" s="142" t="s">
        <v>493</v>
      </c>
      <c r="C16" s="142" t="s">
        <v>494</v>
      </c>
      <c r="D16" s="202">
        <v>88677</v>
      </c>
    </row>
    <row r="17" spans="1:4" s="139" customFormat="1" ht="18.75">
      <c r="A17" s="137" t="s">
        <v>127</v>
      </c>
      <c r="B17" s="138" t="s">
        <v>541</v>
      </c>
      <c r="C17" s="141"/>
      <c r="D17" s="201">
        <f>SUM(D18:D19)</f>
        <v>113171</v>
      </c>
    </row>
    <row r="18" spans="1:4" ht="18.75">
      <c r="A18" s="140" t="s">
        <v>479</v>
      </c>
      <c r="B18" s="136" t="s">
        <v>541</v>
      </c>
      <c r="C18" s="136" t="s">
        <v>526</v>
      </c>
      <c r="D18" s="202">
        <v>605</v>
      </c>
    </row>
    <row r="19" spans="1:4" ht="18.75">
      <c r="A19" s="140" t="s">
        <v>480</v>
      </c>
      <c r="B19" s="136" t="s">
        <v>541</v>
      </c>
      <c r="C19" s="136" t="s">
        <v>494</v>
      </c>
      <c r="D19" s="202">
        <v>112566</v>
      </c>
    </row>
    <row r="20" spans="1:4" s="139" customFormat="1" ht="18.75">
      <c r="A20" s="143" t="s">
        <v>284</v>
      </c>
      <c r="B20" s="138" t="s">
        <v>427</v>
      </c>
      <c r="C20" s="141"/>
      <c r="D20" s="201">
        <f>SUM(D21:D21)</f>
        <v>984</v>
      </c>
    </row>
    <row r="21" spans="1:4" ht="18.75">
      <c r="A21" s="144" t="s">
        <v>203</v>
      </c>
      <c r="B21" s="136" t="s">
        <v>427</v>
      </c>
      <c r="C21" s="136" t="s">
        <v>526</v>
      </c>
      <c r="D21" s="202">
        <v>984</v>
      </c>
    </row>
    <row r="22" spans="1:4" s="139" customFormat="1" ht="18.75">
      <c r="A22" s="137" t="s">
        <v>129</v>
      </c>
      <c r="B22" s="145">
        <v>10</v>
      </c>
      <c r="C22" s="146"/>
      <c r="D22" s="203">
        <f>D23</f>
        <v>2324</v>
      </c>
    </row>
    <row r="23" spans="1:4" ht="18.75">
      <c r="A23" s="140" t="s">
        <v>133</v>
      </c>
      <c r="B23" s="147">
        <v>10</v>
      </c>
      <c r="C23" s="147" t="s">
        <v>527</v>
      </c>
      <c r="D23" s="204">
        <v>2324</v>
      </c>
    </row>
    <row r="24" ht="18.75">
      <c r="D24" s="148"/>
    </row>
  </sheetData>
  <sheetProtection/>
  <mergeCells count="9">
    <mergeCell ref="A6:D6"/>
    <mergeCell ref="A1:D1"/>
    <mergeCell ref="A2:D2"/>
    <mergeCell ref="A3:D3"/>
    <mergeCell ref="A4:D4"/>
    <mergeCell ref="D9:D11"/>
    <mergeCell ref="A9:A11"/>
    <mergeCell ref="B9:B11"/>
    <mergeCell ref="C9:C11"/>
  </mergeCells>
  <printOptions/>
  <pageMargins left="1.1811023622047245" right="0" top="0.5905511811023623" bottom="0.1968503937007874" header="0" footer="0"/>
  <pageSetup firstPageNumber="144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K465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50.00390625" style="94" customWidth="1"/>
    <col min="2" max="2" width="4.625" style="96" customWidth="1"/>
    <col min="3" max="3" width="5.00390625" style="96" customWidth="1"/>
    <col min="4" max="4" width="17.75390625" style="96" customWidth="1"/>
    <col min="5" max="5" width="7.25390625" style="96" customWidth="1"/>
    <col min="6" max="6" width="15.00390625" style="97" customWidth="1"/>
    <col min="7" max="7" width="11.625" style="17" hidden="1" customWidth="1"/>
    <col min="8" max="8" width="11.875" style="17" hidden="1" customWidth="1"/>
    <col min="9" max="10" width="9.125" style="28" customWidth="1"/>
    <col min="11" max="11" width="10.125" style="28" bestFit="1" customWidth="1"/>
    <col min="12" max="16384" width="9.125" style="28" customWidth="1"/>
  </cols>
  <sheetData>
    <row r="1" spans="1:8" s="18" customFormat="1" ht="18.75">
      <c r="A1" s="232" t="s">
        <v>159</v>
      </c>
      <c r="B1" s="232"/>
      <c r="C1" s="232"/>
      <c r="D1" s="232"/>
      <c r="E1" s="232"/>
      <c r="F1" s="232"/>
      <c r="G1" s="2"/>
      <c r="H1" s="2"/>
    </row>
    <row r="2" spans="1:8" s="18" customFormat="1" ht="18.75">
      <c r="A2" s="232" t="s">
        <v>333</v>
      </c>
      <c r="B2" s="232"/>
      <c r="C2" s="232"/>
      <c r="D2" s="232"/>
      <c r="E2" s="232"/>
      <c r="F2" s="232"/>
      <c r="G2" s="2"/>
      <c r="H2" s="2"/>
    </row>
    <row r="3" spans="1:8" s="18" customFormat="1" ht="18.75">
      <c r="A3" s="232" t="s">
        <v>334</v>
      </c>
      <c r="B3" s="232"/>
      <c r="C3" s="232"/>
      <c r="D3" s="232"/>
      <c r="E3" s="232"/>
      <c r="F3" s="232"/>
      <c r="G3" s="2"/>
      <c r="H3" s="2"/>
    </row>
    <row r="4" spans="1:8" s="18" customFormat="1" ht="18.75">
      <c r="A4" s="232" t="s">
        <v>948</v>
      </c>
      <c r="B4" s="232"/>
      <c r="C4" s="232"/>
      <c r="D4" s="232"/>
      <c r="E4" s="232"/>
      <c r="F4" s="232"/>
      <c r="G4" s="2"/>
      <c r="H4" s="2"/>
    </row>
    <row r="5" spans="1:8" s="18" customFormat="1" ht="18.75">
      <c r="A5" s="19"/>
      <c r="B5" s="21"/>
      <c r="C5" s="21"/>
      <c r="D5" s="21"/>
      <c r="E5" s="21"/>
      <c r="F5" s="22"/>
      <c r="G5" s="3"/>
      <c r="H5" s="3"/>
    </row>
    <row r="6" spans="1:8" s="18" customFormat="1" ht="87" customHeight="1">
      <c r="A6" s="231" t="s">
        <v>821</v>
      </c>
      <c r="B6" s="231"/>
      <c r="C6" s="231"/>
      <c r="D6" s="231"/>
      <c r="E6" s="231"/>
      <c r="F6" s="231"/>
      <c r="G6" s="4"/>
      <c r="H6" s="4"/>
    </row>
    <row r="7" spans="1:8" s="18" customFormat="1" ht="18.75">
      <c r="A7" s="98"/>
      <c r="B7" s="5"/>
      <c r="C7" s="5"/>
      <c r="D7" s="5"/>
      <c r="E7" s="5"/>
      <c r="F7" s="27" t="s">
        <v>336</v>
      </c>
      <c r="G7" s="17"/>
      <c r="H7" s="17"/>
    </row>
    <row r="8" spans="1:8" s="34" customFormat="1" ht="18" customHeight="1">
      <c r="A8" s="223" t="s">
        <v>337</v>
      </c>
      <c r="B8" s="233" t="s">
        <v>339</v>
      </c>
      <c r="C8" s="233" t="s">
        <v>101</v>
      </c>
      <c r="D8" s="233" t="s">
        <v>340</v>
      </c>
      <c r="E8" s="233" t="s">
        <v>100</v>
      </c>
      <c r="F8" s="234" t="s">
        <v>61</v>
      </c>
      <c r="G8" s="224" t="s">
        <v>341</v>
      </c>
      <c r="H8" s="221" t="s">
        <v>342</v>
      </c>
    </row>
    <row r="9" spans="1:8" s="34" customFormat="1" ht="20.25" customHeight="1">
      <c r="A9" s="223"/>
      <c r="B9" s="233"/>
      <c r="C9" s="233"/>
      <c r="D9" s="233"/>
      <c r="E9" s="233"/>
      <c r="F9" s="234"/>
      <c r="G9" s="224"/>
      <c r="H9" s="222"/>
    </row>
    <row r="10" spans="1:8" ht="15.75">
      <c r="A10" s="38" t="s">
        <v>594</v>
      </c>
      <c r="B10" s="40" t="s">
        <v>526</v>
      </c>
      <c r="C10" s="41"/>
      <c r="D10" s="41"/>
      <c r="E10" s="41"/>
      <c r="F10" s="8">
        <f>SUM(F11,F15,F22,F55,F59,F67,F71)</f>
        <v>70693</v>
      </c>
      <c r="G10" s="8">
        <f>SUM(G11,G15,G22,G55,G59,G67,G71)</f>
        <v>2396</v>
      </c>
      <c r="H10" s="8">
        <f>SUM(H11,H15,H22,H55,H59,H67,H71)</f>
        <v>68297</v>
      </c>
    </row>
    <row r="11" spans="1:8" ht="47.25">
      <c r="A11" s="38" t="s">
        <v>641</v>
      </c>
      <c r="B11" s="40" t="s">
        <v>526</v>
      </c>
      <c r="C11" s="40" t="s">
        <v>494</v>
      </c>
      <c r="D11" s="42"/>
      <c r="E11" s="42"/>
      <c r="F11" s="8">
        <f>F12</f>
        <v>1536</v>
      </c>
      <c r="G11" s="8">
        <f aca="true" t="shared" si="0" ref="G11:H13">G12</f>
        <v>0</v>
      </c>
      <c r="H11" s="8">
        <f t="shared" si="0"/>
        <v>1536</v>
      </c>
    </row>
    <row r="12" spans="1:8" ht="31.5">
      <c r="A12" s="43" t="s">
        <v>41</v>
      </c>
      <c r="B12" s="41" t="s">
        <v>526</v>
      </c>
      <c r="C12" s="45" t="s">
        <v>494</v>
      </c>
      <c r="D12" s="46" t="s">
        <v>39</v>
      </c>
      <c r="E12" s="42"/>
      <c r="F12" s="9">
        <f>F13</f>
        <v>1536</v>
      </c>
      <c r="G12" s="9">
        <f t="shared" si="0"/>
        <v>0</v>
      </c>
      <c r="H12" s="9">
        <f t="shared" si="0"/>
        <v>1536</v>
      </c>
    </row>
    <row r="13" spans="1:8" ht="15.75">
      <c r="A13" s="43" t="s">
        <v>42</v>
      </c>
      <c r="B13" s="45" t="s">
        <v>526</v>
      </c>
      <c r="C13" s="45" t="s">
        <v>494</v>
      </c>
      <c r="D13" s="46" t="s">
        <v>40</v>
      </c>
      <c r="E13" s="42"/>
      <c r="F13" s="9">
        <f>F14</f>
        <v>1536</v>
      </c>
      <c r="G13" s="9">
        <f t="shared" si="0"/>
        <v>0</v>
      </c>
      <c r="H13" s="9">
        <f t="shared" si="0"/>
        <v>1536</v>
      </c>
    </row>
    <row r="14" spans="1:8" ht="126">
      <c r="A14" s="47" t="s">
        <v>43</v>
      </c>
      <c r="B14" s="45" t="s">
        <v>526</v>
      </c>
      <c r="C14" s="45" t="s">
        <v>494</v>
      </c>
      <c r="D14" s="41" t="s">
        <v>312</v>
      </c>
      <c r="E14" s="41" t="s">
        <v>642</v>
      </c>
      <c r="F14" s="9">
        <f>SUM(G14:H14)</f>
        <v>1536</v>
      </c>
      <c r="G14" s="9">
        <v>0</v>
      </c>
      <c r="H14" s="9">
        <v>1536</v>
      </c>
    </row>
    <row r="15" spans="1:8" ht="63">
      <c r="A15" s="38" t="s">
        <v>309</v>
      </c>
      <c r="B15" s="40" t="s">
        <v>526</v>
      </c>
      <c r="C15" s="40" t="s">
        <v>425</v>
      </c>
      <c r="D15" s="41"/>
      <c r="E15" s="42"/>
      <c r="F15" s="8">
        <f aca="true" t="shared" si="1" ref="F15:H16">F16</f>
        <v>3107</v>
      </c>
      <c r="G15" s="8">
        <f t="shared" si="1"/>
        <v>0</v>
      </c>
      <c r="H15" s="8">
        <f t="shared" si="1"/>
        <v>3107</v>
      </c>
    </row>
    <row r="16" spans="1:8" ht="31.5">
      <c r="A16" s="43" t="s">
        <v>41</v>
      </c>
      <c r="B16" s="45" t="s">
        <v>526</v>
      </c>
      <c r="C16" s="45" t="s">
        <v>425</v>
      </c>
      <c r="D16" s="46" t="s">
        <v>39</v>
      </c>
      <c r="E16" s="42"/>
      <c r="F16" s="9">
        <f t="shared" si="1"/>
        <v>3107</v>
      </c>
      <c r="G16" s="9">
        <f t="shared" si="1"/>
        <v>0</v>
      </c>
      <c r="H16" s="9">
        <f t="shared" si="1"/>
        <v>3107</v>
      </c>
    </row>
    <row r="17" spans="1:8" ht="15.75">
      <c r="A17" s="43" t="s">
        <v>42</v>
      </c>
      <c r="B17" s="45" t="s">
        <v>526</v>
      </c>
      <c r="C17" s="45" t="s">
        <v>425</v>
      </c>
      <c r="D17" s="46" t="s">
        <v>40</v>
      </c>
      <c r="E17" s="42"/>
      <c r="F17" s="9">
        <f>SUM(F18:F21)</f>
        <v>3107</v>
      </c>
      <c r="G17" s="9">
        <f>SUM(G18:G21)</f>
        <v>0</v>
      </c>
      <c r="H17" s="9">
        <f>SUM(H18:H21)</f>
        <v>3107</v>
      </c>
    </row>
    <row r="18" spans="1:8" ht="110.25">
      <c r="A18" s="52" t="s">
        <v>914</v>
      </c>
      <c r="B18" s="45" t="s">
        <v>526</v>
      </c>
      <c r="C18" s="45" t="s">
        <v>425</v>
      </c>
      <c r="D18" s="41" t="s">
        <v>318</v>
      </c>
      <c r="E18" s="41">
        <v>100</v>
      </c>
      <c r="F18" s="9">
        <f>SUM(G18:H18)</f>
        <v>2859</v>
      </c>
      <c r="G18" s="10"/>
      <c r="H18" s="10">
        <v>2859</v>
      </c>
    </row>
    <row r="19" spans="1:8" ht="47.25">
      <c r="A19" s="43" t="s">
        <v>25</v>
      </c>
      <c r="B19" s="45" t="s">
        <v>526</v>
      </c>
      <c r="C19" s="45" t="s">
        <v>425</v>
      </c>
      <c r="D19" s="41" t="s">
        <v>318</v>
      </c>
      <c r="E19" s="41">
        <v>200</v>
      </c>
      <c r="F19" s="9">
        <f>SUM(G19:H19)</f>
        <v>171</v>
      </c>
      <c r="G19" s="10"/>
      <c r="H19" s="10">
        <v>171</v>
      </c>
    </row>
    <row r="20" spans="1:8" ht="47.25">
      <c r="A20" s="43" t="s">
        <v>725</v>
      </c>
      <c r="B20" s="45" t="s">
        <v>526</v>
      </c>
      <c r="C20" s="45" t="s">
        <v>425</v>
      </c>
      <c r="D20" s="41" t="s">
        <v>318</v>
      </c>
      <c r="E20" s="41" t="s">
        <v>132</v>
      </c>
      <c r="F20" s="9">
        <f>SUM(G20:H20)</f>
        <v>76</v>
      </c>
      <c r="G20" s="10"/>
      <c r="H20" s="10">
        <v>76</v>
      </c>
    </row>
    <row r="21" spans="1:8" ht="47.25">
      <c r="A21" s="43" t="s">
        <v>726</v>
      </c>
      <c r="B21" s="45" t="s">
        <v>526</v>
      </c>
      <c r="C21" s="45" t="s">
        <v>425</v>
      </c>
      <c r="D21" s="41" t="s">
        <v>318</v>
      </c>
      <c r="E21" s="41" t="s">
        <v>113</v>
      </c>
      <c r="F21" s="9">
        <f>SUM(G21:H21)</f>
        <v>1</v>
      </c>
      <c r="G21" s="10"/>
      <c r="H21" s="10">
        <v>1</v>
      </c>
    </row>
    <row r="22" spans="1:8" ht="63">
      <c r="A22" s="35" t="s">
        <v>643</v>
      </c>
      <c r="B22" s="40" t="s">
        <v>526</v>
      </c>
      <c r="C22" s="40" t="s">
        <v>527</v>
      </c>
      <c r="D22" s="41"/>
      <c r="E22" s="41"/>
      <c r="F22" s="8">
        <f>SUM(F23,F35,F39,F45,F28,F49)</f>
        <v>62432</v>
      </c>
      <c r="G22" s="8">
        <f>SUM(G23,G35,G39,G45,G28,G49)</f>
        <v>984</v>
      </c>
      <c r="H22" s="8">
        <f>SUM(H23,H35,H39,H45,H28,H49)</f>
        <v>61448</v>
      </c>
    </row>
    <row r="23" spans="1:8" ht="63">
      <c r="A23" s="49" t="s">
        <v>241</v>
      </c>
      <c r="B23" s="45" t="s">
        <v>526</v>
      </c>
      <c r="C23" s="45" t="s">
        <v>527</v>
      </c>
      <c r="D23" s="51" t="s">
        <v>525</v>
      </c>
      <c r="E23" s="41"/>
      <c r="F23" s="9">
        <f>SUM(F24)</f>
        <v>643</v>
      </c>
      <c r="G23" s="9">
        <f>SUM(G24)</f>
        <v>643</v>
      </c>
      <c r="H23" s="9">
        <f>SUM(H24)</f>
        <v>0</v>
      </c>
    </row>
    <row r="24" spans="1:8" ht="94.5">
      <c r="A24" s="49" t="s">
        <v>243</v>
      </c>
      <c r="B24" s="45" t="s">
        <v>526</v>
      </c>
      <c r="C24" s="45" t="s">
        <v>527</v>
      </c>
      <c r="D24" s="51" t="s">
        <v>528</v>
      </c>
      <c r="E24" s="41"/>
      <c r="F24" s="9">
        <f>F25</f>
        <v>643</v>
      </c>
      <c r="G24" s="9">
        <f>G25</f>
        <v>643</v>
      </c>
      <c r="H24" s="9">
        <f>H25</f>
        <v>0</v>
      </c>
    </row>
    <row r="25" spans="1:8" ht="47.25">
      <c r="A25" s="49" t="s">
        <v>32</v>
      </c>
      <c r="B25" s="45" t="s">
        <v>526</v>
      </c>
      <c r="C25" s="45" t="s">
        <v>527</v>
      </c>
      <c r="D25" s="51" t="s">
        <v>529</v>
      </c>
      <c r="E25" s="41"/>
      <c r="F25" s="9">
        <f>SUM(F26:F27)</f>
        <v>643</v>
      </c>
      <c r="G25" s="9">
        <f>SUM(G26:G27)</f>
        <v>643</v>
      </c>
      <c r="H25" s="9">
        <f>SUM(H26:H27)</f>
        <v>0</v>
      </c>
    </row>
    <row r="26" spans="1:8" ht="126">
      <c r="A26" s="52" t="s">
        <v>347</v>
      </c>
      <c r="B26" s="45" t="s">
        <v>526</v>
      </c>
      <c r="C26" s="45" t="s">
        <v>527</v>
      </c>
      <c r="D26" s="53" t="s">
        <v>313</v>
      </c>
      <c r="E26" s="41" t="s">
        <v>642</v>
      </c>
      <c r="F26" s="9">
        <f>SUM(G26:H26)</f>
        <v>620</v>
      </c>
      <c r="G26" s="10">
        <v>620</v>
      </c>
      <c r="H26" s="10"/>
    </row>
    <row r="27" spans="1:8" ht="63">
      <c r="A27" s="43" t="s">
        <v>834</v>
      </c>
      <c r="B27" s="45" t="s">
        <v>526</v>
      </c>
      <c r="C27" s="45" t="s">
        <v>527</v>
      </c>
      <c r="D27" s="53" t="s">
        <v>313</v>
      </c>
      <c r="E27" s="41" t="s">
        <v>644</v>
      </c>
      <c r="F27" s="9">
        <f>SUM(G27:H27)</f>
        <v>23</v>
      </c>
      <c r="G27" s="10">
        <v>23</v>
      </c>
      <c r="H27" s="10"/>
    </row>
    <row r="28" spans="1:8" ht="78.75">
      <c r="A28" s="43" t="s">
        <v>943</v>
      </c>
      <c r="B28" s="45" t="s">
        <v>526</v>
      </c>
      <c r="C28" s="45" t="s">
        <v>527</v>
      </c>
      <c r="D28" s="51" t="s">
        <v>833</v>
      </c>
      <c r="E28" s="41"/>
      <c r="F28" s="9">
        <f>SUM(F29,F32)</f>
        <v>369</v>
      </c>
      <c r="G28" s="9">
        <f>SUM(G29,G32)</f>
        <v>0</v>
      </c>
      <c r="H28" s="9">
        <f>SUM(H29,H32)</f>
        <v>369</v>
      </c>
    </row>
    <row r="29" spans="1:8" ht="94.5">
      <c r="A29" s="43" t="s">
        <v>62</v>
      </c>
      <c r="B29" s="45" t="s">
        <v>526</v>
      </c>
      <c r="C29" s="45" t="s">
        <v>527</v>
      </c>
      <c r="D29" s="51" t="s">
        <v>751</v>
      </c>
      <c r="E29" s="41"/>
      <c r="F29" s="9">
        <f aca="true" t="shared" si="2" ref="F29:H30">F30</f>
        <v>351</v>
      </c>
      <c r="G29" s="9">
        <f t="shared" si="2"/>
        <v>0</v>
      </c>
      <c r="H29" s="9">
        <f t="shared" si="2"/>
        <v>351</v>
      </c>
    </row>
    <row r="30" spans="1:8" ht="78.75">
      <c r="A30" s="43" t="s">
        <v>63</v>
      </c>
      <c r="B30" s="45" t="s">
        <v>526</v>
      </c>
      <c r="C30" s="45" t="s">
        <v>527</v>
      </c>
      <c r="D30" s="51" t="s">
        <v>752</v>
      </c>
      <c r="E30" s="41"/>
      <c r="F30" s="9">
        <f t="shared" si="2"/>
        <v>351</v>
      </c>
      <c r="G30" s="9">
        <f t="shared" si="2"/>
        <v>0</v>
      </c>
      <c r="H30" s="9">
        <f t="shared" si="2"/>
        <v>351</v>
      </c>
    </row>
    <row r="31" spans="1:8" ht="94.5">
      <c r="A31" s="43" t="s">
        <v>64</v>
      </c>
      <c r="B31" s="45" t="s">
        <v>526</v>
      </c>
      <c r="C31" s="45" t="s">
        <v>527</v>
      </c>
      <c r="D31" s="53" t="s">
        <v>753</v>
      </c>
      <c r="E31" s="41" t="s">
        <v>644</v>
      </c>
      <c r="F31" s="9">
        <f>SUM(G31:H31)</f>
        <v>351</v>
      </c>
      <c r="G31" s="10"/>
      <c r="H31" s="10">
        <v>351</v>
      </c>
    </row>
    <row r="32" spans="1:8" ht="63">
      <c r="A32" s="43" t="s">
        <v>715</v>
      </c>
      <c r="B32" s="45" t="s">
        <v>526</v>
      </c>
      <c r="C32" s="45" t="s">
        <v>527</v>
      </c>
      <c r="D32" s="51" t="s">
        <v>703</v>
      </c>
      <c r="E32" s="41"/>
      <c r="F32" s="9">
        <f aca="true" t="shared" si="3" ref="F32:H33">F33</f>
        <v>18</v>
      </c>
      <c r="G32" s="9">
        <f t="shared" si="3"/>
        <v>0</v>
      </c>
      <c r="H32" s="9">
        <f t="shared" si="3"/>
        <v>18</v>
      </c>
    </row>
    <row r="33" spans="1:8" ht="47.25">
      <c r="A33" s="43" t="s">
        <v>714</v>
      </c>
      <c r="B33" s="45" t="s">
        <v>526</v>
      </c>
      <c r="C33" s="45" t="s">
        <v>527</v>
      </c>
      <c r="D33" s="51" t="s">
        <v>704</v>
      </c>
      <c r="E33" s="41"/>
      <c r="F33" s="9">
        <f t="shared" si="3"/>
        <v>18</v>
      </c>
      <c r="G33" s="9">
        <f t="shared" si="3"/>
        <v>0</v>
      </c>
      <c r="H33" s="9">
        <f t="shared" si="3"/>
        <v>18</v>
      </c>
    </row>
    <row r="34" spans="1:8" ht="78.75">
      <c r="A34" s="43" t="s">
        <v>713</v>
      </c>
      <c r="B34" s="45" t="s">
        <v>526</v>
      </c>
      <c r="C34" s="45" t="s">
        <v>527</v>
      </c>
      <c r="D34" s="53" t="s">
        <v>695</v>
      </c>
      <c r="E34" s="41" t="s">
        <v>644</v>
      </c>
      <c r="F34" s="9">
        <f>SUM(G34:H34)</f>
        <v>18</v>
      </c>
      <c r="G34" s="10"/>
      <c r="H34" s="10">
        <v>18</v>
      </c>
    </row>
    <row r="35" spans="1:8" ht="63">
      <c r="A35" s="49" t="s">
        <v>256</v>
      </c>
      <c r="B35" s="45" t="s">
        <v>526</v>
      </c>
      <c r="C35" s="45" t="s">
        <v>527</v>
      </c>
      <c r="D35" s="51" t="s">
        <v>252</v>
      </c>
      <c r="E35" s="41"/>
      <c r="F35" s="9">
        <f aca="true" t="shared" si="4" ref="F35:H37">F36</f>
        <v>341</v>
      </c>
      <c r="G35" s="9">
        <f t="shared" si="4"/>
        <v>341</v>
      </c>
      <c r="H35" s="9">
        <f t="shared" si="4"/>
        <v>0</v>
      </c>
    </row>
    <row r="36" spans="1:8" ht="94.5">
      <c r="A36" s="49" t="s">
        <v>944</v>
      </c>
      <c r="B36" s="45" t="s">
        <v>526</v>
      </c>
      <c r="C36" s="45" t="s">
        <v>527</v>
      </c>
      <c r="D36" s="51" t="s">
        <v>253</v>
      </c>
      <c r="E36" s="41"/>
      <c r="F36" s="9">
        <f t="shared" si="4"/>
        <v>341</v>
      </c>
      <c r="G36" s="9">
        <f t="shared" si="4"/>
        <v>341</v>
      </c>
      <c r="H36" s="9">
        <f t="shared" si="4"/>
        <v>0</v>
      </c>
    </row>
    <row r="37" spans="1:8" ht="47.25">
      <c r="A37" s="54" t="s">
        <v>224</v>
      </c>
      <c r="B37" s="45" t="s">
        <v>526</v>
      </c>
      <c r="C37" s="45" t="s">
        <v>527</v>
      </c>
      <c r="D37" s="51" t="s">
        <v>254</v>
      </c>
      <c r="E37" s="41"/>
      <c r="F37" s="9">
        <f t="shared" si="4"/>
        <v>341</v>
      </c>
      <c r="G37" s="9">
        <f t="shared" si="4"/>
        <v>341</v>
      </c>
      <c r="H37" s="9">
        <f t="shared" si="4"/>
        <v>0</v>
      </c>
    </row>
    <row r="38" spans="1:8" ht="110.25">
      <c r="A38" s="52" t="s">
        <v>255</v>
      </c>
      <c r="B38" s="45" t="s">
        <v>526</v>
      </c>
      <c r="C38" s="45" t="s">
        <v>527</v>
      </c>
      <c r="D38" s="53" t="s">
        <v>315</v>
      </c>
      <c r="E38" s="41" t="s">
        <v>642</v>
      </c>
      <c r="F38" s="9">
        <f>SUM(G38:H38)</f>
        <v>341</v>
      </c>
      <c r="G38" s="10">
        <v>341</v>
      </c>
      <c r="H38" s="10"/>
    </row>
    <row r="39" spans="1:8" ht="47.25">
      <c r="A39" s="49" t="s">
        <v>225</v>
      </c>
      <c r="B39" s="45" t="s">
        <v>526</v>
      </c>
      <c r="C39" s="45" t="s">
        <v>527</v>
      </c>
      <c r="D39" s="51" t="s">
        <v>372</v>
      </c>
      <c r="E39" s="41"/>
      <c r="F39" s="9">
        <f>F40</f>
        <v>415</v>
      </c>
      <c r="G39" s="9">
        <f aca="true" t="shared" si="5" ref="G39:H41">G40</f>
        <v>0</v>
      </c>
      <c r="H39" s="9">
        <f t="shared" si="5"/>
        <v>415</v>
      </c>
    </row>
    <row r="40" spans="1:8" ht="78.75">
      <c r="A40" s="49" t="s">
        <v>368</v>
      </c>
      <c r="B40" s="45" t="s">
        <v>526</v>
      </c>
      <c r="C40" s="45" t="s">
        <v>527</v>
      </c>
      <c r="D40" s="51" t="s">
        <v>371</v>
      </c>
      <c r="E40" s="41"/>
      <c r="F40" s="9">
        <f>SUM(F41,F43)</f>
        <v>415</v>
      </c>
      <c r="G40" s="9">
        <f>SUM(G41,G43)</f>
        <v>0</v>
      </c>
      <c r="H40" s="9">
        <f>SUM(H41,H43)</f>
        <v>415</v>
      </c>
    </row>
    <row r="41" spans="1:8" ht="63">
      <c r="A41" s="49" t="s">
        <v>369</v>
      </c>
      <c r="B41" s="45" t="s">
        <v>526</v>
      </c>
      <c r="C41" s="45" t="s">
        <v>527</v>
      </c>
      <c r="D41" s="51" t="s">
        <v>370</v>
      </c>
      <c r="E41" s="41"/>
      <c r="F41" s="9">
        <f>F42</f>
        <v>294</v>
      </c>
      <c r="G41" s="9">
        <f t="shared" si="5"/>
        <v>0</v>
      </c>
      <c r="H41" s="9">
        <f t="shared" si="5"/>
        <v>294</v>
      </c>
    </row>
    <row r="42" spans="1:8" ht="78.75">
      <c r="A42" s="55" t="s">
        <v>378</v>
      </c>
      <c r="B42" s="45" t="s">
        <v>526</v>
      </c>
      <c r="C42" s="45" t="s">
        <v>527</v>
      </c>
      <c r="D42" s="53" t="s">
        <v>316</v>
      </c>
      <c r="E42" s="41" t="s">
        <v>644</v>
      </c>
      <c r="F42" s="9">
        <f>SUM(G42:H42)</f>
        <v>294</v>
      </c>
      <c r="G42" s="9">
        <v>0</v>
      </c>
      <c r="H42" s="9">
        <v>294</v>
      </c>
    </row>
    <row r="43" spans="1:8" ht="47.25">
      <c r="A43" s="55" t="s">
        <v>4</v>
      </c>
      <c r="B43" s="45" t="s">
        <v>526</v>
      </c>
      <c r="C43" s="45" t="s">
        <v>527</v>
      </c>
      <c r="D43" s="51" t="s">
        <v>3</v>
      </c>
      <c r="E43" s="41"/>
      <c r="F43" s="9">
        <f>F44</f>
        <v>121</v>
      </c>
      <c r="G43" s="9">
        <f>G44</f>
        <v>0</v>
      </c>
      <c r="H43" s="9">
        <f>H44</f>
        <v>121</v>
      </c>
    </row>
    <row r="44" spans="1:8" ht="63">
      <c r="A44" s="55" t="s">
        <v>5</v>
      </c>
      <c r="B44" s="45" t="s">
        <v>526</v>
      </c>
      <c r="C44" s="45" t="s">
        <v>527</v>
      </c>
      <c r="D44" s="53" t="s">
        <v>2</v>
      </c>
      <c r="E44" s="41" t="s">
        <v>644</v>
      </c>
      <c r="F44" s="9">
        <f>SUM(G44:H44)</f>
        <v>121</v>
      </c>
      <c r="G44" s="9"/>
      <c r="H44" s="9">
        <v>121</v>
      </c>
    </row>
    <row r="45" spans="1:8" ht="47.25">
      <c r="A45" s="49" t="s">
        <v>376</v>
      </c>
      <c r="B45" s="45" t="s">
        <v>526</v>
      </c>
      <c r="C45" s="45" t="s">
        <v>527</v>
      </c>
      <c r="D45" s="51" t="s">
        <v>373</v>
      </c>
      <c r="E45" s="41"/>
      <c r="F45" s="9">
        <f>SUM(F46,)</f>
        <v>30</v>
      </c>
      <c r="G45" s="9">
        <f>SUM(G46,)</f>
        <v>0</v>
      </c>
      <c r="H45" s="9">
        <f>SUM(H46,)</f>
        <v>30</v>
      </c>
    </row>
    <row r="46" spans="1:8" ht="78.75">
      <c r="A46" s="49" t="s">
        <v>344</v>
      </c>
      <c r="B46" s="45" t="s">
        <v>526</v>
      </c>
      <c r="C46" s="45" t="s">
        <v>527</v>
      </c>
      <c r="D46" s="51" t="s">
        <v>374</v>
      </c>
      <c r="E46" s="41"/>
      <c r="F46" s="9">
        <f aca="true" t="shared" si="6" ref="F46:H47">F47</f>
        <v>30</v>
      </c>
      <c r="G46" s="9">
        <f t="shared" si="6"/>
        <v>0</v>
      </c>
      <c r="H46" s="9">
        <f t="shared" si="6"/>
        <v>30</v>
      </c>
    </row>
    <row r="47" spans="1:8" ht="31.5">
      <c r="A47" s="49" t="s">
        <v>473</v>
      </c>
      <c r="B47" s="45" t="s">
        <v>526</v>
      </c>
      <c r="C47" s="45" t="s">
        <v>527</v>
      </c>
      <c r="D47" s="51" t="s">
        <v>375</v>
      </c>
      <c r="E47" s="41"/>
      <c r="F47" s="9">
        <f t="shared" si="6"/>
        <v>30</v>
      </c>
      <c r="G47" s="9">
        <f t="shared" si="6"/>
        <v>0</v>
      </c>
      <c r="H47" s="9">
        <f t="shared" si="6"/>
        <v>30</v>
      </c>
    </row>
    <row r="48" spans="1:8" ht="63">
      <c r="A48" s="55" t="s">
        <v>409</v>
      </c>
      <c r="B48" s="45" t="s">
        <v>526</v>
      </c>
      <c r="C48" s="45" t="s">
        <v>527</v>
      </c>
      <c r="D48" s="53" t="s">
        <v>317</v>
      </c>
      <c r="E48" s="41" t="s">
        <v>644</v>
      </c>
      <c r="F48" s="9">
        <f>SUM(G48:H48)</f>
        <v>30</v>
      </c>
      <c r="G48" s="9">
        <v>0</v>
      </c>
      <c r="H48" s="9">
        <v>30</v>
      </c>
    </row>
    <row r="49" spans="1:8" ht="31.5">
      <c r="A49" s="43" t="s">
        <v>41</v>
      </c>
      <c r="B49" s="45" t="s">
        <v>526</v>
      </c>
      <c r="C49" s="45" t="s">
        <v>527</v>
      </c>
      <c r="D49" s="46" t="s">
        <v>39</v>
      </c>
      <c r="E49" s="41"/>
      <c r="F49" s="9">
        <f>F50</f>
        <v>60634</v>
      </c>
      <c r="G49" s="9">
        <f>G50</f>
        <v>0</v>
      </c>
      <c r="H49" s="9">
        <f>H50</f>
        <v>60634</v>
      </c>
    </row>
    <row r="50" spans="1:8" ht="15.75">
      <c r="A50" s="43" t="s">
        <v>42</v>
      </c>
      <c r="B50" s="45" t="s">
        <v>526</v>
      </c>
      <c r="C50" s="45" t="s">
        <v>527</v>
      </c>
      <c r="D50" s="46" t="s">
        <v>40</v>
      </c>
      <c r="E50" s="41"/>
      <c r="F50" s="9">
        <f>SUM(F51:F54)</f>
        <v>60634</v>
      </c>
      <c r="G50" s="9">
        <f>SUM(G51:G54)</f>
        <v>0</v>
      </c>
      <c r="H50" s="9">
        <f>SUM(H51:H54)</f>
        <v>60634</v>
      </c>
    </row>
    <row r="51" spans="1:8" ht="157.5">
      <c r="A51" s="52" t="s">
        <v>302</v>
      </c>
      <c r="B51" s="45" t="s">
        <v>526</v>
      </c>
      <c r="C51" s="45" t="s">
        <v>527</v>
      </c>
      <c r="D51" s="41" t="s">
        <v>318</v>
      </c>
      <c r="E51" s="41">
        <v>100</v>
      </c>
      <c r="F51" s="9">
        <f>SUM(G51:H51)</f>
        <v>47378</v>
      </c>
      <c r="G51" s="10"/>
      <c r="H51" s="10">
        <v>47378</v>
      </c>
    </row>
    <row r="52" spans="1:8" ht="94.5">
      <c r="A52" s="43" t="s">
        <v>678</v>
      </c>
      <c r="B52" s="45" t="s">
        <v>526</v>
      </c>
      <c r="C52" s="45" t="s">
        <v>527</v>
      </c>
      <c r="D52" s="41" t="s">
        <v>318</v>
      </c>
      <c r="E52" s="41">
        <v>200</v>
      </c>
      <c r="F52" s="9">
        <f>SUM(G52:H52)</f>
        <v>12682</v>
      </c>
      <c r="G52" s="10"/>
      <c r="H52" s="10">
        <v>12682</v>
      </c>
    </row>
    <row r="53" spans="1:8" ht="94.5">
      <c r="A53" s="43" t="s">
        <v>902</v>
      </c>
      <c r="B53" s="45" t="s">
        <v>526</v>
      </c>
      <c r="C53" s="45" t="s">
        <v>527</v>
      </c>
      <c r="D53" s="41" t="s">
        <v>318</v>
      </c>
      <c r="E53" s="41" t="s">
        <v>132</v>
      </c>
      <c r="F53" s="9">
        <f>SUM(G53:H53)</f>
        <v>150</v>
      </c>
      <c r="G53" s="10"/>
      <c r="H53" s="10">
        <v>150</v>
      </c>
    </row>
    <row r="54" spans="1:8" ht="78.75">
      <c r="A54" s="43" t="s">
        <v>679</v>
      </c>
      <c r="B54" s="45" t="s">
        <v>526</v>
      </c>
      <c r="C54" s="45" t="s">
        <v>527</v>
      </c>
      <c r="D54" s="41" t="s">
        <v>318</v>
      </c>
      <c r="E54" s="41">
        <v>800</v>
      </c>
      <c r="F54" s="9">
        <f>SUM(G54:H54)</f>
        <v>424</v>
      </c>
      <c r="G54" s="10"/>
      <c r="H54" s="10">
        <v>424</v>
      </c>
    </row>
    <row r="55" spans="1:8" s="56" customFormat="1" ht="15.75">
      <c r="A55" s="38" t="s">
        <v>660</v>
      </c>
      <c r="B55" s="40" t="s">
        <v>526</v>
      </c>
      <c r="C55" s="40" t="s">
        <v>493</v>
      </c>
      <c r="D55" s="42"/>
      <c r="E55" s="42"/>
      <c r="F55" s="8">
        <f>F56</f>
        <v>88</v>
      </c>
      <c r="G55" s="8">
        <f aca="true" t="shared" si="7" ref="G55:H57">G56</f>
        <v>88</v>
      </c>
      <c r="H55" s="8">
        <f t="shared" si="7"/>
        <v>0</v>
      </c>
    </row>
    <row r="56" spans="1:8" ht="31.5">
      <c r="A56" s="43" t="s">
        <v>41</v>
      </c>
      <c r="B56" s="45" t="s">
        <v>526</v>
      </c>
      <c r="C56" s="45" t="s">
        <v>493</v>
      </c>
      <c r="D56" s="46" t="s">
        <v>662</v>
      </c>
      <c r="E56" s="41"/>
      <c r="F56" s="9">
        <f>F57</f>
        <v>88</v>
      </c>
      <c r="G56" s="9">
        <f t="shared" si="7"/>
        <v>88</v>
      </c>
      <c r="H56" s="9">
        <f t="shared" si="7"/>
        <v>0</v>
      </c>
    </row>
    <row r="57" spans="1:8" ht="15.75">
      <c r="A57" s="43" t="s">
        <v>42</v>
      </c>
      <c r="B57" s="45" t="s">
        <v>526</v>
      </c>
      <c r="C57" s="45" t="s">
        <v>493</v>
      </c>
      <c r="D57" s="46" t="s">
        <v>663</v>
      </c>
      <c r="E57" s="41"/>
      <c r="F57" s="9">
        <f>F58</f>
        <v>88</v>
      </c>
      <c r="G57" s="9">
        <f t="shared" si="7"/>
        <v>88</v>
      </c>
      <c r="H57" s="9">
        <f t="shared" si="7"/>
        <v>0</v>
      </c>
    </row>
    <row r="58" spans="1:8" ht="94.5">
      <c r="A58" s="54" t="s">
        <v>179</v>
      </c>
      <c r="B58" s="45" t="s">
        <v>526</v>
      </c>
      <c r="C58" s="45" t="s">
        <v>493</v>
      </c>
      <c r="D58" s="41" t="s">
        <v>661</v>
      </c>
      <c r="E58" s="41" t="s">
        <v>644</v>
      </c>
      <c r="F58" s="9">
        <f>SUM(G58:H58)</f>
        <v>88</v>
      </c>
      <c r="G58" s="10">
        <v>88</v>
      </c>
      <c r="H58" s="10"/>
    </row>
    <row r="59" spans="1:8" s="56" customFormat="1" ht="31.5">
      <c r="A59" s="38" t="s">
        <v>311</v>
      </c>
      <c r="B59" s="40" t="s">
        <v>526</v>
      </c>
      <c r="C59" s="40" t="s">
        <v>541</v>
      </c>
      <c r="D59" s="42"/>
      <c r="E59" s="42"/>
      <c r="F59" s="8">
        <f aca="true" t="shared" si="8" ref="F59:H60">F60</f>
        <v>2206</v>
      </c>
      <c r="G59" s="8">
        <f t="shared" si="8"/>
        <v>0</v>
      </c>
      <c r="H59" s="8">
        <f t="shared" si="8"/>
        <v>2206</v>
      </c>
    </row>
    <row r="60" spans="1:8" s="56" customFormat="1" ht="31.5">
      <c r="A60" s="43" t="s">
        <v>41</v>
      </c>
      <c r="B60" s="45" t="s">
        <v>526</v>
      </c>
      <c r="C60" s="45" t="s">
        <v>541</v>
      </c>
      <c r="D60" s="46" t="s">
        <v>39</v>
      </c>
      <c r="E60" s="42"/>
      <c r="F60" s="9">
        <f t="shared" si="8"/>
        <v>2206</v>
      </c>
      <c r="G60" s="9">
        <f t="shared" si="8"/>
        <v>0</v>
      </c>
      <c r="H60" s="9">
        <f t="shared" si="8"/>
        <v>2206</v>
      </c>
    </row>
    <row r="61" spans="1:8" s="56" customFormat="1" ht="15.75">
      <c r="A61" s="43" t="s">
        <v>42</v>
      </c>
      <c r="B61" s="45" t="s">
        <v>526</v>
      </c>
      <c r="C61" s="45" t="s">
        <v>541</v>
      </c>
      <c r="D61" s="46" t="s">
        <v>40</v>
      </c>
      <c r="E61" s="42"/>
      <c r="F61" s="9">
        <f>SUM(F62:F66)</f>
        <v>2206</v>
      </c>
      <c r="G61" s="9">
        <f>SUM(G62:G66)</f>
        <v>0</v>
      </c>
      <c r="H61" s="9">
        <f>SUM(H62:H66)</f>
        <v>2206</v>
      </c>
    </row>
    <row r="62" spans="1:8" ht="110.25">
      <c r="A62" s="43" t="s">
        <v>26</v>
      </c>
      <c r="B62" s="45" t="s">
        <v>526</v>
      </c>
      <c r="C62" s="45" t="s">
        <v>541</v>
      </c>
      <c r="D62" s="41" t="s">
        <v>318</v>
      </c>
      <c r="E62" s="41">
        <v>100</v>
      </c>
      <c r="F62" s="9">
        <f>SUM(G62:H62)</f>
        <v>120</v>
      </c>
      <c r="G62" s="10"/>
      <c r="H62" s="10">
        <v>120</v>
      </c>
    </row>
    <row r="63" spans="1:8" ht="47.25">
      <c r="A63" s="43" t="s">
        <v>24</v>
      </c>
      <c r="B63" s="45" t="s">
        <v>526</v>
      </c>
      <c r="C63" s="45" t="s">
        <v>541</v>
      </c>
      <c r="D63" s="41" t="s">
        <v>318</v>
      </c>
      <c r="E63" s="41">
        <v>200</v>
      </c>
      <c r="F63" s="9">
        <f>SUM(G63:H63)</f>
        <v>70</v>
      </c>
      <c r="G63" s="10"/>
      <c r="H63" s="10">
        <v>70</v>
      </c>
    </row>
    <row r="64" spans="1:8" ht="47.25">
      <c r="A64" s="43" t="s">
        <v>1</v>
      </c>
      <c r="B64" s="45" t="s">
        <v>526</v>
      </c>
      <c r="C64" s="45" t="s">
        <v>541</v>
      </c>
      <c r="D64" s="41" t="s">
        <v>318</v>
      </c>
      <c r="E64" s="41" t="s">
        <v>132</v>
      </c>
      <c r="F64" s="9">
        <f>SUM(G64:H64)</f>
        <v>3</v>
      </c>
      <c r="G64" s="10"/>
      <c r="H64" s="10">
        <v>3</v>
      </c>
    </row>
    <row r="65" spans="1:8" ht="63">
      <c r="A65" s="43" t="s">
        <v>23</v>
      </c>
      <c r="B65" s="45" t="s">
        <v>526</v>
      </c>
      <c r="C65" s="45" t="s">
        <v>541</v>
      </c>
      <c r="D65" s="41" t="s">
        <v>472</v>
      </c>
      <c r="E65" s="41" t="s">
        <v>644</v>
      </c>
      <c r="F65" s="9">
        <f>SUM(G65:H65)</f>
        <v>1011</v>
      </c>
      <c r="G65" s="10"/>
      <c r="H65" s="10">
        <v>1011</v>
      </c>
    </row>
    <row r="66" spans="1:8" ht="126">
      <c r="A66" s="52" t="s">
        <v>484</v>
      </c>
      <c r="B66" s="45" t="s">
        <v>526</v>
      </c>
      <c r="C66" s="45" t="s">
        <v>541</v>
      </c>
      <c r="D66" s="41" t="s">
        <v>240</v>
      </c>
      <c r="E66" s="41">
        <v>100</v>
      </c>
      <c r="F66" s="9">
        <f>SUM(G66:H66)</f>
        <v>1002</v>
      </c>
      <c r="G66" s="10"/>
      <c r="H66" s="10">
        <v>1002</v>
      </c>
    </row>
    <row r="67" spans="1:8" ht="15.75">
      <c r="A67" s="38" t="s">
        <v>140</v>
      </c>
      <c r="B67" s="40" t="s">
        <v>526</v>
      </c>
      <c r="C67" s="42">
        <v>11</v>
      </c>
      <c r="D67" s="41"/>
      <c r="E67" s="41"/>
      <c r="F67" s="8">
        <f aca="true" t="shared" si="9" ref="F67:H69">F68</f>
        <v>0</v>
      </c>
      <c r="G67" s="8">
        <f t="shared" si="9"/>
        <v>0</v>
      </c>
      <c r="H67" s="8">
        <f t="shared" si="9"/>
        <v>0</v>
      </c>
    </row>
    <row r="68" spans="1:8" ht="31.5">
      <c r="A68" s="43" t="s">
        <v>41</v>
      </c>
      <c r="B68" s="45" t="s">
        <v>526</v>
      </c>
      <c r="C68" s="41">
        <v>11</v>
      </c>
      <c r="D68" s="46" t="s">
        <v>39</v>
      </c>
      <c r="E68" s="41"/>
      <c r="F68" s="9">
        <f t="shared" si="9"/>
        <v>0</v>
      </c>
      <c r="G68" s="9">
        <f t="shared" si="9"/>
        <v>0</v>
      </c>
      <c r="H68" s="9">
        <f t="shared" si="9"/>
        <v>0</v>
      </c>
    </row>
    <row r="69" spans="1:8" ht="15.75">
      <c r="A69" s="43" t="s">
        <v>42</v>
      </c>
      <c r="B69" s="45" t="s">
        <v>526</v>
      </c>
      <c r="C69" s="41">
        <v>11</v>
      </c>
      <c r="D69" s="46" t="s">
        <v>40</v>
      </c>
      <c r="E69" s="41"/>
      <c r="F69" s="9">
        <f t="shared" si="9"/>
        <v>0</v>
      </c>
      <c r="G69" s="9">
        <f t="shared" si="9"/>
        <v>0</v>
      </c>
      <c r="H69" s="9">
        <f t="shared" si="9"/>
        <v>0</v>
      </c>
    </row>
    <row r="70" spans="1:8" ht="31.5">
      <c r="A70" s="47" t="s">
        <v>587</v>
      </c>
      <c r="B70" s="45" t="s">
        <v>526</v>
      </c>
      <c r="C70" s="41">
        <v>11</v>
      </c>
      <c r="D70" s="41" t="s">
        <v>331</v>
      </c>
      <c r="E70" s="41" t="s">
        <v>113</v>
      </c>
      <c r="F70" s="9">
        <f>SUM(G70:H70)</f>
        <v>0</v>
      </c>
      <c r="G70" s="9">
        <v>0</v>
      </c>
      <c r="H70" s="9">
        <v>0</v>
      </c>
    </row>
    <row r="71" spans="1:8" ht="15.75">
      <c r="A71" s="38" t="s">
        <v>645</v>
      </c>
      <c r="B71" s="40" t="s">
        <v>526</v>
      </c>
      <c r="C71" s="42">
        <v>13</v>
      </c>
      <c r="D71" s="41"/>
      <c r="E71" s="41"/>
      <c r="F71" s="8">
        <f>SUM(F72,F78)</f>
        <v>1324</v>
      </c>
      <c r="G71" s="8">
        <f>SUM(G72,G78)</f>
        <v>1324</v>
      </c>
      <c r="H71" s="8">
        <f>SUM(H72,H78)</f>
        <v>0</v>
      </c>
    </row>
    <row r="72" spans="1:8" ht="47.25">
      <c r="A72" s="49" t="s">
        <v>408</v>
      </c>
      <c r="B72" s="45" t="s">
        <v>526</v>
      </c>
      <c r="C72" s="41">
        <v>13</v>
      </c>
      <c r="D72" s="51" t="s">
        <v>680</v>
      </c>
      <c r="E72" s="41"/>
      <c r="F72" s="9">
        <f aca="true" t="shared" si="10" ref="F72:H73">F73</f>
        <v>1324</v>
      </c>
      <c r="G72" s="9">
        <f t="shared" si="10"/>
        <v>1324</v>
      </c>
      <c r="H72" s="9">
        <f t="shared" si="10"/>
        <v>0</v>
      </c>
    </row>
    <row r="73" spans="1:8" ht="110.25">
      <c r="A73" s="54" t="s">
        <v>176</v>
      </c>
      <c r="B73" s="45" t="s">
        <v>526</v>
      </c>
      <c r="C73" s="41">
        <v>13</v>
      </c>
      <c r="D73" s="51" t="s">
        <v>681</v>
      </c>
      <c r="E73" s="41"/>
      <c r="F73" s="9">
        <f t="shared" si="10"/>
        <v>1324</v>
      </c>
      <c r="G73" s="9">
        <f t="shared" si="10"/>
        <v>1324</v>
      </c>
      <c r="H73" s="9">
        <f t="shared" si="10"/>
        <v>0</v>
      </c>
    </row>
    <row r="74" spans="1:8" ht="63">
      <c r="A74" s="58" t="s">
        <v>666</v>
      </c>
      <c r="B74" s="45" t="s">
        <v>526</v>
      </c>
      <c r="C74" s="41">
        <v>13</v>
      </c>
      <c r="D74" s="51" t="s">
        <v>682</v>
      </c>
      <c r="E74" s="41"/>
      <c r="F74" s="9">
        <f>SUM(F75:F77)</f>
        <v>1324</v>
      </c>
      <c r="G74" s="9">
        <f>SUM(G75:G77)</f>
        <v>1324</v>
      </c>
      <c r="H74" s="9">
        <f>SUM(H75:H77)</f>
        <v>0</v>
      </c>
    </row>
    <row r="75" spans="1:8" ht="141.75">
      <c r="A75" s="52" t="s">
        <v>911</v>
      </c>
      <c r="B75" s="45" t="s">
        <v>526</v>
      </c>
      <c r="C75" s="41">
        <v>13</v>
      </c>
      <c r="D75" s="53" t="s">
        <v>319</v>
      </c>
      <c r="E75" s="41" t="s">
        <v>642</v>
      </c>
      <c r="F75" s="9">
        <f>SUM(G75:H75)</f>
        <v>1299</v>
      </c>
      <c r="G75" s="10">
        <v>1299</v>
      </c>
      <c r="H75" s="10"/>
    </row>
    <row r="76" spans="1:8" ht="78.75">
      <c r="A76" s="43" t="s">
        <v>912</v>
      </c>
      <c r="B76" s="45" t="s">
        <v>526</v>
      </c>
      <c r="C76" s="41">
        <v>13</v>
      </c>
      <c r="D76" s="53" t="s">
        <v>319</v>
      </c>
      <c r="E76" s="41" t="s">
        <v>644</v>
      </c>
      <c r="F76" s="9">
        <f>SUM(G76:H76)</f>
        <v>24</v>
      </c>
      <c r="G76" s="10">
        <v>24</v>
      </c>
      <c r="H76" s="10"/>
    </row>
    <row r="77" spans="1:8" ht="63">
      <c r="A77" s="55" t="s">
        <v>913</v>
      </c>
      <c r="B77" s="45" t="s">
        <v>526</v>
      </c>
      <c r="C77" s="41">
        <v>13</v>
      </c>
      <c r="D77" s="53" t="s">
        <v>319</v>
      </c>
      <c r="E77" s="41" t="s">
        <v>739</v>
      </c>
      <c r="F77" s="9">
        <f>SUM(G77:H77)</f>
        <v>1</v>
      </c>
      <c r="G77" s="9">
        <v>1</v>
      </c>
      <c r="H77" s="9">
        <v>0</v>
      </c>
    </row>
    <row r="78" spans="1:8" ht="31.5">
      <c r="A78" s="43" t="s">
        <v>41</v>
      </c>
      <c r="B78" s="45" t="s">
        <v>526</v>
      </c>
      <c r="C78" s="41">
        <v>13</v>
      </c>
      <c r="D78" s="46" t="s">
        <v>39</v>
      </c>
      <c r="E78" s="41"/>
      <c r="F78" s="9">
        <f>F79</f>
        <v>0</v>
      </c>
      <c r="G78" s="9"/>
      <c r="H78" s="9"/>
    </row>
    <row r="79" spans="1:8" ht="15.75">
      <c r="A79" s="43" t="s">
        <v>42</v>
      </c>
      <c r="B79" s="45" t="s">
        <v>526</v>
      </c>
      <c r="C79" s="41">
        <v>13</v>
      </c>
      <c r="D79" s="46" t="s">
        <v>40</v>
      </c>
      <c r="E79" s="41"/>
      <c r="F79" s="9">
        <f>F80</f>
        <v>0</v>
      </c>
      <c r="G79" s="9"/>
      <c r="H79" s="9"/>
    </row>
    <row r="80" spans="1:8" ht="63">
      <c r="A80" s="59" t="s">
        <v>163</v>
      </c>
      <c r="B80" s="45" t="s">
        <v>526</v>
      </c>
      <c r="C80" s="41">
        <v>13</v>
      </c>
      <c r="D80" s="53" t="s">
        <v>723</v>
      </c>
      <c r="E80" s="41" t="s">
        <v>644</v>
      </c>
      <c r="F80" s="9">
        <f>SUM(G80:H80)</f>
        <v>0</v>
      </c>
      <c r="G80" s="9"/>
      <c r="H80" s="9"/>
    </row>
    <row r="81" spans="1:8" s="56" customFormat="1" ht="15.75">
      <c r="A81" s="79" t="s">
        <v>214</v>
      </c>
      <c r="B81" s="40" t="s">
        <v>494</v>
      </c>
      <c r="C81" s="42"/>
      <c r="D81" s="42"/>
      <c r="E81" s="86"/>
      <c r="F81" s="8">
        <f aca="true" t="shared" si="11" ref="F81:H82">F82</f>
        <v>738</v>
      </c>
      <c r="G81" s="8">
        <f t="shared" si="11"/>
        <v>738</v>
      </c>
      <c r="H81" s="8">
        <f t="shared" si="11"/>
        <v>0</v>
      </c>
    </row>
    <row r="82" spans="1:8" s="56" customFormat="1" ht="15.75">
      <c r="A82" s="79" t="s">
        <v>215</v>
      </c>
      <c r="B82" s="40" t="s">
        <v>494</v>
      </c>
      <c r="C82" s="40" t="s">
        <v>425</v>
      </c>
      <c r="D82" s="42"/>
      <c r="E82" s="86"/>
      <c r="F82" s="8">
        <f>F83</f>
        <v>738</v>
      </c>
      <c r="G82" s="8">
        <f t="shared" si="11"/>
        <v>738</v>
      </c>
      <c r="H82" s="8">
        <f t="shared" si="11"/>
        <v>0</v>
      </c>
    </row>
    <row r="83" spans="1:8" s="56" customFormat="1" ht="31.5">
      <c r="A83" s="43" t="s">
        <v>41</v>
      </c>
      <c r="B83" s="62" t="s">
        <v>494</v>
      </c>
      <c r="C83" s="62" t="s">
        <v>425</v>
      </c>
      <c r="D83" s="51" t="s">
        <v>39</v>
      </c>
      <c r="E83" s="86"/>
      <c r="F83" s="9">
        <f>F84</f>
        <v>738</v>
      </c>
      <c r="G83" s="9">
        <f>G84</f>
        <v>738</v>
      </c>
      <c r="H83" s="9">
        <f>H84</f>
        <v>0</v>
      </c>
    </row>
    <row r="84" spans="1:8" s="56" customFormat="1" ht="15.75">
      <c r="A84" s="43" t="s">
        <v>42</v>
      </c>
      <c r="B84" s="62" t="s">
        <v>494</v>
      </c>
      <c r="C84" s="62" t="s">
        <v>425</v>
      </c>
      <c r="D84" s="51" t="s">
        <v>40</v>
      </c>
      <c r="E84" s="86"/>
      <c r="F84" s="9">
        <f>F85</f>
        <v>738</v>
      </c>
      <c r="G84" s="9">
        <f>G85</f>
        <v>738</v>
      </c>
      <c r="H84" s="9">
        <f>H85</f>
        <v>0</v>
      </c>
    </row>
    <row r="85" spans="1:8" ht="47.25">
      <c r="A85" s="47" t="s">
        <v>351</v>
      </c>
      <c r="B85" s="62" t="s">
        <v>494</v>
      </c>
      <c r="C85" s="62" t="s">
        <v>425</v>
      </c>
      <c r="D85" s="53" t="s">
        <v>332</v>
      </c>
      <c r="E85" s="88">
        <v>500</v>
      </c>
      <c r="F85" s="9">
        <f>SUM(G85:H85)</f>
        <v>738</v>
      </c>
      <c r="G85" s="9">
        <v>738</v>
      </c>
      <c r="H85" s="9">
        <v>0</v>
      </c>
    </row>
    <row r="86" spans="1:8" s="56" customFormat="1" ht="31.5">
      <c r="A86" s="35" t="s">
        <v>646</v>
      </c>
      <c r="B86" s="60" t="s">
        <v>425</v>
      </c>
      <c r="C86" s="39"/>
      <c r="D86" s="39"/>
      <c r="E86" s="61"/>
      <c r="F86" s="8">
        <f>SUM(F87,)</f>
        <v>3407</v>
      </c>
      <c r="G86" s="8">
        <f>SUM(G87,)</f>
        <v>0</v>
      </c>
      <c r="H86" s="8">
        <f>SUM(H87,)</f>
        <v>3407</v>
      </c>
    </row>
    <row r="87" spans="1:8" s="56" customFormat="1" ht="63">
      <c r="A87" s="35" t="s">
        <v>647</v>
      </c>
      <c r="B87" s="60" t="s">
        <v>425</v>
      </c>
      <c r="C87" s="60" t="s">
        <v>426</v>
      </c>
      <c r="D87" s="39"/>
      <c r="E87" s="61"/>
      <c r="F87" s="8">
        <f>F88</f>
        <v>3407</v>
      </c>
      <c r="G87" s="8">
        <f>G88</f>
        <v>0</v>
      </c>
      <c r="H87" s="8">
        <f>H88</f>
        <v>3407</v>
      </c>
    </row>
    <row r="88" spans="1:8" s="56" customFormat="1" ht="63">
      <c r="A88" s="49" t="s">
        <v>241</v>
      </c>
      <c r="B88" s="62" t="s">
        <v>425</v>
      </c>
      <c r="C88" s="62" t="s">
        <v>426</v>
      </c>
      <c r="D88" s="63" t="s">
        <v>525</v>
      </c>
      <c r="E88" s="61"/>
      <c r="F88" s="9">
        <f>SUM(F89)</f>
        <v>3407</v>
      </c>
      <c r="G88" s="9">
        <f>SUM(G89)</f>
        <v>0</v>
      </c>
      <c r="H88" s="9">
        <f>SUM(H89)</f>
        <v>3407</v>
      </c>
    </row>
    <row r="89" spans="1:8" s="56" customFormat="1" ht="126">
      <c r="A89" s="54" t="s">
        <v>244</v>
      </c>
      <c r="B89" s="62" t="s">
        <v>425</v>
      </c>
      <c r="C89" s="62" t="s">
        <v>426</v>
      </c>
      <c r="D89" s="63" t="s">
        <v>894</v>
      </c>
      <c r="E89" s="61"/>
      <c r="F89" s="9">
        <f>SUM(F90,F94,)</f>
        <v>3407</v>
      </c>
      <c r="G89" s="9">
        <f>SUM(G90,G94,)</f>
        <v>0</v>
      </c>
      <c r="H89" s="9">
        <f>SUM(H90,H94,)</f>
        <v>3407</v>
      </c>
    </row>
    <row r="90" spans="1:8" s="56" customFormat="1" ht="31.5">
      <c r="A90" s="55" t="s">
        <v>896</v>
      </c>
      <c r="B90" s="62" t="s">
        <v>425</v>
      </c>
      <c r="C90" s="62" t="s">
        <v>426</v>
      </c>
      <c r="D90" s="63" t="s">
        <v>895</v>
      </c>
      <c r="E90" s="61"/>
      <c r="F90" s="9">
        <f>SUM(F91:F93)</f>
        <v>3334</v>
      </c>
      <c r="G90" s="9">
        <f>SUM(G91:G93)</f>
        <v>0</v>
      </c>
      <c r="H90" s="9">
        <f>SUM(H91:H93)</f>
        <v>3334</v>
      </c>
    </row>
    <row r="91" spans="1:8" ht="126">
      <c r="A91" s="55" t="s">
        <v>836</v>
      </c>
      <c r="B91" s="62" t="s">
        <v>425</v>
      </c>
      <c r="C91" s="62" t="s">
        <v>426</v>
      </c>
      <c r="D91" s="50" t="s">
        <v>320</v>
      </c>
      <c r="E91" s="64">
        <v>100</v>
      </c>
      <c r="F91" s="9">
        <f>SUM(G91:H91)</f>
        <v>3145</v>
      </c>
      <c r="G91" s="9">
        <v>0</v>
      </c>
      <c r="H91" s="9">
        <v>3145</v>
      </c>
    </row>
    <row r="92" spans="1:8" ht="63">
      <c r="A92" s="55" t="s">
        <v>46</v>
      </c>
      <c r="B92" s="62" t="s">
        <v>425</v>
      </c>
      <c r="C92" s="62" t="s">
        <v>426</v>
      </c>
      <c r="D92" s="50" t="s">
        <v>320</v>
      </c>
      <c r="E92" s="64">
        <v>200</v>
      </c>
      <c r="F92" s="9">
        <f>SUM(G92:H92)</f>
        <v>188</v>
      </c>
      <c r="G92" s="9"/>
      <c r="H92" s="9">
        <v>188</v>
      </c>
    </row>
    <row r="93" spans="1:8" ht="47.25">
      <c r="A93" s="55" t="s">
        <v>47</v>
      </c>
      <c r="B93" s="62" t="s">
        <v>425</v>
      </c>
      <c r="C93" s="62" t="s">
        <v>426</v>
      </c>
      <c r="D93" s="50" t="s">
        <v>320</v>
      </c>
      <c r="E93" s="64">
        <v>800</v>
      </c>
      <c r="F93" s="9">
        <f>SUM(G93:H93)</f>
        <v>1</v>
      </c>
      <c r="G93" s="9"/>
      <c r="H93" s="9">
        <v>1</v>
      </c>
    </row>
    <row r="94" spans="1:8" ht="31.5">
      <c r="A94" s="54" t="s">
        <v>227</v>
      </c>
      <c r="B94" s="62" t="s">
        <v>425</v>
      </c>
      <c r="C94" s="62" t="s">
        <v>426</v>
      </c>
      <c r="D94" s="63" t="s">
        <v>897</v>
      </c>
      <c r="E94" s="64"/>
      <c r="F94" s="9">
        <f>SUM(F95:F96)</f>
        <v>73</v>
      </c>
      <c r="G94" s="9">
        <f>SUM(G95:G96)</f>
        <v>0</v>
      </c>
      <c r="H94" s="9">
        <f>SUM(H95:H96)</f>
        <v>73</v>
      </c>
    </row>
    <row r="95" spans="1:8" ht="63">
      <c r="A95" s="54" t="s">
        <v>228</v>
      </c>
      <c r="B95" s="62" t="s">
        <v>425</v>
      </c>
      <c r="C95" s="62" t="s">
        <v>426</v>
      </c>
      <c r="D95" s="50" t="s">
        <v>321</v>
      </c>
      <c r="E95" s="64">
        <v>200</v>
      </c>
      <c r="F95" s="9">
        <f>SUM(G95:H95)</f>
        <v>59</v>
      </c>
      <c r="G95" s="9">
        <v>0</v>
      </c>
      <c r="H95" s="9">
        <v>59</v>
      </c>
    </row>
    <row r="96" spans="1:8" ht="63">
      <c r="A96" s="54" t="s">
        <v>228</v>
      </c>
      <c r="B96" s="62" t="s">
        <v>425</v>
      </c>
      <c r="C96" s="62" t="s">
        <v>426</v>
      </c>
      <c r="D96" s="50" t="s">
        <v>321</v>
      </c>
      <c r="E96" s="64">
        <v>300</v>
      </c>
      <c r="F96" s="9">
        <f>SUM(G96:H96)</f>
        <v>14</v>
      </c>
      <c r="G96" s="9"/>
      <c r="H96" s="9">
        <v>14</v>
      </c>
    </row>
    <row r="97" spans="1:8" ht="15.75">
      <c r="A97" s="38" t="s">
        <v>649</v>
      </c>
      <c r="B97" s="40" t="s">
        <v>527</v>
      </c>
      <c r="C97" s="41"/>
      <c r="D97" s="41"/>
      <c r="E97" s="41"/>
      <c r="F97" s="8">
        <f>SUM(F98,F103,F109,F121,F116)</f>
        <v>26640</v>
      </c>
      <c r="G97" s="8">
        <f>SUM(G98,G103,G109,G121,G116)</f>
        <v>1132</v>
      </c>
      <c r="H97" s="8">
        <f>SUM(H98,H103,H109,H121,H116)</f>
        <v>25508</v>
      </c>
    </row>
    <row r="98" spans="1:8" s="56" customFormat="1" ht="15.75">
      <c r="A98" s="38" t="s">
        <v>650</v>
      </c>
      <c r="B98" s="40" t="s">
        <v>527</v>
      </c>
      <c r="C98" s="40" t="s">
        <v>526</v>
      </c>
      <c r="D98" s="42"/>
      <c r="E98" s="42"/>
      <c r="F98" s="8">
        <f>F99</f>
        <v>329</v>
      </c>
      <c r="G98" s="8">
        <f>G102</f>
        <v>329</v>
      </c>
      <c r="H98" s="8">
        <f>H102</f>
        <v>0</v>
      </c>
    </row>
    <row r="99" spans="1:8" s="56" customFormat="1" ht="78.75">
      <c r="A99" s="49" t="s">
        <v>943</v>
      </c>
      <c r="B99" s="45" t="s">
        <v>527</v>
      </c>
      <c r="C99" s="45" t="s">
        <v>526</v>
      </c>
      <c r="D99" s="51" t="s">
        <v>833</v>
      </c>
      <c r="E99" s="42"/>
      <c r="F99" s="9">
        <f>F100</f>
        <v>329</v>
      </c>
      <c r="G99" s="9">
        <f aca="true" t="shared" si="12" ref="G99:H101">G100</f>
        <v>329</v>
      </c>
      <c r="H99" s="9">
        <f t="shared" si="12"/>
        <v>0</v>
      </c>
    </row>
    <row r="100" spans="1:8" s="56" customFormat="1" ht="94.5">
      <c r="A100" s="49" t="s">
        <v>933</v>
      </c>
      <c r="B100" s="45" t="s">
        <v>527</v>
      </c>
      <c r="C100" s="45" t="s">
        <v>526</v>
      </c>
      <c r="D100" s="51" t="s">
        <v>229</v>
      </c>
      <c r="E100" s="42"/>
      <c r="F100" s="9">
        <f>F101</f>
        <v>329</v>
      </c>
      <c r="G100" s="9">
        <f t="shared" si="12"/>
        <v>329</v>
      </c>
      <c r="H100" s="9">
        <f t="shared" si="12"/>
        <v>0</v>
      </c>
    </row>
    <row r="101" spans="1:8" s="56" customFormat="1" ht="31.5">
      <c r="A101" s="47" t="s">
        <v>934</v>
      </c>
      <c r="B101" s="45" t="s">
        <v>527</v>
      </c>
      <c r="C101" s="45" t="s">
        <v>526</v>
      </c>
      <c r="D101" s="51" t="s">
        <v>230</v>
      </c>
      <c r="E101" s="42"/>
      <c r="F101" s="9">
        <f>F102</f>
        <v>329</v>
      </c>
      <c r="G101" s="9">
        <f t="shared" si="12"/>
        <v>329</v>
      </c>
      <c r="H101" s="9">
        <f t="shared" si="12"/>
        <v>0</v>
      </c>
    </row>
    <row r="102" spans="1:8" ht="110.25">
      <c r="A102" s="55" t="s">
        <v>935</v>
      </c>
      <c r="B102" s="45" t="s">
        <v>527</v>
      </c>
      <c r="C102" s="45" t="s">
        <v>526</v>
      </c>
      <c r="D102" s="53" t="s">
        <v>322</v>
      </c>
      <c r="E102" s="41" t="s">
        <v>642</v>
      </c>
      <c r="F102" s="9">
        <f>SUM(G102:H102)</f>
        <v>329</v>
      </c>
      <c r="G102" s="9">
        <v>329</v>
      </c>
      <c r="H102" s="9">
        <v>0</v>
      </c>
    </row>
    <row r="103" spans="1:8" ht="15.75">
      <c r="A103" s="38" t="s">
        <v>111</v>
      </c>
      <c r="B103" s="40" t="s">
        <v>527</v>
      </c>
      <c r="C103" s="40" t="s">
        <v>493</v>
      </c>
      <c r="D103" s="41"/>
      <c r="E103" s="41"/>
      <c r="F103" s="8">
        <f aca="true" t="shared" si="13" ref="F103:H104">SUM(F104,)</f>
        <v>696</v>
      </c>
      <c r="G103" s="8">
        <f t="shared" si="13"/>
        <v>696</v>
      </c>
      <c r="H103" s="8">
        <f t="shared" si="13"/>
        <v>0</v>
      </c>
    </row>
    <row r="104" spans="1:8" ht="63">
      <c r="A104" s="49" t="s">
        <v>256</v>
      </c>
      <c r="B104" s="45" t="s">
        <v>527</v>
      </c>
      <c r="C104" s="45" t="s">
        <v>493</v>
      </c>
      <c r="D104" s="51" t="s">
        <v>936</v>
      </c>
      <c r="E104" s="41"/>
      <c r="F104" s="9">
        <f t="shared" si="13"/>
        <v>696</v>
      </c>
      <c r="G104" s="9">
        <f t="shared" si="13"/>
        <v>696</v>
      </c>
      <c r="H104" s="9">
        <f t="shared" si="13"/>
        <v>0</v>
      </c>
    </row>
    <row r="105" spans="1:8" ht="94.5">
      <c r="A105" s="49" t="s">
        <v>944</v>
      </c>
      <c r="B105" s="45" t="s">
        <v>527</v>
      </c>
      <c r="C105" s="45" t="s">
        <v>493</v>
      </c>
      <c r="D105" s="51" t="s">
        <v>253</v>
      </c>
      <c r="E105" s="41"/>
      <c r="F105" s="9">
        <f>F106</f>
        <v>696</v>
      </c>
      <c r="G105" s="9">
        <f>G106</f>
        <v>696</v>
      </c>
      <c r="H105" s="9">
        <f>H106</f>
        <v>0</v>
      </c>
    </row>
    <row r="106" spans="1:8" ht="47.25">
      <c r="A106" s="47" t="s">
        <v>223</v>
      </c>
      <c r="B106" s="45" t="s">
        <v>527</v>
      </c>
      <c r="C106" s="45" t="s">
        <v>493</v>
      </c>
      <c r="D106" s="51" t="s">
        <v>937</v>
      </c>
      <c r="E106" s="41"/>
      <c r="F106" s="9">
        <f>SUM(F107:F108)</f>
        <v>696</v>
      </c>
      <c r="G106" s="9">
        <f>SUM(G107:G108)</f>
        <v>696</v>
      </c>
      <c r="H106" s="9">
        <f>SUM(H107:H108)</f>
        <v>0</v>
      </c>
    </row>
    <row r="107" spans="1:8" ht="157.5">
      <c r="A107" s="47" t="s">
        <v>716</v>
      </c>
      <c r="B107" s="45" t="s">
        <v>527</v>
      </c>
      <c r="C107" s="45" t="s">
        <v>493</v>
      </c>
      <c r="D107" s="51" t="s">
        <v>705</v>
      </c>
      <c r="E107" s="41" t="s">
        <v>113</v>
      </c>
      <c r="F107" s="9">
        <f>SUM(G107:H107)</f>
        <v>96</v>
      </c>
      <c r="G107" s="9">
        <v>96</v>
      </c>
      <c r="H107" s="9"/>
    </row>
    <row r="108" spans="1:8" ht="157.5">
      <c r="A108" s="55" t="s">
        <v>853</v>
      </c>
      <c r="B108" s="45" t="s">
        <v>527</v>
      </c>
      <c r="C108" s="45" t="s">
        <v>493</v>
      </c>
      <c r="D108" s="53" t="s">
        <v>191</v>
      </c>
      <c r="E108" s="41" t="s">
        <v>113</v>
      </c>
      <c r="F108" s="9">
        <f>SUM(G108:H108)</f>
        <v>600</v>
      </c>
      <c r="G108" s="9">
        <v>600</v>
      </c>
      <c r="H108" s="9">
        <v>0</v>
      </c>
    </row>
    <row r="109" spans="1:8" ht="15.75">
      <c r="A109" s="38" t="s">
        <v>112</v>
      </c>
      <c r="B109" s="40" t="s">
        <v>527</v>
      </c>
      <c r="C109" s="40" t="s">
        <v>427</v>
      </c>
      <c r="D109" s="41"/>
      <c r="E109" s="41"/>
      <c r="F109" s="8">
        <f aca="true" t="shared" si="14" ref="F109:H110">F110</f>
        <v>3597</v>
      </c>
      <c r="G109" s="8">
        <f t="shared" si="14"/>
        <v>107</v>
      </c>
      <c r="H109" s="8">
        <f t="shared" si="14"/>
        <v>3490</v>
      </c>
    </row>
    <row r="110" spans="1:8" ht="63">
      <c r="A110" s="49" t="s">
        <v>941</v>
      </c>
      <c r="B110" s="45" t="s">
        <v>527</v>
      </c>
      <c r="C110" s="45" t="s">
        <v>427</v>
      </c>
      <c r="D110" s="51" t="s">
        <v>938</v>
      </c>
      <c r="E110" s="41"/>
      <c r="F110" s="9">
        <f t="shared" si="14"/>
        <v>3597</v>
      </c>
      <c r="G110" s="9">
        <f t="shared" si="14"/>
        <v>107</v>
      </c>
      <c r="H110" s="9">
        <f t="shared" si="14"/>
        <v>3490</v>
      </c>
    </row>
    <row r="111" spans="1:8" ht="94.5">
      <c r="A111" s="49" t="s">
        <v>382</v>
      </c>
      <c r="B111" s="45" t="s">
        <v>527</v>
      </c>
      <c r="C111" s="45" t="s">
        <v>427</v>
      </c>
      <c r="D111" s="51" t="s">
        <v>939</v>
      </c>
      <c r="E111" s="41"/>
      <c r="F111" s="9">
        <f>SUM(F112,)</f>
        <v>3597</v>
      </c>
      <c r="G111" s="9">
        <f>SUM(G112,)</f>
        <v>107</v>
      </c>
      <c r="H111" s="9">
        <f>SUM(H112,)</f>
        <v>3490</v>
      </c>
    </row>
    <row r="112" spans="1:8" ht="31.5">
      <c r="A112" s="49" t="s">
        <v>363</v>
      </c>
      <c r="B112" s="45" t="s">
        <v>527</v>
      </c>
      <c r="C112" s="45" t="s">
        <v>427</v>
      </c>
      <c r="D112" s="51" t="s">
        <v>940</v>
      </c>
      <c r="E112" s="41"/>
      <c r="F112" s="9">
        <f>SUM(F113:F115)</f>
        <v>3597</v>
      </c>
      <c r="G112" s="9">
        <f>SUM(G113:G115)</f>
        <v>107</v>
      </c>
      <c r="H112" s="9">
        <f>SUM(H113:H115)</f>
        <v>3490</v>
      </c>
    </row>
    <row r="113" spans="1:8" ht="47.25">
      <c r="A113" s="55" t="s">
        <v>517</v>
      </c>
      <c r="B113" s="45" t="s">
        <v>527</v>
      </c>
      <c r="C113" s="45" t="s">
        <v>427</v>
      </c>
      <c r="D113" s="53" t="s">
        <v>323</v>
      </c>
      <c r="E113" s="41" t="s">
        <v>644</v>
      </c>
      <c r="F113" s="9">
        <f>SUM(G113:H113)</f>
        <v>2632</v>
      </c>
      <c r="G113" s="9">
        <v>0</v>
      </c>
      <c r="H113" s="9">
        <v>2632</v>
      </c>
    </row>
    <row r="114" spans="1:8" ht="78.75">
      <c r="A114" s="55" t="s">
        <v>575</v>
      </c>
      <c r="B114" s="45" t="s">
        <v>527</v>
      </c>
      <c r="C114" s="45" t="s">
        <v>427</v>
      </c>
      <c r="D114" s="53" t="s">
        <v>903</v>
      </c>
      <c r="E114" s="41" t="s">
        <v>644</v>
      </c>
      <c r="F114" s="9">
        <f>SUM(G114:H114)</f>
        <v>858</v>
      </c>
      <c r="G114" s="9"/>
      <c r="H114" s="9">
        <v>858</v>
      </c>
    </row>
    <row r="115" spans="1:8" ht="63">
      <c r="A115" s="55" t="s">
        <v>637</v>
      </c>
      <c r="B115" s="45" t="s">
        <v>527</v>
      </c>
      <c r="C115" s="45" t="s">
        <v>427</v>
      </c>
      <c r="D115" s="53" t="s">
        <v>324</v>
      </c>
      <c r="E115" s="41" t="s">
        <v>644</v>
      </c>
      <c r="F115" s="9">
        <f>SUM(G115:H115)</f>
        <v>107</v>
      </c>
      <c r="G115" s="9">
        <v>107</v>
      </c>
      <c r="H115" s="9">
        <v>0</v>
      </c>
    </row>
    <row r="116" spans="1:8" s="56" customFormat="1" ht="15.75">
      <c r="A116" s="38" t="s">
        <v>738</v>
      </c>
      <c r="B116" s="40" t="s">
        <v>527</v>
      </c>
      <c r="C116" s="40" t="s">
        <v>426</v>
      </c>
      <c r="D116" s="65"/>
      <c r="E116" s="42"/>
      <c r="F116" s="8">
        <f aca="true" t="shared" si="15" ref="F116:H119">F117</f>
        <v>6134</v>
      </c>
      <c r="G116" s="8">
        <f t="shared" si="15"/>
        <v>0</v>
      </c>
      <c r="H116" s="8">
        <f t="shared" si="15"/>
        <v>6134</v>
      </c>
    </row>
    <row r="117" spans="1:8" s="56" customFormat="1" ht="63">
      <c r="A117" s="49" t="s">
        <v>941</v>
      </c>
      <c r="B117" s="45" t="s">
        <v>527</v>
      </c>
      <c r="C117" s="45" t="s">
        <v>426</v>
      </c>
      <c r="D117" s="51" t="s">
        <v>938</v>
      </c>
      <c r="E117" s="42"/>
      <c r="F117" s="9">
        <f>F118</f>
        <v>6134</v>
      </c>
      <c r="G117" s="9">
        <f t="shared" si="15"/>
        <v>0</v>
      </c>
      <c r="H117" s="9">
        <f t="shared" si="15"/>
        <v>6134</v>
      </c>
    </row>
    <row r="118" spans="1:8" s="56" customFormat="1" ht="94.5">
      <c r="A118" s="49" t="s">
        <v>411</v>
      </c>
      <c r="B118" s="45" t="s">
        <v>527</v>
      </c>
      <c r="C118" s="45" t="s">
        <v>426</v>
      </c>
      <c r="D118" s="51" t="s">
        <v>364</v>
      </c>
      <c r="E118" s="42"/>
      <c r="F118" s="9">
        <f>F119</f>
        <v>6134</v>
      </c>
      <c r="G118" s="9">
        <f t="shared" si="15"/>
        <v>0</v>
      </c>
      <c r="H118" s="9">
        <f t="shared" si="15"/>
        <v>6134</v>
      </c>
    </row>
    <row r="119" spans="1:8" s="56" customFormat="1" ht="47.25">
      <c r="A119" s="49" t="s">
        <v>412</v>
      </c>
      <c r="B119" s="45" t="s">
        <v>527</v>
      </c>
      <c r="C119" s="45" t="s">
        <v>426</v>
      </c>
      <c r="D119" s="51" t="s">
        <v>365</v>
      </c>
      <c r="E119" s="42"/>
      <c r="F119" s="9">
        <f>F120</f>
        <v>6134</v>
      </c>
      <c r="G119" s="9">
        <f t="shared" si="15"/>
        <v>0</v>
      </c>
      <c r="H119" s="9">
        <f t="shared" si="15"/>
        <v>6134</v>
      </c>
    </row>
    <row r="120" spans="1:8" ht="78.75">
      <c r="A120" s="55" t="s">
        <v>572</v>
      </c>
      <c r="B120" s="45" t="s">
        <v>527</v>
      </c>
      <c r="C120" s="45" t="s">
        <v>426</v>
      </c>
      <c r="D120" s="53" t="s">
        <v>325</v>
      </c>
      <c r="E120" s="41" t="s">
        <v>739</v>
      </c>
      <c r="F120" s="9">
        <f>SUM(G120:H120)</f>
        <v>6134</v>
      </c>
      <c r="G120" s="9">
        <v>0</v>
      </c>
      <c r="H120" s="9">
        <v>6134</v>
      </c>
    </row>
    <row r="121" spans="1:8" ht="31.5">
      <c r="A121" s="38" t="s">
        <v>740</v>
      </c>
      <c r="B121" s="40" t="s">
        <v>527</v>
      </c>
      <c r="C121" s="42">
        <v>12</v>
      </c>
      <c r="D121" s="41"/>
      <c r="E121" s="41"/>
      <c r="F121" s="8">
        <f>SUM(F122,F126)</f>
        <v>15884</v>
      </c>
      <c r="G121" s="8">
        <f>SUM(G122,G126)</f>
        <v>0</v>
      </c>
      <c r="H121" s="8">
        <f>SUM(H122,H126)</f>
        <v>15884</v>
      </c>
    </row>
    <row r="122" spans="1:8" ht="47.25">
      <c r="A122" s="49" t="s">
        <v>225</v>
      </c>
      <c r="B122" s="45" t="s">
        <v>527</v>
      </c>
      <c r="C122" s="41" t="s">
        <v>741</v>
      </c>
      <c r="D122" s="46" t="s">
        <v>372</v>
      </c>
      <c r="E122" s="41"/>
      <c r="F122" s="9">
        <f>F123</f>
        <v>2620</v>
      </c>
      <c r="G122" s="9">
        <f aca="true" t="shared" si="16" ref="G122:H124">G123</f>
        <v>0</v>
      </c>
      <c r="H122" s="9">
        <f t="shared" si="16"/>
        <v>2620</v>
      </c>
    </row>
    <row r="123" spans="1:8" ht="94.5">
      <c r="A123" s="49" t="s">
        <v>415</v>
      </c>
      <c r="B123" s="45" t="s">
        <v>527</v>
      </c>
      <c r="C123" s="41" t="s">
        <v>741</v>
      </c>
      <c r="D123" s="46" t="s">
        <v>413</v>
      </c>
      <c r="E123" s="41"/>
      <c r="F123" s="9">
        <f>F124</f>
        <v>2620</v>
      </c>
      <c r="G123" s="9">
        <f t="shared" si="16"/>
        <v>0</v>
      </c>
      <c r="H123" s="9">
        <f t="shared" si="16"/>
        <v>2620</v>
      </c>
    </row>
    <row r="124" spans="1:8" ht="63">
      <c r="A124" s="49" t="s">
        <v>279</v>
      </c>
      <c r="B124" s="45" t="s">
        <v>527</v>
      </c>
      <c r="C124" s="41" t="s">
        <v>741</v>
      </c>
      <c r="D124" s="46" t="s">
        <v>414</v>
      </c>
      <c r="E124" s="41"/>
      <c r="F124" s="9">
        <f>F125</f>
        <v>2620</v>
      </c>
      <c r="G124" s="9">
        <f t="shared" si="16"/>
        <v>0</v>
      </c>
      <c r="H124" s="9">
        <f t="shared" si="16"/>
        <v>2620</v>
      </c>
    </row>
    <row r="125" spans="1:8" ht="94.5">
      <c r="A125" s="55" t="s">
        <v>555</v>
      </c>
      <c r="B125" s="45" t="s">
        <v>527</v>
      </c>
      <c r="C125" s="41" t="s">
        <v>741</v>
      </c>
      <c r="D125" s="41" t="s">
        <v>326</v>
      </c>
      <c r="E125" s="41" t="s">
        <v>128</v>
      </c>
      <c r="F125" s="9">
        <f>SUM(G125:H125)</f>
        <v>2620</v>
      </c>
      <c r="G125" s="9">
        <v>0</v>
      </c>
      <c r="H125" s="9">
        <v>2620</v>
      </c>
    </row>
    <row r="126" spans="1:8" ht="31.5">
      <c r="A126" s="43" t="s">
        <v>41</v>
      </c>
      <c r="B126" s="45" t="s">
        <v>527</v>
      </c>
      <c r="C126" s="41" t="s">
        <v>741</v>
      </c>
      <c r="D126" s="46" t="s">
        <v>39</v>
      </c>
      <c r="E126" s="41"/>
      <c r="F126" s="9">
        <f>F127</f>
        <v>13264</v>
      </c>
      <c r="G126" s="9">
        <f>G127</f>
        <v>0</v>
      </c>
      <c r="H126" s="9">
        <f>H127</f>
        <v>13264</v>
      </c>
    </row>
    <row r="127" spans="1:8" ht="15.75">
      <c r="A127" s="43" t="s">
        <v>42</v>
      </c>
      <c r="B127" s="45" t="s">
        <v>527</v>
      </c>
      <c r="C127" s="41" t="s">
        <v>741</v>
      </c>
      <c r="D127" s="46" t="s">
        <v>40</v>
      </c>
      <c r="E127" s="41"/>
      <c r="F127" s="9">
        <f>SUM(F128:F132)</f>
        <v>13264</v>
      </c>
      <c r="G127" s="9">
        <f>SUM(G128:G132)</f>
        <v>0</v>
      </c>
      <c r="H127" s="9">
        <f>SUM(H128:H132)</f>
        <v>13264</v>
      </c>
    </row>
    <row r="128" spans="1:8" ht="126">
      <c r="A128" s="52" t="s">
        <v>836</v>
      </c>
      <c r="B128" s="45" t="s">
        <v>527</v>
      </c>
      <c r="C128" s="41" t="s">
        <v>741</v>
      </c>
      <c r="D128" s="41" t="s">
        <v>904</v>
      </c>
      <c r="E128" s="41" t="s">
        <v>642</v>
      </c>
      <c r="F128" s="9">
        <f>SUM(G128:H128)</f>
        <v>8523</v>
      </c>
      <c r="G128" s="9"/>
      <c r="H128" s="9">
        <v>8523</v>
      </c>
    </row>
    <row r="129" spans="1:8" ht="63">
      <c r="A129" s="52" t="s">
        <v>46</v>
      </c>
      <c r="B129" s="45" t="s">
        <v>527</v>
      </c>
      <c r="C129" s="41" t="s">
        <v>741</v>
      </c>
      <c r="D129" s="41" t="s">
        <v>904</v>
      </c>
      <c r="E129" s="41" t="s">
        <v>644</v>
      </c>
      <c r="F129" s="9">
        <f>SUM(G129:H129)</f>
        <v>153</v>
      </c>
      <c r="G129" s="9"/>
      <c r="H129" s="9">
        <v>153</v>
      </c>
    </row>
    <row r="130" spans="1:8" ht="47.25">
      <c r="A130" s="52" t="s">
        <v>774</v>
      </c>
      <c r="B130" s="45" t="s">
        <v>527</v>
      </c>
      <c r="C130" s="41" t="s">
        <v>741</v>
      </c>
      <c r="D130" s="41" t="s">
        <v>904</v>
      </c>
      <c r="E130" s="41" t="s">
        <v>113</v>
      </c>
      <c r="F130" s="9">
        <f>SUM(G130:H130)</f>
        <v>0</v>
      </c>
      <c r="G130" s="9"/>
      <c r="H130" s="9">
        <v>0</v>
      </c>
    </row>
    <row r="131" spans="1:8" ht="47.25">
      <c r="A131" s="52" t="s">
        <v>522</v>
      </c>
      <c r="B131" s="45" t="s">
        <v>527</v>
      </c>
      <c r="C131" s="41" t="s">
        <v>741</v>
      </c>
      <c r="D131" s="41" t="s">
        <v>65</v>
      </c>
      <c r="E131" s="41" t="s">
        <v>644</v>
      </c>
      <c r="F131" s="9">
        <f>SUM(G131:H131)</f>
        <v>4588</v>
      </c>
      <c r="G131" s="9"/>
      <c r="H131" s="9">
        <v>4588</v>
      </c>
    </row>
    <row r="132" spans="1:8" ht="63">
      <c r="A132" s="52" t="s">
        <v>231</v>
      </c>
      <c r="B132" s="45" t="s">
        <v>527</v>
      </c>
      <c r="C132" s="41" t="s">
        <v>741</v>
      </c>
      <c r="D132" s="41" t="s">
        <v>162</v>
      </c>
      <c r="E132" s="41" t="s">
        <v>644</v>
      </c>
      <c r="F132" s="9">
        <f>SUM(G132:H132)</f>
        <v>0</v>
      </c>
      <c r="G132" s="9"/>
      <c r="H132" s="9"/>
    </row>
    <row r="133" spans="1:8" ht="15.75">
      <c r="A133" s="38" t="s">
        <v>743</v>
      </c>
      <c r="B133" s="40" t="s">
        <v>493</v>
      </c>
      <c r="C133" s="41"/>
      <c r="D133" s="41"/>
      <c r="E133" s="41"/>
      <c r="F133" s="8">
        <f>SUM(F134,F139,F146)</f>
        <v>97471</v>
      </c>
      <c r="G133" s="8">
        <f>SUM(G134,G139,G146)</f>
        <v>85182</v>
      </c>
      <c r="H133" s="8">
        <f>SUM(H134,H139,H146)</f>
        <v>12289</v>
      </c>
    </row>
    <row r="134" spans="1:8" ht="15.75">
      <c r="A134" s="38" t="s">
        <v>905</v>
      </c>
      <c r="B134" s="40" t="s">
        <v>493</v>
      </c>
      <c r="C134" s="40" t="s">
        <v>526</v>
      </c>
      <c r="D134" s="67"/>
      <c r="E134" s="42"/>
      <c r="F134" s="8">
        <f>F135</f>
        <v>76</v>
      </c>
      <c r="G134" s="8">
        <f aca="true" t="shared" si="17" ref="G134:H137">G135</f>
        <v>0</v>
      </c>
      <c r="H134" s="8">
        <f t="shared" si="17"/>
        <v>76</v>
      </c>
    </row>
    <row r="135" spans="1:8" ht="78.75">
      <c r="A135" s="38" t="s">
        <v>501</v>
      </c>
      <c r="B135" s="45" t="s">
        <v>493</v>
      </c>
      <c r="C135" s="45" t="s">
        <v>526</v>
      </c>
      <c r="D135" s="46" t="s">
        <v>868</v>
      </c>
      <c r="E135" s="41"/>
      <c r="F135" s="9">
        <f>F136</f>
        <v>76</v>
      </c>
      <c r="G135" s="9">
        <f t="shared" si="17"/>
        <v>0</v>
      </c>
      <c r="H135" s="9">
        <f t="shared" si="17"/>
        <v>76</v>
      </c>
    </row>
    <row r="136" spans="1:8" ht="94.5">
      <c r="A136" s="43" t="s">
        <v>466</v>
      </c>
      <c r="B136" s="45" t="s">
        <v>493</v>
      </c>
      <c r="C136" s="45" t="s">
        <v>526</v>
      </c>
      <c r="D136" s="68" t="s">
        <v>869</v>
      </c>
      <c r="E136" s="41"/>
      <c r="F136" s="9">
        <f>F137</f>
        <v>76</v>
      </c>
      <c r="G136" s="9">
        <f t="shared" si="17"/>
        <v>0</v>
      </c>
      <c r="H136" s="9">
        <f t="shared" si="17"/>
        <v>76</v>
      </c>
    </row>
    <row r="137" spans="1:8" ht="47.25">
      <c r="A137" s="43" t="s">
        <v>906</v>
      </c>
      <c r="B137" s="45" t="s">
        <v>493</v>
      </c>
      <c r="C137" s="45" t="s">
        <v>526</v>
      </c>
      <c r="D137" s="68" t="s">
        <v>870</v>
      </c>
      <c r="E137" s="41"/>
      <c r="F137" s="9">
        <f>F138</f>
        <v>76</v>
      </c>
      <c r="G137" s="9">
        <f t="shared" si="17"/>
        <v>0</v>
      </c>
      <c r="H137" s="9">
        <f t="shared" si="17"/>
        <v>76</v>
      </c>
    </row>
    <row r="138" spans="1:8" ht="63">
      <c r="A138" s="43" t="s">
        <v>867</v>
      </c>
      <c r="B138" s="45" t="s">
        <v>493</v>
      </c>
      <c r="C138" s="45" t="s">
        <v>526</v>
      </c>
      <c r="D138" s="68" t="s">
        <v>871</v>
      </c>
      <c r="E138" s="41" t="s">
        <v>644</v>
      </c>
      <c r="F138" s="9">
        <f>SUM(G138:H138)</f>
        <v>76</v>
      </c>
      <c r="G138" s="9"/>
      <c r="H138" s="9">
        <v>76</v>
      </c>
    </row>
    <row r="139" spans="1:8" ht="15.75">
      <c r="A139" s="38" t="s">
        <v>744</v>
      </c>
      <c r="B139" s="40" t="s">
        <v>493</v>
      </c>
      <c r="C139" s="40" t="s">
        <v>494</v>
      </c>
      <c r="D139" s="42"/>
      <c r="E139" s="42"/>
      <c r="F139" s="8">
        <f aca="true" t="shared" si="18" ref="F139:H140">SUM(F140,)</f>
        <v>88677</v>
      </c>
      <c r="G139" s="8">
        <f t="shared" si="18"/>
        <v>80588</v>
      </c>
      <c r="H139" s="8">
        <f t="shared" si="18"/>
        <v>8089</v>
      </c>
    </row>
    <row r="140" spans="1:8" ht="78.75">
      <c r="A140" s="49" t="s">
        <v>501</v>
      </c>
      <c r="B140" s="45" t="s">
        <v>493</v>
      </c>
      <c r="C140" s="45" t="s">
        <v>494</v>
      </c>
      <c r="D140" s="46" t="s">
        <v>556</v>
      </c>
      <c r="E140" s="42"/>
      <c r="F140" s="9">
        <f t="shared" si="18"/>
        <v>88677</v>
      </c>
      <c r="G140" s="9">
        <f t="shared" si="18"/>
        <v>80588</v>
      </c>
      <c r="H140" s="9">
        <f t="shared" si="18"/>
        <v>8089</v>
      </c>
    </row>
    <row r="141" spans="1:8" ht="126">
      <c r="A141" s="54" t="s">
        <v>502</v>
      </c>
      <c r="B141" s="45" t="s">
        <v>493</v>
      </c>
      <c r="C141" s="45" t="s">
        <v>494</v>
      </c>
      <c r="D141" s="46" t="s">
        <v>557</v>
      </c>
      <c r="E141" s="42"/>
      <c r="F141" s="9">
        <f>F142</f>
        <v>88677</v>
      </c>
      <c r="G141" s="9">
        <f>G142</f>
        <v>80588</v>
      </c>
      <c r="H141" s="9">
        <f>H142</f>
        <v>8089</v>
      </c>
    </row>
    <row r="142" spans="1:8" ht="47.25">
      <c r="A142" s="54" t="s">
        <v>144</v>
      </c>
      <c r="B142" s="45" t="s">
        <v>493</v>
      </c>
      <c r="C142" s="45" t="s">
        <v>494</v>
      </c>
      <c r="D142" s="46" t="s">
        <v>558</v>
      </c>
      <c r="E142" s="42"/>
      <c r="F142" s="9">
        <f>SUM(F143:F145)</f>
        <v>88677</v>
      </c>
      <c r="G142" s="9">
        <f>SUM(G143:G145)</f>
        <v>80588</v>
      </c>
      <c r="H142" s="9">
        <f>SUM(H143:H145)</f>
        <v>8089</v>
      </c>
    </row>
    <row r="143" spans="1:8" ht="78.75">
      <c r="A143" s="54" t="s">
        <v>381</v>
      </c>
      <c r="B143" s="45" t="s">
        <v>493</v>
      </c>
      <c r="C143" s="45" t="s">
        <v>494</v>
      </c>
      <c r="D143" s="41" t="s">
        <v>872</v>
      </c>
      <c r="E143" s="41" t="s">
        <v>745</v>
      </c>
      <c r="F143" s="9">
        <f>SUM(G143:H143)</f>
        <v>7817</v>
      </c>
      <c r="G143" s="9"/>
      <c r="H143" s="9">
        <v>7817</v>
      </c>
    </row>
    <row r="144" spans="1:8" ht="63">
      <c r="A144" s="54" t="s">
        <v>732</v>
      </c>
      <c r="B144" s="45" t="s">
        <v>493</v>
      </c>
      <c r="C144" s="45" t="s">
        <v>494</v>
      </c>
      <c r="D144" s="41" t="s">
        <v>872</v>
      </c>
      <c r="E144" s="41" t="s">
        <v>644</v>
      </c>
      <c r="F144" s="9">
        <f>SUM(G144:H144)</f>
        <v>272</v>
      </c>
      <c r="G144" s="9"/>
      <c r="H144" s="9">
        <v>272</v>
      </c>
    </row>
    <row r="145" spans="1:8" ht="31.5">
      <c r="A145" s="54" t="s">
        <v>197</v>
      </c>
      <c r="B145" s="45" t="s">
        <v>493</v>
      </c>
      <c r="C145" s="45" t="s">
        <v>494</v>
      </c>
      <c r="D145" s="41" t="s">
        <v>196</v>
      </c>
      <c r="E145" s="41" t="s">
        <v>745</v>
      </c>
      <c r="F145" s="9">
        <f>SUM(G145:H145)</f>
        <v>80588</v>
      </c>
      <c r="G145" s="9">
        <v>80588</v>
      </c>
      <c r="H145" s="9"/>
    </row>
    <row r="146" spans="1:8" ht="15.75">
      <c r="A146" s="38" t="s">
        <v>126</v>
      </c>
      <c r="B146" s="40" t="s">
        <v>493</v>
      </c>
      <c r="C146" s="40" t="s">
        <v>425</v>
      </c>
      <c r="D146" s="41"/>
      <c r="E146" s="41"/>
      <c r="F146" s="8">
        <f>SUM(F147,F157,F162)</f>
        <v>8718</v>
      </c>
      <c r="G146" s="8">
        <f>SUM(G147,G157,G162)</f>
        <v>4594</v>
      </c>
      <c r="H146" s="8">
        <f>SUM(H147,H157,H162)</f>
        <v>4124</v>
      </c>
    </row>
    <row r="147" spans="1:8" ht="78.75">
      <c r="A147" s="49" t="s">
        <v>501</v>
      </c>
      <c r="B147" s="45" t="s">
        <v>493</v>
      </c>
      <c r="C147" s="45" t="s">
        <v>425</v>
      </c>
      <c r="D147" s="80" t="s">
        <v>541</v>
      </c>
      <c r="E147" s="41"/>
      <c r="F147" s="9">
        <f>F148</f>
        <v>8292</v>
      </c>
      <c r="G147" s="9">
        <f>G148</f>
        <v>4174</v>
      </c>
      <c r="H147" s="9">
        <f>H148</f>
        <v>4118</v>
      </c>
    </row>
    <row r="148" spans="1:8" ht="126">
      <c r="A148" s="54" t="s">
        <v>502</v>
      </c>
      <c r="B148" s="45" t="s">
        <v>493</v>
      </c>
      <c r="C148" s="45" t="s">
        <v>425</v>
      </c>
      <c r="D148" s="69" t="s">
        <v>557</v>
      </c>
      <c r="E148" s="41"/>
      <c r="F148" s="9">
        <f>SUM(F149,F152,F155)</f>
        <v>8292</v>
      </c>
      <c r="G148" s="9">
        <f>SUM(G149,G152,G155)</f>
        <v>4174</v>
      </c>
      <c r="H148" s="9">
        <f>SUM(H149,H152,H155)</f>
        <v>4118</v>
      </c>
    </row>
    <row r="149" spans="1:8" ht="31.5">
      <c r="A149" s="54" t="s">
        <v>717</v>
      </c>
      <c r="B149" s="45" t="s">
        <v>493</v>
      </c>
      <c r="C149" s="45" t="s">
        <v>425</v>
      </c>
      <c r="D149" s="69" t="s">
        <v>707</v>
      </c>
      <c r="E149" s="41"/>
      <c r="F149" s="9">
        <f>SUM(F150:F151)</f>
        <v>283</v>
      </c>
      <c r="G149" s="9">
        <f>SUM(G150:G151)</f>
        <v>85</v>
      </c>
      <c r="H149" s="9">
        <f>SUM(H150:H151)</f>
        <v>198</v>
      </c>
    </row>
    <row r="150" spans="1:8" ht="47.25">
      <c r="A150" s="54" t="s">
        <v>718</v>
      </c>
      <c r="B150" s="45" t="s">
        <v>493</v>
      </c>
      <c r="C150" s="45" t="s">
        <v>425</v>
      </c>
      <c r="D150" s="69" t="s">
        <v>706</v>
      </c>
      <c r="E150" s="41" t="s">
        <v>644</v>
      </c>
      <c r="F150" s="9">
        <f>SUM(G150:H150)</f>
        <v>198</v>
      </c>
      <c r="G150" s="9"/>
      <c r="H150" s="9">
        <v>198</v>
      </c>
    </row>
    <row r="151" spans="1:8" ht="63">
      <c r="A151" s="54" t="s">
        <v>719</v>
      </c>
      <c r="B151" s="45" t="s">
        <v>493</v>
      </c>
      <c r="C151" s="45" t="s">
        <v>425</v>
      </c>
      <c r="D151" s="69" t="s">
        <v>697</v>
      </c>
      <c r="E151" s="41" t="s">
        <v>739</v>
      </c>
      <c r="F151" s="9">
        <f>SUM(G151:H151)</f>
        <v>85</v>
      </c>
      <c r="G151" s="9">
        <v>85</v>
      </c>
      <c r="H151" s="9"/>
    </row>
    <row r="152" spans="1:8" ht="31.5">
      <c r="A152" s="54" t="s">
        <v>145</v>
      </c>
      <c r="B152" s="45" t="s">
        <v>493</v>
      </c>
      <c r="C152" s="45" t="s">
        <v>425</v>
      </c>
      <c r="D152" s="69" t="s">
        <v>146</v>
      </c>
      <c r="E152" s="41"/>
      <c r="F152" s="9">
        <f>SUM(F153:F154)</f>
        <v>8009</v>
      </c>
      <c r="G152" s="9">
        <f>SUM(G153:G154)</f>
        <v>4089</v>
      </c>
      <c r="H152" s="9">
        <f>SUM(H153:H154)</f>
        <v>3920</v>
      </c>
    </row>
    <row r="153" spans="1:8" ht="47.25">
      <c r="A153" s="55" t="s">
        <v>733</v>
      </c>
      <c r="B153" s="45" t="s">
        <v>493</v>
      </c>
      <c r="C153" s="45" t="s">
        <v>425</v>
      </c>
      <c r="D153" s="70" t="s">
        <v>861</v>
      </c>
      <c r="E153" s="41" t="s">
        <v>644</v>
      </c>
      <c r="F153" s="9">
        <f>SUM(G153:H153)</f>
        <v>3920</v>
      </c>
      <c r="G153" s="9">
        <v>0</v>
      </c>
      <c r="H153" s="9">
        <v>3920</v>
      </c>
    </row>
    <row r="154" spans="1:8" ht="63">
      <c r="A154" s="55" t="s">
        <v>919</v>
      </c>
      <c r="B154" s="45" t="s">
        <v>493</v>
      </c>
      <c r="C154" s="45" t="s">
        <v>425</v>
      </c>
      <c r="D154" s="70" t="s">
        <v>327</v>
      </c>
      <c r="E154" s="41" t="s">
        <v>644</v>
      </c>
      <c r="F154" s="9">
        <f>SUM(G154:H154)</f>
        <v>4089</v>
      </c>
      <c r="G154" s="9">
        <v>4089</v>
      </c>
      <c r="H154" s="9">
        <v>0</v>
      </c>
    </row>
    <row r="155" spans="1:8" ht="63">
      <c r="A155" s="54" t="s">
        <v>423</v>
      </c>
      <c r="B155" s="45" t="s">
        <v>493</v>
      </c>
      <c r="C155" s="45" t="s">
        <v>425</v>
      </c>
      <c r="D155" s="91" t="s">
        <v>422</v>
      </c>
      <c r="E155" s="41"/>
      <c r="F155" s="9">
        <f>F156</f>
        <v>0</v>
      </c>
      <c r="G155" s="9">
        <f>G156</f>
        <v>0</v>
      </c>
      <c r="H155" s="9">
        <f>H156</f>
        <v>0</v>
      </c>
    </row>
    <row r="156" spans="1:8" ht="78.75">
      <c r="A156" s="43" t="s">
        <v>424</v>
      </c>
      <c r="B156" s="45" t="s">
        <v>493</v>
      </c>
      <c r="C156" s="45" t="s">
        <v>425</v>
      </c>
      <c r="D156" s="72" t="s">
        <v>19</v>
      </c>
      <c r="E156" s="41" t="s">
        <v>644</v>
      </c>
      <c r="F156" s="9">
        <f>SUM(G156:H156)</f>
        <v>0</v>
      </c>
      <c r="G156" s="10">
        <v>0</v>
      </c>
      <c r="H156" s="10"/>
    </row>
    <row r="157" spans="1:8" ht="63">
      <c r="A157" s="58" t="s">
        <v>921</v>
      </c>
      <c r="B157" s="45" t="s">
        <v>493</v>
      </c>
      <c r="C157" s="45" t="s">
        <v>425</v>
      </c>
      <c r="D157" s="69">
        <v>12</v>
      </c>
      <c r="E157" s="41"/>
      <c r="F157" s="9">
        <f aca="true" t="shared" si="19" ref="F157:H158">F158</f>
        <v>6</v>
      </c>
      <c r="G157" s="9">
        <f t="shared" si="19"/>
        <v>0</v>
      </c>
      <c r="H157" s="9">
        <f t="shared" si="19"/>
        <v>6</v>
      </c>
    </row>
    <row r="158" spans="1:8" ht="47.25">
      <c r="A158" s="58" t="s">
        <v>922</v>
      </c>
      <c r="B158" s="45" t="s">
        <v>493</v>
      </c>
      <c r="C158" s="45" t="s">
        <v>425</v>
      </c>
      <c r="D158" s="69" t="s">
        <v>233</v>
      </c>
      <c r="E158" s="41"/>
      <c r="F158" s="9">
        <f t="shared" si="19"/>
        <v>6</v>
      </c>
      <c r="G158" s="9">
        <f t="shared" si="19"/>
        <v>0</v>
      </c>
      <c r="H158" s="9">
        <f t="shared" si="19"/>
        <v>6</v>
      </c>
    </row>
    <row r="159" spans="1:8" ht="63">
      <c r="A159" s="58" t="s">
        <v>923</v>
      </c>
      <c r="B159" s="45" t="s">
        <v>493</v>
      </c>
      <c r="C159" s="45" t="s">
        <v>425</v>
      </c>
      <c r="D159" s="69" t="s">
        <v>234</v>
      </c>
      <c r="E159" s="41"/>
      <c r="F159" s="9">
        <f>SUM(F160:F161)</f>
        <v>6</v>
      </c>
      <c r="G159" s="9">
        <f>SUM(G160:G161)</f>
        <v>0</v>
      </c>
      <c r="H159" s="9">
        <f>SUM(H160:H161)</f>
        <v>6</v>
      </c>
    </row>
    <row r="160" spans="1:8" ht="15.75">
      <c r="A160" s="71" t="s">
        <v>857</v>
      </c>
      <c r="B160" s="45" t="s">
        <v>493</v>
      </c>
      <c r="C160" s="45" t="s">
        <v>425</v>
      </c>
      <c r="D160" s="72" t="s">
        <v>232</v>
      </c>
      <c r="E160" s="41" t="s">
        <v>644</v>
      </c>
      <c r="F160" s="9">
        <f>SUM(G160:H160)</f>
        <v>0</v>
      </c>
      <c r="G160" s="10"/>
      <c r="H160" s="10"/>
    </row>
    <row r="161" spans="1:8" ht="31.5">
      <c r="A161" s="73" t="s">
        <v>925</v>
      </c>
      <c r="B161" s="45" t="s">
        <v>493</v>
      </c>
      <c r="C161" s="45" t="s">
        <v>425</v>
      </c>
      <c r="D161" s="72" t="s">
        <v>924</v>
      </c>
      <c r="E161" s="41" t="s">
        <v>644</v>
      </c>
      <c r="F161" s="9">
        <f>SUM(G161:H161)</f>
        <v>6</v>
      </c>
      <c r="G161" s="10"/>
      <c r="H161" s="10">
        <v>6</v>
      </c>
    </row>
    <row r="162" spans="1:8" ht="31.5">
      <c r="A162" s="43" t="s">
        <v>41</v>
      </c>
      <c r="B162" s="45" t="s">
        <v>493</v>
      </c>
      <c r="C162" s="45" t="s">
        <v>425</v>
      </c>
      <c r="D162" s="46" t="s">
        <v>39</v>
      </c>
      <c r="E162" s="41"/>
      <c r="F162" s="9">
        <f aca="true" t="shared" si="20" ref="F162:H163">F163</f>
        <v>420</v>
      </c>
      <c r="G162" s="9">
        <f t="shared" si="20"/>
        <v>420</v>
      </c>
      <c r="H162" s="9">
        <f t="shared" si="20"/>
        <v>0</v>
      </c>
    </row>
    <row r="163" spans="1:8" ht="15.75">
      <c r="A163" s="43" t="s">
        <v>42</v>
      </c>
      <c r="B163" s="45" t="s">
        <v>493</v>
      </c>
      <c r="C163" s="45" t="s">
        <v>425</v>
      </c>
      <c r="D163" s="46" t="s">
        <v>40</v>
      </c>
      <c r="E163" s="41"/>
      <c r="F163" s="9">
        <f t="shared" si="20"/>
        <v>420</v>
      </c>
      <c r="G163" s="9">
        <f t="shared" si="20"/>
        <v>420</v>
      </c>
      <c r="H163" s="9">
        <f t="shared" si="20"/>
        <v>0</v>
      </c>
    </row>
    <row r="164" spans="1:8" ht="94.5">
      <c r="A164" s="73" t="s">
        <v>282</v>
      </c>
      <c r="B164" s="45" t="s">
        <v>493</v>
      </c>
      <c r="C164" s="45" t="s">
        <v>425</v>
      </c>
      <c r="D164" s="72" t="s">
        <v>945</v>
      </c>
      <c r="E164" s="41" t="s">
        <v>739</v>
      </c>
      <c r="F164" s="9">
        <f>SUM(G164:H164)</f>
        <v>420</v>
      </c>
      <c r="G164" s="9">
        <v>420</v>
      </c>
      <c r="H164" s="9"/>
    </row>
    <row r="165" spans="1:8" ht="15.75">
      <c r="A165" s="74" t="s">
        <v>44</v>
      </c>
      <c r="B165" s="40" t="s">
        <v>428</v>
      </c>
      <c r="C165" s="40"/>
      <c r="D165" s="76"/>
      <c r="E165" s="42"/>
      <c r="F165" s="8">
        <f>F166</f>
        <v>348</v>
      </c>
      <c r="G165" s="8">
        <f aca="true" t="shared" si="21" ref="G165:H167">G166</f>
        <v>348</v>
      </c>
      <c r="H165" s="8">
        <f t="shared" si="21"/>
        <v>0</v>
      </c>
    </row>
    <row r="166" spans="1:8" ht="31.5">
      <c r="A166" s="74" t="s">
        <v>45</v>
      </c>
      <c r="B166" s="40" t="s">
        <v>428</v>
      </c>
      <c r="C166" s="40" t="s">
        <v>493</v>
      </c>
      <c r="D166" s="76"/>
      <c r="E166" s="42"/>
      <c r="F166" s="8">
        <f>F167</f>
        <v>348</v>
      </c>
      <c r="G166" s="8">
        <f t="shared" si="21"/>
        <v>348</v>
      </c>
      <c r="H166" s="8">
        <f t="shared" si="21"/>
        <v>0</v>
      </c>
    </row>
    <row r="167" spans="1:8" ht="63">
      <c r="A167" s="49" t="s">
        <v>241</v>
      </c>
      <c r="B167" s="45" t="s">
        <v>428</v>
      </c>
      <c r="C167" s="45" t="s">
        <v>493</v>
      </c>
      <c r="D167" s="51" t="s">
        <v>525</v>
      </c>
      <c r="E167" s="41"/>
      <c r="F167" s="9">
        <f>F168</f>
        <v>348</v>
      </c>
      <c r="G167" s="9">
        <f t="shared" si="21"/>
        <v>348</v>
      </c>
      <c r="H167" s="9">
        <f t="shared" si="21"/>
        <v>0</v>
      </c>
    </row>
    <row r="168" spans="1:8" ht="110.25">
      <c r="A168" s="54" t="s">
        <v>507</v>
      </c>
      <c r="B168" s="45" t="s">
        <v>428</v>
      </c>
      <c r="C168" s="45" t="s">
        <v>493</v>
      </c>
      <c r="D168" s="51" t="s">
        <v>348</v>
      </c>
      <c r="E168" s="41"/>
      <c r="F168" s="9">
        <f>F169</f>
        <v>348</v>
      </c>
      <c r="G168" s="9">
        <f>G169</f>
        <v>348</v>
      </c>
      <c r="H168" s="9">
        <f>H169</f>
        <v>0</v>
      </c>
    </row>
    <row r="169" spans="1:8" ht="47.25">
      <c r="A169" s="54" t="s">
        <v>523</v>
      </c>
      <c r="B169" s="45" t="s">
        <v>428</v>
      </c>
      <c r="C169" s="45" t="s">
        <v>493</v>
      </c>
      <c r="D169" s="51" t="s">
        <v>524</v>
      </c>
      <c r="E169" s="41"/>
      <c r="F169" s="9">
        <f>SUM(F170:F171)</f>
        <v>348</v>
      </c>
      <c r="G169" s="9">
        <f>SUM(G170:G171)</f>
        <v>348</v>
      </c>
      <c r="H169" s="9">
        <f>SUM(H170:H171)</f>
        <v>0</v>
      </c>
    </row>
    <row r="170" spans="1:8" ht="126">
      <c r="A170" s="52" t="s">
        <v>156</v>
      </c>
      <c r="B170" s="45" t="s">
        <v>428</v>
      </c>
      <c r="C170" s="45" t="s">
        <v>493</v>
      </c>
      <c r="D170" s="53" t="s">
        <v>314</v>
      </c>
      <c r="E170" s="41" t="s">
        <v>642</v>
      </c>
      <c r="F170" s="9">
        <f>SUM(G170:H170)</f>
        <v>301</v>
      </c>
      <c r="G170" s="10">
        <v>301</v>
      </c>
      <c r="H170" s="10"/>
    </row>
    <row r="171" spans="1:8" ht="63">
      <c r="A171" s="43" t="s">
        <v>157</v>
      </c>
      <c r="B171" s="45" t="s">
        <v>428</v>
      </c>
      <c r="C171" s="45" t="s">
        <v>493</v>
      </c>
      <c r="D171" s="53" t="s">
        <v>314</v>
      </c>
      <c r="E171" s="41" t="s">
        <v>644</v>
      </c>
      <c r="F171" s="9">
        <f>SUM(G171:H171)</f>
        <v>47</v>
      </c>
      <c r="G171" s="10">
        <v>47</v>
      </c>
      <c r="H171" s="10"/>
    </row>
    <row r="172" spans="1:11" ht="15.75">
      <c r="A172" s="38" t="s">
        <v>127</v>
      </c>
      <c r="B172" s="40" t="s">
        <v>541</v>
      </c>
      <c r="C172" s="41"/>
      <c r="D172" s="41"/>
      <c r="E172" s="41"/>
      <c r="F172" s="8">
        <f>SUM(F173,F183,F194,F201,F207,F228)</f>
        <v>426940</v>
      </c>
      <c r="G172" s="8">
        <f>SUM(G173,G183,G194,G201,G207,G228)</f>
        <v>261658</v>
      </c>
      <c r="H172" s="8">
        <f>SUM(H173,H183,H194,H201,H207,H228)</f>
        <v>165282</v>
      </c>
      <c r="K172" s="17">
        <f>SUM(F172,F249,F295,F300)</f>
        <v>617086</v>
      </c>
    </row>
    <row r="173" spans="1:8" ht="15.75">
      <c r="A173" s="38" t="s">
        <v>479</v>
      </c>
      <c r="B173" s="40" t="s">
        <v>541</v>
      </c>
      <c r="C173" s="40" t="s">
        <v>526</v>
      </c>
      <c r="D173" s="41"/>
      <c r="E173" s="41"/>
      <c r="F173" s="8">
        <f>SUM(F174,F180,)</f>
        <v>68804</v>
      </c>
      <c r="G173" s="8">
        <f>SUM(G174,G180,)</f>
        <v>30456</v>
      </c>
      <c r="H173" s="8">
        <f>SUM(H174,H180,)</f>
        <v>38348</v>
      </c>
    </row>
    <row r="174" spans="1:8" ht="47.25">
      <c r="A174" s="49" t="s">
        <v>468</v>
      </c>
      <c r="B174" s="45" t="s">
        <v>541</v>
      </c>
      <c r="C174" s="45" t="s">
        <v>526</v>
      </c>
      <c r="D174" s="46" t="s">
        <v>598</v>
      </c>
      <c r="E174" s="41"/>
      <c r="F174" s="9">
        <f aca="true" t="shared" si="22" ref="F174:H175">F175</f>
        <v>68199</v>
      </c>
      <c r="G174" s="9">
        <f t="shared" si="22"/>
        <v>30456</v>
      </c>
      <c r="H174" s="9">
        <f t="shared" si="22"/>
        <v>37743</v>
      </c>
    </row>
    <row r="175" spans="1:8" ht="63">
      <c r="A175" s="49" t="s">
        <v>601</v>
      </c>
      <c r="B175" s="45" t="s">
        <v>541</v>
      </c>
      <c r="C175" s="45" t="s">
        <v>526</v>
      </c>
      <c r="D175" s="46" t="s">
        <v>599</v>
      </c>
      <c r="E175" s="41"/>
      <c r="F175" s="9">
        <f t="shared" si="22"/>
        <v>68199</v>
      </c>
      <c r="G175" s="9">
        <f t="shared" si="22"/>
        <v>30456</v>
      </c>
      <c r="H175" s="9">
        <f t="shared" si="22"/>
        <v>37743</v>
      </c>
    </row>
    <row r="176" spans="1:8" ht="47.25">
      <c r="A176" s="47" t="s">
        <v>615</v>
      </c>
      <c r="B176" s="45" t="s">
        <v>541</v>
      </c>
      <c r="C176" s="45" t="s">
        <v>526</v>
      </c>
      <c r="D176" s="46" t="s">
        <v>600</v>
      </c>
      <c r="E176" s="41"/>
      <c r="F176" s="9">
        <f>SUM(F177:F179)</f>
        <v>68199</v>
      </c>
      <c r="G176" s="9">
        <f>SUM(G177:G179)</f>
        <v>30456</v>
      </c>
      <c r="H176" s="9">
        <f>SUM(H177:H179)</f>
        <v>37743</v>
      </c>
    </row>
    <row r="177" spans="1:8" ht="110.25">
      <c r="A177" s="89" t="s">
        <v>843</v>
      </c>
      <c r="B177" s="45" t="s">
        <v>541</v>
      </c>
      <c r="C177" s="45" t="s">
        <v>526</v>
      </c>
      <c r="D177" s="41" t="s">
        <v>606</v>
      </c>
      <c r="E177" s="41" t="s">
        <v>644</v>
      </c>
      <c r="F177" s="9">
        <f>SUM(G177:H177)</f>
        <v>440</v>
      </c>
      <c r="G177" s="9"/>
      <c r="H177" s="9">
        <v>440</v>
      </c>
    </row>
    <row r="178" spans="1:8" ht="110.25">
      <c r="A178" s="89" t="s">
        <v>843</v>
      </c>
      <c r="B178" s="45" t="s">
        <v>541</v>
      </c>
      <c r="C178" s="45" t="s">
        <v>526</v>
      </c>
      <c r="D178" s="41" t="s">
        <v>606</v>
      </c>
      <c r="E178" s="41" t="s">
        <v>128</v>
      </c>
      <c r="F178" s="9">
        <f>SUM(G178:H178)</f>
        <v>37303</v>
      </c>
      <c r="G178" s="9">
        <v>0</v>
      </c>
      <c r="H178" s="9">
        <v>37303</v>
      </c>
    </row>
    <row r="179" spans="1:8" ht="110.25">
      <c r="A179" s="55" t="s">
        <v>616</v>
      </c>
      <c r="B179" s="45" t="s">
        <v>541</v>
      </c>
      <c r="C179" s="45" t="s">
        <v>526</v>
      </c>
      <c r="D179" s="53" t="s">
        <v>607</v>
      </c>
      <c r="E179" s="41" t="s">
        <v>128</v>
      </c>
      <c r="F179" s="9">
        <f>SUM(G179:H179)</f>
        <v>30456</v>
      </c>
      <c r="G179" s="9">
        <v>30456</v>
      </c>
      <c r="H179" s="9">
        <v>0</v>
      </c>
    </row>
    <row r="180" spans="1:8" ht="47.25">
      <c r="A180" s="43" t="s">
        <v>147</v>
      </c>
      <c r="B180" s="45" t="s">
        <v>541</v>
      </c>
      <c r="C180" s="45" t="s">
        <v>526</v>
      </c>
      <c r="D180" s="46" t="s">
        <v>932</v>
      </c>
      <c r="E180" s="41"/>
      <c r="F180" s="12">
        <f>SUM(F181:F182)</f>
        <v>605</v>
      </c>
      <c r="G180" s="12">
        <f>SUM(G181:G182)</f>
        <v>0</v>
      </c>
      <c r="H180" s="12">
        <f>SUM(H181:H182)</f>
        <v>605</v>
      </c>
    </row>
    <row r="181" spans="1:8" ht="47.25">
      <c r="A181" s="43" t="s">
        <v>522</v>
      </c>
      <c r="B181" s="45" t="s">
        <v>541</v>
      </c>
      <c r="C181" s="45" t="s">
        <v>526</v>
      </c>
      <c r="D181" s="53" t="s">
        <v>708</v>
      </c>
      <c r="E181" s="41" t="s">
        <v>644</v>
      </c>
      <c r="F181" s="12">
        <f>SUM(G181:H181)</f>
        <v>605</v>
      </c>
      <c r="G181" s="12"/>
      <c r="H181" s="12">
        <v>605</v>
      </c>
    </row>
    <row r="182" spans="1:8" ht="63">
      <c r="A182" s="43" t="s">
        <v>163</v>
      </c>
      <c r="B182" s="45" t="s">
        <v>541</v>
      </c>
      <c r="C182" s="45" t="s">
        <v>526</v>
      </c>
      <c r="D182" s="53" t="s">
        <v>727</v>
      </c>
      <c r="E182" s="41" t="s">
        <v>644</v>
      </c>
      <c r="F182" s="12">
        <f>SUM(G182:H182)</f>
        <v>0</v>
      </c>
      <c r="G182" s="12"/>
      <c r="H182" s="12"/>
    </row>
    <row r="183" spans="1:8" ht="15.75">
      <c r="A183" s="38" t="s">
        <v>480</v>
      </c>
      <c r="B183" s="40" t="s">
        <v>541</v>
      </c>
      <c r="C183" s="40" t="s">
        <v>494</v>
      </c>
      <c r="D183" s="41"/>
      <c r="E183" s="41"/>
      <c r="F183" s="8">
        <f>SUM(F184)</f>
        <v>312781</v>
      </c>
      <c r="G183" s="8">
        <f>SUM(G184)</f>
        <v>230877</v>
      </c>
      <c r="H183" s="8">
        <f>SUM(H184)</f>
        <v>81904</v>
      </c>
    </row>
    <row r="184" spans="1:8" ht="47.25">
      <c r="A184" s="49" t="s">
        <v>468</v>
      </c>
      <c r="B184" s="45" t="s">
        <v>541</v>
      </c>
      <c r="C184" s="45" t="s">
        <v>494</v>
      </c>
      <c r="D184" s="63" t="s">
        <v>598</v>
      </c>
      <c r="E184" s="41"/>
      <c r="F184" s="9">
        <f>SUM(F185,)</f>
        <v>312781</v>
      </c>
      <c r="G184" s="9">
        <f>SUM(G185,)</f>
        <v>230877</v>
      </c>
      <c r="H184" s="9">
        <f>SUM(H185,)</f>
        <v>81904</v>
      </c>
    </row>
    <row r="185" spans="1:8" ht="63">
      <c r="A185" s="49" t="s">
        <v>114</v>
      </c>
      <c r="B185" s="45" t="s">
        <v>541</v>
      </c>
      <c r="C185" s="45" t="s">
        <v>494</v>
      </c>
      <c r="D185" s="63" t="s">
        <v>617</v>
      </c>
      <c r="E185" s="41"/>
      <c r="F185" s="9">
        <f>SUM(F186,F190)</f>
        <v>312781</v>
      </c>
      <c r="G185" s="9">
        <f>SUM(G186,G190)</f>
        <v>230877</v>
      </c>
      <c r="H185" s="9">
        <f>SUM(H186,H190)</f>
        <v>81904</v>
      </c>
    </row>
    <row r="186" spans="1:8" ht="31.5">
      <c r="A186" s="49" t="s">
        <v>115</v>
      </c>
      <c r="B186" s="45" t="s">
        <v>541</v>
      </c>
      <c r="C186" s="45" t="s">
        <v>494</v>
      </c>
      <c r="D186" s="63" t="s">
        <v>618</v>
      </c>
      <c r="E186" s="41"/>
      <c r="F186" s="9">
        <f>SUM(F187:F189)</f>
        <v>200215</v>
      </c>
      <c r="G186" s="9">
        <f>SUM(G187:G189)</f>
        <v>124817</v>
      </c>
      <c r="H186" s="9">
        <f>SUM(H187:H189)</f>
        <v>75398</v>
      </c>
    </row>
    <row r="187" spans="1:8" ht="78.75">
      <c r="A187" s="89" t="s">
        <v>619</v>
      </c>
      <c r="B187" s="45" t="s">
        <v>541</v>
      </c>
      <c r="C187" s="45" t="s">
        <v>494</v>
      </c>
      <c r="D187" s="50" t="s">
        <v>608</v>
      </c>
      <c r="E187" s="41" t="s">
        <v>128</v>
      </c>
      <c r="F187" s="9">
        <f>SUM(G187:H187)</f>
        <v>75398</v>
      </c>
      <c r="G187" s="10">
        <v>0</v>
      </c>
      <c r="H187" s="10">
        <v>75398</v>
      </c>
    </row>
    <row r="188" spans="1:8" ht="63">
      <c r="A188" s="55" t="s">
        <v>18</v>
      </c>
      <c r="B188" s="45" t="s">
        <v>541</v>
      </c>
      <c r="C188" s="45" t="s">
        <v>494</v>
      </c>
      <c r="D188" s="53" t="s">
        <v>437</v>
      </c>
      <c r="E188" s="41" t="s">
        <v>128</v>
      </c>
      <c r="F188" s="9">
        <f>SUM(G188:H188)</f>
        <v>123560</v>
      </c>
      <c r="G188" s="9">
        <v>123560</v>
      </c>
      <c r="H188" s="9">
        <v>0</v>
      </c>
    </row>
    <row r="189" spans="1:8" ht="110.25">
      <c r="A189" s="55" t="s">
        <v>848</v>
      </c>
      <c r="B189" s="45" t="s">
        <v>541</v>
      </c>
      <c r="C189" s="45" t="s">
        <v>494</v>
      </c>
      <c r="D189" s="53" t="s">
        <v>438</v>
      </c>
      <c r="E189" s="41" t="s">
        <v>128</v>
      </c>
      <c r="F189" s="9">
        <f>SUM(G189:H189)</f>
        <v>1257</v>
      </c>
      <c r="G189" s="9">
        <v>1257</v>
      </c>
      <c r="H189" s="9">
        <v>0</v>
      </c>
    </row>
    <row r="190" spans="1:8" ht="31.5">
      <c r="A190" s="43" t="s">
        <v>78</v>
      </c>
      <c r="B190" s="45" t="s">
        <v>541</v>
      </c>
      <c r="C190" s="41" t="s">
        <v>494</v>
      </c>
      <c r="D190" s="46" t="s">
        <v>79</v>
      </c>
      <c r="E190" s="77"/>
      <c r="F190" s="9">
        <f>SUM(F191:F193)</f>
        <v>112566</v>
      </c>
      <c r="G190" s="9">
        <f>SUM(G191:G193)</f>
        <v>106060</v>
      </c>
      <c r="H190" s="9">
        <f>SUM(H191:H193)</f>
        <v>6506</v>
      </c>
    </row>
    <row r="191" spans="1:8" ht="47.25">
      <c r="A191" s="43" t="s">
        <v>522</v>
      </c>
      <c r="B191" s="45" t="s">
        <v>541</v>
      </c>
      <c r="C191" s="41" t="s">
        <v>494</v>
      </c>
      <c r="D191" s="41" t="s">
        <v>216</v>
      </c>
      <c r="E191" s="77" t="s">
        <v>644</v>
      </c>
      <c r="F191" s="9">
        <f>SUM(G191:H191)</f>
        <v>6506</v>
      </c>
      <c r="G191" s="9"/>
      <c r="H191" s="9">
        <v>6506</v>
      </c>
    </row>
    <row r="192" spans="1:8" ht="63">
      <c r="A192" s="43" t="s">
        <v>306</v>
      </c>
      <c r="B192" s="45" t="s">
        <v>541</v>
      </c>
      <c r="C192" s="41" t="s">
        <v>494</v>
      </c>
      <c r="D192" s="41" t="s">
        <v>307</v>
      </c>
      <c r="E192" s="77" t="s">
        <v>644</v>
      </c>
      <c r="F192" s="13">
        <f>SUM(G192:H192)</f>
        <v>48142</v>
      </c>
      <c r="G192" s="13">
        <v>48142</v>
      </c>
      <c r="H192" s="13">
        <v>0</v>
      </c>
    </row>
    <row r="193" spans="1:8" ht="63">
      <c r="A193" s="43" t="s">
        <v>163</v>
      </c>
      <c r="B193" s="45" t="s">
        <v>541</v>
      </c>
      <c r="C193" s="41" t="s">
        <v>494</v>
      </c>
      <c r="D193" s="41" t="s">
        <v>198</v>
      </c>
      <c r="E193" s="77" t="s">
        <v>644</v>
      </c>
      <c r="F193" s="9">
        <f>SUM(G193:H193)</f>
        <v>57918</v>
      </c>
      <c r="G193" s="9">
        <v>57918</v>
      </c>
      <c r="H193" s="9"/>
    </row>
    <row r="194" spans="1:8" s="56" customFormat="1" ht="15.75">
      <c r="A194" s="74" t="s">
        <v>636</v>
      </c>
      <c r="B194" s="40" t="s">
        <v>541</v>
      </c>
      <c r="C194" s="40" t="s">
        <v>425</v>
      </c>
      <c r="D194" s="65"/>
      <c r="E194" s="42"/>
      <c r="F194" s="8">
        <f aca="true" t="shared" si="23" ref="F194:H195">F195</f>
        <v>27344</v>
      </c>
      <c r="G194" s="8">
        <f t="shared" si="23"/>
        <v>0</v>
      </c>
      <c r="H194" s="8">
        <f t="shared" si="23"/>
        <v>27344</v>
      </c>
    </row>
    <row r="195" spans="1:8" ht="47.25">
      <c r="A195" s="49" t="s">
        <v>468</v>
      </c>
      <c r="B195" s="45" t="s">
        <v>541</v>
      </c>
      <c r="C195" s="45" t="s">
        <v>425</v>
      </c>
      <c r="D195" s="46" t="s">
        <v>598</v>
      </c>
      <c r="E195" s="41"/>
      <c r="F195" s="9">
        <f t="shared" si="23"/>
        <v>27344</v>
      </c>
      <c r="G195" s="9">
        <f t="shared" si="23"/>
        <v>0</v>
      </c>
      <c r="H195" s="9">
        <f t="shared" si="23"/>
        <v>27344</v>
      </c>
    </row>
    <row r="196" spans="1:8" ht="63">
      <c r="A196" s="49" t="s">
        <v>118</v>
      </c>
      <c r="B196" s="45" t="s">
        <v>541</v>
      </c>
      <c r="C196" s="45" t="s">
        <v>425</v>
      </c>
      <c r="D196" s="46" t="s">
        <v>116</v>
      </c>
      <c r="E196" s="41"/>
      <c r="F196" s="9">
        <f>SUM(F197,F199)</f>
        <v>27344</v>
      </c>
      <c r="G196" s="9">
        <f>SUM(G197,G199)</f>
        <v>0</v>
      </c>
      <c r="H196" s="9">
        <f>SUM(H197,H199)</f>
        <v>27344</v>
      </c>
    </row>
    <row r="197" spans="1:8" ht="47.25">
      <c r="A197" s="49" t="s">
        <v>119</v>
      </c>
      <c r="B197" s="45" t="s">
        <v>541</v>
      </c>
      <c r="C197" s="45" t="s">
        <v>425</v>
      </c>
      <c r="D197" s="46" t="s">
        <v>117</v>
      </c>
      <c r="E197" s="41"/>
      <c r="F197" s="9">
        <f>F198</f>
        <v>26248</v>
      </c>
      <c r="G197" s="9">
        <f>G198</f>
        <v>0</v>
      </c>
      <c r="H197" s="9">
        <f>H198</f>
        <v>26248</v>
      </c>
    </row>
    <row r="198" spans="1:8" ht="78.75">
      <c r="A198" s="55" t="s">
        <v>850</v>
      </c>
      <c r="B198" s="45" t="s">
        <v>541</v>
      </c>
      <c r="C198" s="45" t="s">
        <v>425</v>
      </c>
      <c r="D198" s="41" t="s">
        <v>439</v>
      </c>
      <c r="E198" s="41" t="s">
        <v>128</v>
      </c>
      <c r="F198" s="9">
        <f>SUM(G198:H198)</f>
        <v>26248</v>
      </c>
      <c r="G198" s="9">
        <v>0</v>
      </c>
      <c r="H198" s="9">
        <v>26248</v>
      </c>
    </row>
    <row r="199" spans="1:8" ht="31.5">
      <c r="A199" s="54" t="s">
        <v>122</v>
      </c>
      <c r="B199" s="45" t="s">
        <v>541</v>
      </c>
      <c r="C199" s="45" t="s">
        <v>425</v>
      </c>
      <c r="D199" s="46" t="s">
        <v>120</v>
      </c>
      <c r="E199" s="41"/>
      <c r="F199" s="9">
        <f>F200</f>
        <v>1096</v>
      </c>
      <c r="G199" s="9">
        <f>G200</f>
        <v>0</v>
      </c>
      <c r="H199" s="9">
        <f>H200</f>
        <v>1096</v>
      </c>
    </row>
    <row r="200" spans="1:8" ht="47.25">
      <c r="A200" s="89" t="s">
        <v>121</v>
      </c>
      <c r="B200" s="45" t="s">
        <v>541</v>
      </c>
      <c r="C200" s="45" t="s">
        <v>425</v>
      </c>
      <c r="D200" s="41" t="s">
        <v>440</v>
      </c>
      <c r="E200" s="41" t="s">
        <v>128</v>
      </c>
      <c r="F200" s="9">
        <f>SUM(G200:H200)</f>
        <v>1096</v>
      </c>
      <c r="G200" s="9"/>
      <c r="H200" s="9">
        <v>1096</v>
      </c>
    </row>
    <row r="201" spans="1:8" ht="31.5">
      <c r="A201" s="38" t="s">
        <v>481</v>
      </c>
      <c r="B201" s="40" t="s">
        <v>541</v>
      </c>
      <c r="C201" s="40" t="s">
        <v>493</v>
      </c>
      <c r="D201" s="41"/>
      <c r="E201" s="41"/>
      <c r="F201" s="8">
        <f>F202</f>
        <v>94</v>
      </c>
      <c r="G201" s="8">
        <f aca="true" t="shared" si="24" ref="G201:H203">G202</f>
        <v>0</v>
      </c>
      <c r="H201" s="8">
        <f t="shared" si="24"/>
        <v>94</v>
      </c>
    </row>
    <row r="202" spans="1:8" ht="47.25">
      <c r="A202" s="49" t="s">
        <v>468</v>
      </c>
      <c r="B202" s="45" t="s">
        <v>541</v>
      </c>
      <c r="C202" s="45" t="s">
        <v>493</v>
      </c>
      <c r="D202" s="46" t="s">
        <v>598</v>
      </c>
      <c r="E202" s="41"/>
      <c r="F202" s="9">
        <f>F203</f>
        <v>94</v>
      </c>
      <c r="G202" s="9">
        <f t="shared" si="24"/>
        <v>0</v>
      </c>
      <c r="H202" s="9">
        <f t="shared" si="24"/>
        <v>94</v>
      </c>
    </row>
    <row r="203" spans="1:8" ht="78.75">
      <c r="A203" s="49" t="s">
        <v>125</v>
      </c>
      <c r="B203" s="45" t="s">
        <v>541</v>
      </c>
      <c r="C203" s="45" t="s">
        <v>493</v>
      </c>
      <c r="D203" s="46" t="s">
        <v>123</v>
      </c>
      <c r="E203" s="41"/>
      <c r="F203" s="9">
        <f>F204</f>
        <v>94</v>
      </c>
      <c r="G203" s="9">
        <f t="shared" si="24"/>
        <v>0</v>
      </c>
      <c r="H203" s="9">
        <f t="shared" si="24"/>
        <v>94</v>
      </c>
    </row>
    <row r="204" spans="1:8" ht="47.25">
      <c r="A204" s="54" t="s">
        <v>82</v>
      </c>
      <c r="B204" s="45" t="s">
        <v>541</v>
      </c>
      <c r="C204" s="45" t="s">
        <v>493</v>
      </c>
      <c r="D204" s="46" t="s">
        <v>124</v>
      </c>
      <c r="E204" s="41"/>
      <c r="F204" s="9">
        <f>SUM(F205:F206)</f>
        <v>94</v>
      </c>
      <c r="G204" s="9">
        <f>SUM(G205:G206)</f>
        <v>0</v>
      </c>
      <c r="H204" s="9">
        <f>SUM(H205:H206)</f>
        <v>94</v>
      </c>
    </row>
    <row r="205" spans="1:8" ht="110.25">
      <c r="A205" s="55" t="s">
        <v>86</v>
      </c>
      <c r="B205" s="45" t="s">
        <v>541</v>
      </c>
      <c r="C205" s="45" t="s">
        <v>493</v>
      </c>
      <c r="D205" s="41" t="s">
        <v>441</v>
      </c>
      <c r="E205" s="41" t="s">
        <v>642</v>
      </c>
      <c r="F205" s="9">
        <f>SUM(G205:H205)</f>
        <v>6</v>
      </c>
      <c r="G205" s="9"/>
      <c r="H205" s="9">
        <v>6</v>
      </c>
    </row>
    <row r="206" spans="1:8" ht="78.75">
      <c r="A206" s="55" t="s">
        <v>457</v>
      </c>
      <c r="B206" s="45" t="s">
        <v>541</v>
      </c>
      <c r="C206" s="45" t="s">
        <v>493</v>
      </c>
      <c r="D206" s="41" t="s">
        <v>441</v>
      </c>
      <c r="E206" s="41" t="s">
        <v>128</v>
      </c>
      <c r="F206" s="9">
        <f>SUM(G206:H206)</f>
        <v>88</v>
      </c>
      <c r="G206" s="9">
        <v>0</v>
      </c>
      <c r="H206" s="9">
        <v>88</v>
      </c>
    </row>
    <row r="207" spans="1:8" ht="15.75">
      <c r="A207" s="38" t="s">
        <v>589</v>
      </c>
      <c r="B207" s="40" t="s">
        <v>541</v>
      </c>
      <c r="C207" s="40" t="s">
        <v>541</v>
      </c>
      <c r="D207" s="41"/>
      <c r="E207" s="41"/>
      <c r="F207" s="8">
        <f>SUM(F208,F213)</f>
        <v>3882</v>
      </c>
      <c r="G207" s="8">
        <f>SUM(G208,G213)</f>
        <v>254</v>
      </c>
      <c r="H207" s="8">
        <f>SUM(H208,H213)</f>
        <v>3628</v>
      </c>
    </row>
    <row r="208" spans="1:8" ht="47.25">
      <c r="A208" s="49" t="s">
        <v>468</v>
      </c>
      <c r="B208" s="45" t="s">
        <v>541</v>
      </c>
      <c r="C208" s="45" t="s">
        <v>541</v>
      </c>
      <c r="D208" s="46" t="s">
        <v>598</v>
      </c>
      <c r="E208" s="41"/>
      <c r="F208" s="9">
        <f>SUM(F209,)</f>
        <v>1426</v>
      </c>
      <c r="G208" s="9">
        <f>SUM(G209,)</f>
        <v>254</v>
      </c>
      <c r="H208" s="9">
        <f>SUM(H209,)</f>
        <v>1172</v>
      </c>
    </row>
    <row r="209" spans="1:8" ht="63">
      <c r="A209" s="49" t="s">
        <v>114</v>
      </c>
      <c r="B209" s="45" t="s">
        <v>541</v>
      </c>
      <c r="C209" s="45" t="s">
        <v>541</v>
      </c>
      <c r="D209" s="46" t="s">
        <v>617</v>
      </c>
      <c r="E209" s="41"/>
      <c r="F209" s="9">
        <f>F210</f>
        <v>1426</v>
      </c>
      <c r="G209" s="9">
        <f>G210</f>
        <v>254</v>
      </c>
      <c r="H209" s="9">
        <f>H210</f>
        <v>1172</v>
      </c>
    </row>
    <row r="210" spans="1:8" ht="31.5">
      <c r="A210" s="54" t="s">
        <v>578</v>
      </c>
      <c r="B210" s="45" t="s">
        <v>541</v>
      </c>
      <c r="C210" s="45" t="s">
        <v>541</v>
      </c>
      <c r="D210" s="46" t="s">
        <v>577</v>
      </c>
      <c r="E210" s="41"/>
      <c r="F210" s="9">
        <f>SUM(F211:F212)</f>
        <v>1426</v>
      </c>
      <c r="G210" s="9">
        <f>SUM(G211:G212)</f>
        <v>254</v>
      </c>
      <c r="H210" s="9">
        <f>SUM(H211:H212)</f>
        <v>1172</v>
      </c>
    </row>
    <row r="211" spans="1:8" ht="63">
      <c r="A211" s="47" t="s">
        <v>845</v>
      </c>
      <c r="B211" s="45" t="s">
        <v>541</v>
      </c>
      <c r="C211" s="45" t="s">
        <v>541</v>
      </c>
      <c r="D211" s="41" t="s">
        <v>442</v>
      </c>
      <c r="E211" s="41" t="s">
        <v>128</v>
      </c>
      <c r="F211" s="9">
        <f>SUM(G211:H211)</f>
        <v>1172</v>
      </c>
      <c r="G211" s="9">
        <v>0</v>
      </c>
      <c r="H211" s="9">
        <v>1172</v>
      </c>
    </row>
    <row r="212" spans="1:8" ht="63">
      <c r="A212" s="43" t="s">
        <v>495</v>
      </c>
      <c r="B212" s="45" t="s">
        <v>541</v>
      </c>
      <c r="C212" s="45" t="s">
        <v>541</v>
      </c>
      <c r="D212" s="53" t="s">
        <v>443</v>
      </c>
      <c r="E212" s="41" t="s">
        <v>128</v>
      </c>
      <c r="F212" s="9">
        <f>SUM(G212:H212)</f>
        <v>254</v>
      </c>
      <c r="G212" s="10">
        <v>254</v>
      </c>
      <c r="H212" s="10"/>
    </row>
    <row r="213" spans="1:8" ht="63">
      <c r="A213" s="49" t="s">
        <v>737</v>
      </c>
      <c r="B213" s="45" t="s">
        <v>541</v>
      </c>
      <c r="C213" s="45" t="s">
        <v>541</v>
      </c>
      <c r="D213" s="46" t="s">
        <v>734</v>
      </c>
      <c r="E213" s="77"/>
      <c r="F213" s="12">
        <f>SUM(F214,F217)</f>
        <v>2456</v>
      </c>
      <c r="G213" s="12">
        <f>SUM(G214,G217)</f>
        <v>0</v>
      </c>
      <c r="H213" s="12">
        <f>SUM(H214,H217)</f>
        <v>2456</v>
      </c>
    </row>
    <row r="214" spans="1:8" ht="78.75">
      <c r="A214" s="49" t="s">
        <v>559</v>
      </c>
      <c r="B214" s="45" t="s">
        <v>541</v>
      </c>
      <c r="C214" s="45" t="s">
        <v>541</v>
      </c>
      <c r="D214" s="46" t="s">
        <v>736</v>
      </c>
      <c r="E214" s="77"/>
      <c r="F214" s="12">
        <f aca="true" t="shared" si="25" ref="F214:H215">F215</f>
        <v>1208</v>
      </c>
      <c r="G214" s="12">
        <f t="shared" si="25"/>
        <v>0</v>
      </c>
      <c r="H214" s="12">
        <f t="shared" si="25"/>
        <v>1208</v>
      </c>
    </row>
    <row r="215" spans="1:8" ht="47.25">
      <c r="A215" s="47" t="s">
        <v>560</v>
      </c>
      <c r="B215" s="45" t="s">
        <v>541</v>
      </c>
      <c r="C215" s="45" t="s">
        <v>541</v>
      </c>
      <c r="D215" s="46" t="s">
        <v>735</v>
      </c>
      <c r="E215" s="77"/>
      <c r="F215" s="12">
        <f t="shared" si="25"/>
        <v>1208</v>
      </c>
      <c r="G215" s="12">
        <f t="shared" si="25"/>
        <v>0</v>
      </c>
      <c r="H215" s="12">
        <f t="shared" si="25"/>
        <v>1208</v>
      </c>
    </row>
    <row r="216" spans="1:8" ht="78.75">
      <c r="A216" s="58" t="s">
        <v>850</v>
      </c>
      <c r="B216" s="45" t="s">
        <v>541</v>
      </c>
      <c r="C216" s="45" t="s">
        <v>541</v>
      </c>
      <c r="D216" s="41" t="s">
        <v>330</v>
      </c>
      <c r="E216" s="41" t="s">
        <v>128</v>
      </c>
      <c r="F216" s="9">
        <f>SUM(G216:H216)</f>
        <v>1208</v>
      </c>
      <c r="G216" s="9">
        <v>0</v>
      </c>
      <c r="H216" s="9">
        <v>1208</v>
      </c>
    </row>
    <row r="217" spans="1:8" ht="78.75">
      <c r="A217" s="49" t="s">
        <v>107</v>
      </c>
      <c r="B217" s="45" t="s">
        <v>541</v>
      </c>
      <c r="C217" s="45" t="s">
        <v>541</v>
      </c>
      <c r="D217" s="46" t="s">
        <v>104</v>
      </c>
      <c r="E217" s="41"/>
      <c r="F217" s="9">
        <f>SUM(F218,F225)</f>
        <v>1248</v>
      </c>
      <c r="G217" s="9">
        <f>SUM(G218,G225)</f>
        <v>0</v>
      </c>
      <c r="H217" s="9">
        <f>SUM(H218,H225)</f>
        <v>1248</v>
      </c>
    </row>
    <row r="218" spans="1:8" ht="47.25">
      <c r="A218" s="49" t="s">
        <v>108</v>
      </c>
      <c r="B218" s="45" t="s">
        <v>541</v>
      </c>
      <c r="C218" s="45" t="s">
        <v>541</v>
      </c>
      <c r="D218" s="46" t="s">
        <v>105</v>
      </c>
      <c r="E218" s="41"/>
      <c r="F218" s="9">
        <f>SUM(F219:F224)</f>
        <v>1180</v>
      </c>
      <c r="G218" s="9">
        <f>SUM(G219:G224)</f>
        <v>0</v>
      </c>
      <c r="H218" s="9">
        <f>SUM(H219:H224)</f>
        <v>1180</v>
      </c>
    </row>
    <row r="219" spans="1:8" ht="126">
      <c r="A219" s="49" t="s">
        <v>836</v>
      </c>
      <c r="B219" s="45" t="s">
        <v>541</v>
      </c>
      <c r="C219" s="45" t="s">
        <v>541</v>
      </c>
      <c r="D219" s="41" t="s">
        <v>219</v>
      </c>
      <c r="E219" s="41" t="s">
        <v>642</v>
      </c>
      <c r="F219" s="9">
        <f aca="true" t="shared" si="26" ref="F219:F224">SUM(G219:H219)</f>
        <v>911</v>
      </c>
      <c r="G219" s="9"/>
      <c r="H219" s="9">
        <v>911</v>
      </c>
    </row>
    <row r="220" spans="1:8" ht="63">
      <c r="A220" s="49" t="s">
        <v>46</v>
      </c>
      <c r="B220" s="45" t="s">
        <v>541</v>
      </c>
      <c r="C220" s="45" t="s">
        <v>541</v>
      </c>
      <c r="D220" s="41" t="s">
        <v>219</v>
      </c>
      <c r="E220" s="41" t="s">
        <v>644</v>
      </c>
      <c r="F220" s="9">
        <f t="shared" si="26"/>
        <v>122</v>
      </c>
      <c r="G220" s="9"/>
      <c r="H220" s="9">
        <v>122</v>
      </c>
    </row>
    <row r="221" spans="1:8" ht="63">
      <c r="A221" s="49" t="s">
        <v>499</v>
      </c>
      <c r="B221" s="45" t="s">
        <v>541</v>
      </c>
      <c r="C221" s="45" t="s">
        <v>541</v>
      </c>
      <c r="D221" s="41" t="s">
        <v>219</v>
      </c>
      <c r="E221" s="41" t="s">
        <v>132</v>
      </c>
      <c r="F221" s="9">
        <f t="shared" si="26"/>
        <v>12</v>
      </c>
      <c r="G221" s="9"/>
      <c r="H221" s="9">
        <v>12</v>
      </c>
    </row>
    <row r="222" spans="1:8" ht="47.25">
      <c r="A222" s="49" t="s">
        <v>918</v>
      </c>
      <c r="B222" s="45" t="s">
        <v>541</v>
      </c>
      <c r="C222" s="45" t="s">
        <v>541</v>
      </c>
      <c r="D222" s="41" t="s">
        <v>219</v>
      </c>
      <c r="E222" s="41" t="s">
        <v>113</v>
      </c>
      <c r="F222" s="9">
        <f t="shared" si="26"/>
        <v>1</v>
      </c>
      <c r="G222" s="9"/>
      <c r="H222" s="9">
        <v>1</v>
      </c>
    </row>
    <row r="223" spans="1:8" ht="94.5">
      <c r="A223" s="49" t="s">
        <v>345</v>
      </c>
      <c r="B223" s="45" t="s">
        <v>541</v>
      </c>
      <c r="C223" s="45" t="s">
        <v>541</v>
      </c>
      <c r="D223" s="100" t="s">
        <v>106</v>
      </c>
      <c r="E223" s="41" t="s">
        <v>642</v>
      </c>
      <c r="F223" s="9">
        <f t="shared" si="26"/>
        <v>20</v>
      </c>
      <c r="G223" s="9"/>
      <c r="H223" s="9">
        <v>20</v>
      </c>
    </row>
    <row r="224" spans="1:8" ht="31.5">
      <c r="A224" s="49" t="s">
        <v>628</v>
      </c>
      <c r="B224" s="45" t="s">
        <v>541</v>
      </c>
      <c r="C224" s="45" t="s">
        <v>541</v>
      </c>
      <c r="D224" s="100" t="s">
        <v>106</v>
      </c>
      <c r="E224" s="41" t="s">
        <v>644</v>
      </c>
      <c r="F224" s="9">
        <f t="shared" si="26"/>
        <v>114</v>
      </c>
      <c r="G224" s="9"/>
      <c r="H224" s="9">
        <v>114</v>
      </c>
    </row>
    <row r="225" spans="1:8" ht="78.75">
      <c r="A225" s="49" t="s">
        <v>226</v>
      </c>
      <c r="B225" s="45" t="s">
        <v>541</v>
      </c>
      <c r="C225" s="45" t="s">
        <v>541</v>
      </c>
      <c r="D225" s="46" t="s">
        <v>407</v>
      </c>
      <c r="E225" s="41"/>
      <c r="F225" s="9">
        <f>SUM(F226:F227)</f>
        <v>68</v>
      </c>
      <c r="G225" s="9">
        <f>SUM(G226:G227)</f>
        <v>0</v>
      </c>
      <c r="H225" s="9">
        <f>SUM(H226:H227)</f>
        <v>68</v>
      </c>
    </row>
    <row r="226" spans="1:8" ht="94.5">
      <c r="A226" s="49" t="s">
        <v>345</v>
      </c>
      <c r="B226" s="45" t="s">
        <v>541</v>
      </c>
      <c r="C226" s="45" t="s">
        <v>541</v>
      </c>
      <c r="D226" s="46" t="s">
        <v>406</v>
      </c>
      <c r="E226" s="41" t="s">
        <v>642</v>
      </c>
      <c r="F226" s="9">
        <f>SUM(G226:H226)</f>
        <v>10</v>
      </c>
      <c r="G226" s="9"/>
      <c r="H226" s="9">
        <v>10</v>
      </c>
    </row>
    <row r="227" spans="1:8" ht="31.5">
      <c r="A227" s="49" t="s">
        <v>628</v>
      </c>
      <c r="B227" s="45" t="s">
        <v>541</v>
      </c>
      <c r="C227" s="45" t="s">
        <v>541</v>
      </c>
      <c r="D227" s="46" t="s">
        <v>406</v>
      </c>
      <c r="E227" s="41" t="s">
        <v>644</v>
      </c>
      <c r="F227" s="9">
        <f>SUM(G227:H227)</f>
        <v>58</v>
      </c>
      <c r="G227" s="9"/>
      <c r="H227" s="9">
        <v>58</v>
      </c>
    </row>
    <row r="228" spans="1:8" ht="15.75">
      <c r="A228" s="38" t="s">
        <v>482</v>
      </c>
      <c r="B228" s="40" t="s">
        <v>541</v>
      </c>
      <c r="C228" s="40" t="s">
        <v>426</v>
      </c>
      <c r="D228" s="41"/>
      <c r="E228" s="41"/>
      <c r="F228" s="8">
        <f>SUM(F229,F233)</f>
        <v>14035</v>
      </c>
      <c r="G228" s="8">
        <f>SUM(G229,G233)</f>
        <v>71</v>
      </c>
      <c r="H228" s="8">
        <f>SUM(H229,H233)</f>
        <v>13964</v>
      </c>
    </row>
    <row r="229" spans="1:8" ht="63">
      <c r="A229" s="43" t="s">
        <v>241</v>
      </c>
      <c r="B229" s="41" t="s">
        <v>541</v>
      </c>
      <c r="C229" s="41" t="s">
        <v>426</v>
      </c>
      <c r="D229" s="46" t="s">
        <v>700</v>
      </c>
      <c r="E229" s="41"/>
      <c r="F229" s="9">
        <f>F230</f>
        <v>82</v>
      </c>
      <c r="G229" s="9">
        <f aca="true" t="shared" si="27" ref="G229:H231">G230</f>
        <v>0</v>
      </c>
      <c r="H229" s="9">
        <f t="shared" si="27"/>
        <v>82</v>
      </c>
    </row>
    <row r="230" spans="1:8" ht="110.25">
      <c r="A230" s="43" t="s">
        <v>720</v>
      </c>
      <c r="B230" s="41" t="s">
        <v>541</v>
      </c>
      <c r="C230" s="41" t="s">
        <v>426</v>
      </c>
      <c r="D230" s="46" t="s">
        <v>701</v>
      </c>
      <c r="E230" s="41"/>
      <c r="F230" s="9">
        <f>F231</f>
        <v>82</v>
      </c>
      <c r="G230" s="9">
        <f t="shared" si="27"/>
        <v>0</v>
      </c>
      <c r="H230" s="9">
        <f t="shared" si="27"/>
        <v>82</v>
      </c>
    </row>
    <row r="231" spans="1:8" ht="47.25">
      <c r="A231" s="43" t="s">
        <v>721</v>
      </c>
      <c r="B231" s="41" t="s">
        <v>541</v>
      </c>
      <c r="C231" s="41" t="s">
        <v>426</v>
      </c>
      <c r="D231" s="46" t="s">
        <v>702</v>
      </c>
      <c r="E231" s="41"/>
      <c r="F231" s="9">
        <f>F232</f>
        <v>82</v>
      </c>
      <c r="G231" s="9">
        <f t="shared" si="27"/>
        <v>0</v>
      </c>
      <c r="H231" s="9">
        <f t="shared" si="27"/>
        <v>82</v>
      </c>
    </row>
    <row r="232" spans="1:8" ht="63">
      <c r="A232" s="43" t="s">
        <v>722</v>
      </c>
      <c r="B232" s="41" t="s">
        <v>541</v>
      </c>
      <c r="C232" s="41" t="s">
        <v>426</v>
      </c>
      <c r="D232" s="41" t="s">
        <v>699</v>
      </c>
      <c r="E232" s="41" t="s">
        <v>644</v>
      </c>
      <c r="F232" s="9">
        <f>SUM(G232:H232)</f>
        <v>82</v>
      </c>
      <c r="G232" s="9"/>
      <c r="H232" s="9">
        <v>82</v>
      </c>
    </row>
    <row r="233" spans="1:8" ht="47.25">
      <c r="A233" s="49" t="s">
        <v>468</v>
      </c>
      <c r="B233" s="45" t="s">
        <v>541</v>
      </c>
      <c r="C233" s="45" t="s">
        <v>426</v>
      </c>
      <c r="D233" s="46" t="s">
        <v>598</v>
      </c>
      <c r="E233" s="41"/>
      <c r="F233" s="9">
        <f>SUM(F234,F237)</f>
        <v>13953</v>
      </c>
      <c r="G233" s="9">
        <f>SUM(G234,G237)</f>
        <v>71</v>
      </c>
      <c r="H233" s="9">
        <f>SUM(H234,H237)</f>
        <v>13882</v>
      </c>
    </row>
    <row r="234" spans="1:8" ht="78.75">
      <c r="A234" s="49" t="s">
        <v>181</v>
      </c>
      <c r="B234" s="45" t="s">
        <v>541</v>
      </c>
      <c r="C234" s="45" t="s">
        <v>426</v>
      </c>
      <c r="D234" s="46" t="s">
        <v>180</v>
      </c>
      <c r="E234" s="41"/>
      <c r="F234" s="9">
        <f aca="true" t="shared" si="28" ref="F234:H235">F235</f>
        <v>71</v>
      </c>
      <c r="G234" s="9">
        <f t="shared" si="28"/>
        <v>71</v>
      </c>
      <c r="H234" s="9">
        <f t="shared" si="28"/>
        <v>0</v>
      </c>
    </row>
    <row r="235" spans="1:8" ht="31.5">
      <c r="A235" s="49" t="s">
        <v>182</v>
      </c>
      <c r="B235" s="45" t="s">
        <v>541</v>
      </c>
      <c r="C235" s="45" t="s">
        <v>426</v>
      </c>
      <c r="D235" s="46" t="s">
        <v>183</v>
      </c>
      <c r="E235" s="41"/>
      <c r="F235" s="9">
        <f t="shared" si="28"/>
        <v>71</v>
      </c>
      <c r="G235" s="9">
        <f t="shared" si="28"/>
        <v>71</v>
      </c>
      <c r="H235" s="9">
        <f t="shared" si="28"/>
        <v>0</v>
      </c>
    </row>
    <row r="236" spans="1:8" ht="78.75">
      <c r="A236" s="49" t="s">
        <v>185</v>
      </c>
      <c r="B236" s="45" t="s">
        <v>541</v>
      </c>
      <c r="C236" s="45" t="s">
        <v>426</v>
      </c>
      <c r="D236" s="41" t="s">
        <v>184</v>
      </c>
      <c r="E236" s="41" t="s">
        <v>128</v>
      </c>
      <c r="F236" s="9">
        <f>SUM(G236:H236)</f>
        <v>71</v>
      </c>
      <c r="G236" s="9">
        <v>71</v>
      </c>
      <c r="H236" s="9"/>
    </row>
    <row r="237" spans="1:8" ht="78.75">
      <c r="A237" s="49" t="s">
        <v>125</v>
      </c>
      <c r="B237" s="45" t="s">
        <v>541</v>
      </c>
      <c r="C237" s="45" t="s">
        <v>426</v>
      </c>
      <c r="D237" s="46" t="s">
        <v>123</v>
      </c>
      <c r="E237" s="41"/>
      <c r="F237" s="9">
        <f>SUM(F238,F240,F244,)</f>
        <v>13882</v>
      </c>
      <c r="G237" s="9">
        <f>SUM(G238,G240,G244,)</f>
        <v>0</v>
      </c>
      <c r="H237" s="9">
        <f>SUM(H238,H240,H244,)</f>
        <v>13882</v>
      </c>
    </row>
    <row r="238" spans="1:8" ht="31.5">
      <c r="A238" s="49" t="s">
        <v>630</v>
      </c>
      <c r="B238" s="45" t="s">
        <v>541</v>
      </c>
      <c r="C238" s="45" t="s">
        <v>426</v>
      </c>
      <c r="D238" s="46" t="s">
        <v>496</v>
      </c>
      <c r="E238" s="41"/>
      <c r="F238" s="9">
        <f>F239</f>
        <v>3264</v>
      </c>
      <c r="G238" s="9">
        <f>G239</f>
        <v>0</v>
      </c>
      <c r="H238" s="9">
        <f>H239</f>
        <v>3264</v>
      </c>
    </row>
    <row r="239" spans="1:8" ht="110.25">
      <c r="A239" s="43" t="s">
        <v>875</v>
      </c>
      <c r="B239" s="45" t="s">
        <v>541</v>
      </c>
      <c r="C239" s="45" t="s">
        <v>426</v>
      </c>
      <c r="D239" s="41" t="s">
        <v>444</v>
      </c>
      <c r="E239" s="41">
        <v>100</v>
      </c>
      <c r="F239" s="9">
        <f>SUM(G239:H239)</f>
        <v>3264</v>
      </c>
      <c r="G239" s="10"/>
      <c r="H239" s="10">
        <v>3264</v>
      </c>
    </row>
    <row r="240" spans="1:8" ht="63">
      <c r="A240" s="49" t="s">
        <v>626</v>
      </c>
      <c r="B240" s="45" t="s">
        <v>541</v>
      </c>
      <c r="C240" s="45" t="s">
        <v>426</v>
      </c>
      <c r="D240" s="46" t="s">
        <v>625</v>
      </c>
      <c r="E240" s="41"/>
      <c r="F240" s="9">
        <f>SUM(F241:F243)</f>
        <v>10224</v>
      </c>
      <c r="G240" s="9">
        <f>SUM(G241:G243)</f>
        <v>0</v>
      </c>
      <c r="H240" s="9">
        <f>SUM(H241:H243)</f>
        <v>10224</v>
      </c>
    </row>
    <row r="241" spans="1:8" ht="126">
      <c r="A241" s="52" t="s">
        <v>836</v>
      </c>
      <c r="B241" s="45" t="s">
        <v>541</v>
      </c>
      <c r="C241" s="45" t="s">
        <v>426</v>
      </c>
      <c r="D241" s="41" t="s">
        <v>446</v>
      </c>
      <c r="E241" s="41">
        <v>100</v>
      </c>
      <c r="F241" s="9">
        <f>SUM(G241:H241)</f>
        <v>7800</v>
      </c>
      <c r="G241" s="10"/>
      <c r="H241" s="10">
        <v>7800</v>
      </c>
    </row>
    <row r="242" spans="1:8" ht="63">
      <c r="A242" s="43" t="s">
        <v>46</v>
      </c>
      <c r="B242" s="45" t="s">
        <v>541</v>
      </c>
      <c r="C242" s="45" t="s">
        <v>426</v>
      </c>
      <c r="D242" s="41" t="s">
        <v>446</v>
      </c>
      <c r="E242" s="41">
        <v>200</v>
      </c>
      <c r="F242" s="9">
        <f>SUM(G242:H242)</f>
        <v>2374</v>
      </c>
      <c r="G242" s="10"/>
      <c r="H242" s="10">
        <v>2374</v>
      </c>
    </row>
    <row r="243" spans="1:8" ht="47.25">
      <c r="A243" s="43" t="s">
        <v>47</v>
      </c>
      <c r="B243" s="45" t="s">
        <v>541</v>
      </c>
      <c r="C243" s="45" t="s">
        <v>426</v>
      </c>
      <c r="D243" s="41" t="s">
        <v>446</v>
      </c>
      <c r="E243" s="41">
        <v>800</v>
      </c>
      <c r="F243" s="9">
        <f>SUM(G243:H243)</f>
        <v>50</v>
      </c>
      <c r="G243" s="10"/>
      <c r="H243" s="10">
        <v>50</v>
      </c>
    </row>
    <row r="244" spans="1:8" ht="31.5">
      <c r="A244" s="54" t="s">
        <v>629</v>
      </c>
      <c r="B244" s="45" t="s">
        <v>541</v>
      </c>
      <c r="C244" s="45" t="s">
        <v>426</v>
      </c>
      <c r="D244" s="46" t="s">
        <v>627</v>
      </c>
      <c r="E244" s="41"/>
      <c r="F244" s="9">
        <f>SUM(F245:F248)</f>
        <v>394</v>
      </c>
      <c r="G244" s="9">
        <f>SUM(G245:G248)</f>
        <v>0</v>
      </c>
      <c r="H244" s="9">
        <f>SUM(H245:H248)</f>
        <v>394</v>
      </c>
    </row>
    <row r="245" spans="1:8" ht="94.5">
      <c r="A245" s="54" t="s">
        <v>28</v>
      </c>
      <c r="B245" s="45" t="s">
        <v>541</v>
      </c>
      <c r="C245" s="45" t="s">
        <v>426</v>
      </c>
      <c r="D245" s="46" t="s">
        <v>27</v>
      </c>
      <c r="E245" s="41" t="s">
        <v>642</v>
      </c>
      <c r="F245" s="9">
        <f>SUM(G245:H245)</f>
        <v>19</v>
      </c>
      <c r="G245" s="9"/>
      <c r="H245" s="9">
        <v>19</v>
      </c>
    </row>
    <row r="246" spans="1:8" ht="31.5">
      <c r="A246" s="54" t="s">
        <v>401</v>
      </c>
      <c r="B246" s="45" t="s">
        <v>541</v>
      </c>
      <c r="C246" s="45" t="s">
        <v>426</v>
      </c>
      <c r="D246" s="41" t="s">
        <v>447</v>
      </c>
      <c r="E246" s="41" t="s">
        <v>132</v>
      </c>
      <c r="F246" s="9">
        <f>SUM(G246:H246)</f>
        <v>115</v>
      </c>
      <c r="G246" s="9"/>
      <c r="H246" s="9">
        <v>115</v>
      </c>
    </row>
    <row r="247" spans="1:8" ht="31.5">
      <c r="A247" s="43" t="s">
        <v>628</v>
      </c>
      <c r="B247" s="45" t="s">
        <v>541</v>
      </c>
      <c r="C247" s="45" t="s">
        <v>426</v>
      </c>
      <c r="D247" s="41" t="s">
        <v>447</v>
      </c>
      <c r="E247" s="41" t="s">
        <v>644</v>
      </c>
      <c r="F247" s="9">
        <f>SUM(G247:H247)</f>
        <v>260</v>
      </c>
      <c r="G247" s="10"/>
      <c r="H247" s="10">
        <v>260</v>
      </c>
    </row>
    <row r="248" spans="1:8" ht="15.75">
      <c r="A248" s="43" t="s">
        <v>346</v>
      </c>
      <c r="B248" s="45" t="s">
        <v>541</v>
      </c>
      <c r="C248" s="45" t="s">
        <v>426</v>
      </c>
      <c r="D248" s="41" t="s">
        <v>447</v>
      </c>
      <c r="E248" s="41" t="s">
        <v>113</v>
      </c>
      <c r="F248" s="9">
        <f>SUM(G248:H248)</f>
        <v>0</v>
      </c>
      <c r="G248" s="10"/>
      <c r="H248" s="10"/>
    </row>
    <row r="249" spans="1:8" s="56" customFormat="1" ht="15.75">
      <c r="A249" s="79" t="s">
        <v>284</v>
      </c>
      <c r="B249" s="36" t="s">
        <v>427</v>
      </c>
      <c r="C249" s="42"/>
      <c r="D249" s="42"/>
      <c r="E249" s="42"/>
      <c r="F249" s="8">
        <f>SUM(F250,F283)</f>
        <v>57096</v>
      </c>
      <c r="G249" s="8">
        <f>SUM(G250,G283)</f>
        <v>1200</v>
      </c>
      <c r="H249" s="8">
        <f>SUM(H250,H283)</f>
        <v>55896</v>
      </c>
    </row>
    <row r="250" spans="1:8" ht="15.75">
      <c r="A250" s="38" t="s">
        <v>285</v>
      </c>
      <c r="B250" s="40" t="s">
        <v>427</v>
      </c>
      <c r="C250" s="40" t="s">
        <v>526</v>
      </c>
      <c r="D250" s="41"/>
      <c r="E250" s="41"/>
      <c r="F250" s="8">
        <f>SUM(F251)</f>
        <v>42484</v>
      </c>
      <c r="G250" s="8">
        <f>SUM(G251)</f>
        <v>1200</v>
      </c>
      <c r="H250" s="8">
        <f>SUM(H251)</f>
        <v>41284</v>
      </c>
    </row>
    <row r="251" spans="1:8" ht="47.25">
      <c r="A251" s="49" t="s">
        <v>72</v>
      </c>
      <c r="B251" s="45" t="s">
        <v>427</v>
      </c>
      <c r="C251" s="45" t="s">
        <v>526</v>
      </c>
      <c r="D251" s="46" t="s">
        <v>69</v>
      </c>
      <c r="E251" s="41"/>
      <c r="F251" s="9">
        <f>SUM(F252,F263,F270,F280)</f>
        <v>42484</v>
      </c>
      <c r="G251" s="9">
        <f>SUM(G252,G263,G270,G280)</f>
        <v>1200</v>
      </c>
      <c r="H251" s="9">
        <f>SUM(H252,H263,H270,H280)</f>
        <v>41284</v>
      </c>
    </row>
    <row r="252" spans="1:8" ht="63">
      <c r="A252" s="49" t="s">
        <v>73</v>
      </c>
      <c r="B252" s="45" t="s">
        <v>427</v>
      </c>
      <c r="C252" s="45" t="s">
        <v>526</v>
      </c>
      <c r="D252" s="46" t="s">
        <v>70</v>
      </c>
      <c r="E252" s="41"/>
      <c r="F252" s="9">
        <f>SUM(F253,F257,F261)</f>
        <v>12300</v>
      </c>
      <c r="G252" s="9">
        <f>SUM(G253,G257,G261)</f>
        <v>6</v>
      </c>
      <c r="H252" s="9">
        <f>SUM(H253,H257,H261)</f>
        <v>12294</v>
      </c>
    </row>
    <row r="253" spans="1:8" ht="47.25">
      <c r="A253" s="47" t="s">
        <v>560</v>
      </c>
      <c r="B253" s="45" t="s">
        <v>427</v>
      </c>
      <c r="C253" s="45" t="s">
        <v>526</v>
      </c>
      <c r="D253" s="46" t="s">
        <v>71</v>
      </c>
      <c r="E253" s="41"/>
      <c r="F253" s="9">
        <f>SUM(F254:F256)</f>
        <v>12170</v>
      </c>
      <c r="G253" s="9">
        <f>SUM(G254:G256)</f>
        <v>0</v>
      </c>
      <c r="H253" s="9">
        <f>SUM(H254:H256)</f>
        <v>12170</v>
      </c>
    </row>
    <row r="254" spans="1:8" ht="126">
      <c r="A254" s="52" t="s">
        <v>916</v>
      </c>
      <c r="B254" s="45" t="s">
        <v>427</v>
      </c>
      <c r="C254" s="45" t="s">
        <v>526</v>
      </c>
      <c r="D254" s="41" t="s">
        <v>450</v>
      </c>
      <c r="E254" s="41">
        <v>100</v>
      </c>
      <c r="F254" s="9">
        <f>SUM(G254:H254)</f>
        <v>10214</v>
      </c>
      <c r="G254" s="10"/>
      <c r="H254" s="10">
        <v>10214</v>
      </c>
    </row>
    <row r="255" spans="1:8" ht="63">
      <c r="A255" s="43" t="s">
        <v>917</v>
      </c>
      <c r="B255" s="45" t="s">
        <v>427</v>
      </c>
      <c r="C255" s="45" t="s">
        <v>526</v>
      </c>
      <c r="D255" s="41" t="s">
        <v>450</v>
      </c>
      <c r="E255" s="41">
        <v>200</v>
      </c>
      <c r="F255" s="9">
        <f>SUM(G255:H255)</f>
        <v>1616</v>
      </c>
      <c r="G255" s="10"/>
      <c r="H255" s="10">
        <v>1616</v>
      </c>
    </row>
    <row r="256" spans="1:8" ht="47.25">
      <c r="A256" s="43" t="s">
        <v>918</v>
      </c>
      <c r="B256" s="45" t="s">
        <v>427</v>
      </c>
      <c r="C256" s="45" t="s">
        <v>526</v>
      </c>
      <c r="D256" s="41" t="s">
        <v>450</v>
      </c>
      <c r="E256" s="41">
        <v>800</v>
      </c>
      <c r="F256" s="9">
        <f>SUM(G256:H256)</f>
        <v>340</v>
      </c>
      <c r="G256" s="10"/>
      <c r="H256" s="10">
        <v>340</v>
      </c>
    </row>
    <row r="257" spans="1:8" ht="31.5">
      <c r="A257" s="54" t="s">
        <v>633</v>
      </c>
      <c r="B257" s="45" t="s">
        <v>427</v>
      </c>
      <c r="C257" s="45" t="s">
        <v>526</v>
      </c>
      <c r="D257" s="46" t="s">
        <v>74</v>
      </c>
      <c r="E257" s="41"/>
      <c r="F257" s="9">
        <f>SUM(F258:F260)</f>
        <v>125</v>
      </c>
      <c r="G257" s="9">
        <f>SUM(G258:G260)</f>
        <v>6</v>
      </c>
      <c r="H257" s="9">
        <f>SUM(H258:H260)</f>
        <v>119</v>
      </c>
    </row>
    <row r="258" spans="1:8" ht="47.25">
      <c r="A258" s="54" t="s">
        <v>498</v>
      </c>
      <c r="B258" s="45" t="s">
        <v>427</v>
      </c>
      <c r="C258" s="45" t="s">
        <v>526</v>
      </c>
      <c r="D258" s="41" t="s">
        <v>497</v>
      </c>
      <c r="E258" s="41" t="s">
        <v>644</v>
      </c>
      <c r="F258" s="9">
        <f>SUM(G258:H258)</f>
        <v>118</v>
      </c>
      <c r="G258" s="9"/>
      <c r="H258" s="9">
        <v>118</v>
      </c>
    </row>
    <row r="259" spans="1:8" ht="94.5">
      <c r="A259" s="54" t="s">
        <v>48</v>
      </c>
      <c r="B259" s="45" t="s">
        <v>427</v>
      </c>
      <c r="C259" s="45" t="s">
        <v>526</v>
      </c>
      <c r="D259" s="41" t="s">
        <v>459</v>
      </c>
      <c r="E259" s="41" t="s">
        <v>644</v>
      </c>
      <c r="F259" s="9">
        <f>SUM(G259:H259)</f>
        <v>7</v>
      </c>
      <c r="G259" s="9">
        <v>6</v>
      </c>
      <c r="H259" s="9">
        <v>1</v>
      </c>
    </row>
    <row r="260" spans="1:8" ht="94.5">
      <c r="A260" s="55" t="s">
        <v>48</v>
      </c>
      <c r="B260" s="45" t="s">
        <v>427</v>
      </c>
      <c r="C260" s="45" t="s">
        <v>526</v>
      </c>
      <c r="D260" s="41" t="s">
        <v>171</v>
      </c>
      <c r="E260" s="41" t="s">
        <v>644</v>
      </c>
      <c r="F260" s="9">
        <f>SUM(G260:H260)</f>
        <v>0</v>
      </c>
      <c r="G260" s="9">
        <v>0</v>
      </c>
      <c r="H260" s="9"/>
    </row>
    <row r="261" spans="1:8" ht="47.25">
      <c r="A261" s="55" t="s">
        <v>6</v>
      </c>
      <c r="B261" s="45" t="s">
        <v>427</v>
      </c>
      <c r="C261" s="45" t="s">
        <v>526</v>
      </c>
      <c r="D261" s="46" t="s">
        <v>460</v>
      </c>
      <c r="E261" s="41"/>
      <c r="F261" s="9">
        <f>F262</f>
        <v>5</v>
      </c>
      <c r="G261" s="9">
        <f>G262</f>
        <v>0</v>
      </c>
      <c r="H261" s="9">
        <f>H262</f>
        <v>5</v>
      </c>
    </row>
    <row r="262" spans="1:8" ht="31.5">
      <c r="A262" s="55" t="s">
        <v>550</v>
      </c>
      <c r="B262" s="45" t="s">
        <v>427</v>
      </c>
      <c r="C262" s="45" t="s">
        <v>526</v>
      </c>
      <c r="D262" s="41" t="s">
        <v>8</v>
      </c>
      <c r="E262" s="41" t="s">
        <v>644</v>
      </c>
      <c r="F262" s="9">
        <f>SUM(G262:H262)</f>
        <v>5</v>
      </c>
      <c r="G262" s="9"/>
      <c r="H262" s="9">
        <v>5</v>
      </c>
    </row>
    <row r="263" spans="1:8" ht="63">
      <c r="A263" s="49" t="s">
        <v>392</v>
      </c>
      <c r="B263" s="45" t="s">
        <v>427</v>
      </c>
      <c r="C263" s="45" t="s">
        <v>526</v>
      </c>
      <c r="D263" s="46" t="s">
        <v>634</v>
      </c>
      <c r="E263" s="41"/>
      <c r="F263" s="9">
        <f>SUM(F264,F268)</f>
        <v>1540</v>
      </c>
      <c r="G263" s="9">
        <f>SUM(G264,G268)</f>
        <v>0</v>
      </c>
      <c r="H263" s="9">
        <f>SUM(H264,H268)</f>
        <v>1540</v>
      </c>
    </row>
    <row r="264" spans="1:8" ht="47.25">
      <c r="A264" s="47" t="s">
        <v>560</v>
      </c>
      <c r="B264" s="45" t="s">
        <v>427</v>
      </c>
      <c r="C264" s="45" t="s">
        <v>526</v>
      </c>
      <c r="D264" s="46" t="s">
        <v>635</v>
      </c>
      <c r="E264" s="41"/>
      <c r="F264" s="9">
        <f>SUM(F265:F267)</f>
        <v>1537</v>
      </c>
      <c r="G264" s="9">
        <f>SUM(G265:G267)</f>
        <v>0</v>
      </c>
      <c r="H264" s="9">
        <f>SUM(H265:H267)</f>
        <v>1537</v>
      </c>
    </row>
    <row r="265" spans="1:8" ht="126">
      <c r="A265" s="52" t="s">
        <v>377</v>
      </c>
      <c r="B265" s="45" t="s">
        <v>427</v>
      </c>
      <c r="C265" s="45" t="s">
        <v>526</v>
      </c>
      <c r="D265" s="41" t="s">
        <v>451</v>
      </c>
      <c r="E265" s="50" t="s">
        <v>642</v>
      </c>
      <c r="F265" s="9">
        <f>SUM(G265:H265)</f>
        <v>1449</v>
      </c>
      <c r="G265" s="10"/>
      <c r="H265" s="10">
        <v>1449</v>
      </c>
    </row>
    <row r="266" spans="1:8" ht="63">
      <c r="A266" s="43" t="s">
        <v>390</v>
      </c>
      <c r="B266" s="45" t="s">
        <v>427</v>
      </c>
      <c r="C266" s="45" t="s">
        <v>526</v>
      </c>
      <c r="D266" s="41" t="s">
        <v>451</v>
      </c>
      <c r="E266" s="50" t="s">
        <v>644</v>
      </c>
      <c r="F266" s="9">
        <f>SUM(G266:H266)</f>
        <v>87</v>
      </c>
      <c r="G266" s="10"/>
      <c r="H266" s="10">
        <v>87</v>
      </c>
    </row>
    <row r="267" spans="1:8" ht="47.25">
      <c r="A267" s="43" t="s">
        <v>391</v>
      </c>
      <c r="B267" s="45" t="s">
        <v>427</v>
      </c>
      <c r="C267" s="45" t="s">
        <v>526</v>
      </c>
      <c r="D267" s="41" t="s">
        <v>451</v>
      </c>
      <c r="E267" s="50" t="s">
        <v>113</v>
      </c>
      <c r="F267" s="9">
        <f>SUM(G267:H267)</f>
        <v>1</v>
      </c>
      <c r="G267" s="10"/>
      <c r="H267" s="10">
        <v>1</v>
      </c>
    </row>
    <row r="268" spans="1:8" ht="47.25">
      <c r="A268" s="43" t="s">
        <v>6</v>
      </c>
      <c r="B268" s="45" t="s">
        <v>427</v>
      </c>
      <c r="C268" s="45" t="s">
        <v>526</v>
      </c>
      <c r="D268" s="46" t="s">
        <v>9</v>
      </c>
      <c r="E268" s="50"/>
      <c r="F268" s="9">
        <f>F269</f>
        <v>3</v>
      </c>
      <c r="G268" s="9">
        <f>G269</f>
        <v>0</v>
      </c>
      <c r="H268" s="9">
        <f>H269</f>
        <v>3</v>
      </c>
    </row>
    <row r="269" spans="1:8" ht="31.5">
      <c r="A269" s="43" t="s">
        <v>628</v>
      </c>
      <c r="B269" s="45" t="s">
        <v>427</v>
      </c>
      <c r="C269" s="45" t="s">
        <v>526</v>
      </c>
      <c r="D269" s="41" t="s">
        <v>10</v>
      </c>
      <c r="E269" s="50" t="s">
        <v>644</v>
      </c>
      <c r="F269" s="9">
        <f>SUM(G269:H269)</f>
        <v>3</v>
      </c>
      <c r="G269" s="10"/>
      <c r="H269" s="10">
        <v>3</v>
      </c>
    </row>
    <row r="270" spans="1:8" ht="78.75">
      <c r="A270" s="49" t="s">
        <v>547</v>
      </c>
      <c r="B270" s="45" t="s">
        <v>427</v>
      </c>
      <c r="C270" s="45" t="s">
        <v>526</v>
      </c>
      <c r="D270" s="46" t="s">
        <v>393</v>
      </c>
      <c r="E270" s="50"/>
      <c r="F270" s="9">
        <f>SUM(F271,F275,F277)</f>
        <v>28544</v>
      </c>
      <c r="G270" s="9">
        <f>SUM(G271,G275,G277)</f>
        <v>1194</v>
      </c>
      <c r="H270" s="9">
        <f>SUM(H271,H275,H277)</f>
        <v>27350</v>
      </c>
    </row>
    <row r="271" spans="1:8" ht="47.25">
      <c r="A271" s="47" t="s">
        <v>560</v>
      </c>
      <c r="B271" s="45" t="s">
        <v>427</v>
      </c>
      <c r="C271" s="45" t="s">
        <v>526</v>
      </c>
      <c r="D271" s="46" t="s">
        <v>394</v>
      </c>
      <c r="E271" s="50"/>
      <c r="F271" s="9">
        <f>SUM(F272:F274)</f>
        <v>26884</v>
      </c>
      <c r="G271" s="9">
        <f>SUM(G272:G274)</f>
        <v>1194</v>
      </c>
      <c r="H271" s="9">
        <f>SUM(H272:H274)</f>
        <v>25690</v>
      </c>
    </row>
    <row r="272" spans="1:8" ht="78.75">
      <c r="A272" s="43" t="s">
        <v>850</v>
      </c>
      <c r="B272" s="45" t="s">
        <v>427</v>
      </c>
      <c r="C272" s="45" t="s">
        <v>526</v>
      </c>
      <c r="D272" s="41" t="s">
        <v>452</v>
      </c>
      <c r="E272" s="41">
        <v>600</v>
      </c>
      <c r="F272" s="12">
        <f>SUM(G272:H272)</f>
        <v>22904</v>
      </c>
      <c r="G272" s="10"/>
      <c r="H272" s="10">
        <v>22904</v>
      </c>
    </row>
    <row r="273" spans="1:8" ht="78.75">
      <c r="A273" s="43" t="s">
        <v>220</v>
      </c>
      <c r="B273" s="45" t="s">
        <v>427</v>
      </c>
      <c r="C273" s="45" t="s">
        <v>526</v>
      </c>
      <c r="D273" s="41" t="s">
        <v>218</v>
      </c>
      <c r="E273" s="41">
        <v>600</v>
      </c>
      <c r="F273" s="12">
        <f>SUM(G273:H273)</f>
        <v>2786</v>
      </c>
      <c r="G273" s="10"/>
      <c r="H273" s="10">
        <v>2786</v>
      </c>
    </row>
    <row r="274" spans="1:8" ht="78.75">
      <c r="A274" s="43" t="s">
        <v>852</v>
      </c>
      <c r="B274" s="45" t="s">
        <v>427</v>
      </c>
      <c r="C274" s="45" t="s">
        <v>526</v>
      </c>
      <c r="D274" s="41" t="s">
        <v>461</v>
      </c>
      <c r="E274" s="50" t="s">
        <v>128</v>
      </c>
      <c r="F274" s="9">
        <f>SUM(G274:H274)</f>
        <v>1194</v>
      </c>
      <c r="G274" s="10">
        <v>1194</v>
      </c>
      <c r="H274" s="10"/>
    </row>
    <row r="275" spans="1:8" ht="47.25">
      <c r="A275" s="43" t="s">
        <v>6</v>
      </c>
      <c r="B275" s="45" t="s">
        <v>427</v>
      </c>
      <c r="C275" s="45" t="s">
        <v>526</v>
      </c>
      <c r="D275" s="46" t="s">
        <v>11</v>
      </c>
      <c r="E275" s="41"/>
      <c r="F275" s="12">
        <f>F276</f>
        <v>775</v>
      </c>
      <c r="G275" s="12">
        <f>G276</f>
        <v>0</v>
      </c>
      <c r="H275" s="12">
        <f>H276</f>
        <v>775</v>
      </c>
    </row>
    <row r="276" spans="1:8" ht="47.25">
      <c r="A276" s="43" t="s">
        <v>417</v>
      </c>
      <c r="B276" s="45" t="s">
        <v>427</v>
      </c>
      <c r="C276" s="45" t="s">
        <v>526</v>
      </c>
      <c r="D276" s="41" t="s">
        <v>12</v>
      </c>
      <c r="E276" s="41">
        <v>600</v>
      </c>
      <c r="F276" s="12">
        <f>SUM(G276:H276)</f>
        <v>775</v>
      </c>
      <c r="G276" s="10"/>
      <c r="H276" s="10">
        <v>775</v>
      </c>
    </row>
    <row r="277" spans="1:8" ht="31.5">
      <c r="A277" s="49" t="s">
        <v>519</v>
      </c>
      <c r="B277" s="45" t="s">
        <v>427</v>
      </c>
      <c r="C277" s="45" t="s">
        <v>526</v>
      </c>
      <c r="D277" s="101" t="s">
        <v>520</v>
      </c>
      <c r="E277" s="41"/>
      <c r="F277" s="9">
        <f>SUM(F278:F279)</f>
        <v>885</v>
      </c>
      <c r="G277" s="9">
        <f>SUM(G278:G279)</f>
        <v>0</v>
      </c>
      <c r="H277" s="9">
        <f>SUM(H278:H279)</f>
        <v>885</v>
      </c>
    </row>
    <row r="278" spans="1:8" ht="47.25">
      <c r="A278" s="49" t="s">
        <v>522</v>
      </c>
      <c r="B278" s="45" t="s">
        <v>427</v>
      </c>
      <c r="C278" s="45" t="s">
        <v>526</v>
      </c>
      <c r="D278" s="45" t="s">
        <v>920</v>
      </c>
      <c r="E278" s="41" t="s">
        <v>644</v>
      </c>
      <c r="F278" s="9">
        <f>SUM(G278:H278)</f>
        <v>885</v>
      </c>
      <c r="G278" s="9"/>
      <c r="H278" s="9">
        <v>885</v>
      </c>
    </row>
    <row r="279" spans="1:8" ht="63">
      <c r="A279" s="49" t="s">
        <v>205</v>
      </c>
      <c r="B279" s="45" t="s">
        <v>427</v>
      </c>
      <c r="C279" s="45" t="s">
        <v>526</v>
      </c>
      <c r="D279" s="101" t="s">
        <v>204</v>
      </c>
      <c r="E279" s="41" t="s">
        <v>644</v>
      </c>
      <c r="F279" s="9">
        <f>SUM(G279:H279)</f>
        <v>0</v>
      </c>
      <c r="G279" s="9"/>
      <c r="H279" s="9"/>
    </row>
    <row r="280" spans="1:8" ht="110.25">
      <c r="A280" s="49" t="s">
        <v>778</v>
      </c>
      <c r="B280" s="45" t="s">
        <v>427</v>
      </c>
      <c r="C280" s="45" t="s">
        <v>526</v>
      </c>
      <c r="D280" s="46" t="s">
        <v>781</v>
      </c>
      <c r="E280" s="41"/>
      <c r="F280" s="9">
        <f aca="true" t="shared" si="29" ref="F280:H281">F281</f>
        <v>100</v>
      </c>
      <c r="G280" s="9">
        <f t="shared" si="29"/>
        <v>0</v>
      </c>
      <c r="H280" s="9">
        <f t="shared" si="29"/>
        <v>100</v>
      </c>
    </row>
    <row r="281" spans="1:8" ht="31.5">
      <c r="A281" s="49" t="s">
        <v>779</v>
      </c>
      <c r="B281" s="45" t="s">
        <v>427</v>
      </c>
      <c r="C281" s="45" t="s">
        <v>526</v>
      </c>
      <c r="D281" s="46" t="s">
        <v>782</v>
      </c>
      <c r="E281" s="41"/>
      <c r="F281" s="9">
        <f t="shared" si="29"/>
        <v>100</v>
      </c>
      <c r="G281" s="9">
        <f t="shared" si="29"/>
        <v>0</v>
      </c>
      <c r="H281" s="9">
        <f t="shared" si="29"/>
        <v>100</v>
      </c>
    </row>
    <row r="282" spans="1:8" ht="63">
      <c r="A282" s="49" t="s">
        <v>780</v>
      </c>
      <c r="B282" s="45" t="s">
        <v>427</v>
      </c>
      <c r="C282" s="45" t="s">
        <v>526</v>
      </c>
      <c r="D282" s="100" t="s">
        <v>783</v>
      </c>
      <c r="E282" s="41" t="s">
        <v>644</v>
      </c>
      <c r="F282" s="9">
        <f>SUM(G282:H282)</f>
        <v>100</v>
      </c>
      <c r="G282" s="9"/>
      <c r="H282" s="9">
        <v>100</v>
      </c>
    </row>
    <row r="283" spans="1:8" ht="31.5">
      <c r="A283" s="38" t="s">
        <v>286</v>
      </c>
      <c r="B283" s="40" t="s">
        <v>427</v>
      </c>
      <c r="C283" s="40" t="s">
        <v>527</v>
      </c>
      <c r="D283" s="41"/>
      <c r="E283" s="41"/>
      <c r="F283" s="8">
        <f>F284</f>
        <v>14612</v>
      </c>
      <c r="G283" s="8">
        <f>G284</f>
        <v>0</v>
      </c>
      <c r="H283" s="8">
        <f>H284</f>
        <v>14612</v>
      </c>
    </row>
    <row r="284" spans="1:8" ht="47.25">
      <c r="A284" s="49" t="s">
        <v>72</v>
      </c>
      <c r="B284" s="45" t="s">
        <v>427</v>
      </c>
      <c r="C284" s="45" t="s">
        <v>527</v>
      </c>
      <c r="D284" s="46" t="s">
        <v>69</v>
      </c>
      <c r="E284" s="41"/>
      <c r="F284" s="9">
        <f>SUM(F285)</f>
        <v>14612</v>
      </c>
      <c r="G284" s="9">
        <f>SUM(G285)</f>
        <v>0</v>
      </c>
      <c r="H284" s="9">
        <f>SUM(H285)</f>
        <v>14612</v>
      </c>
    </row>
    <row r="285" spans="1:8" ht="78.75">
      <c r="A285" s="49" t="s">
        <v>549</v>
      </c>
      <c r="B285" s="45" t="s">
        <v>427</v>
      </c>
      <c r="C285" s="45" t="s">
        <v>527</v>
      </c>
      <c r="D285" s="46" t="s">
        <v>548</v>
      </c>
      <c r="E285" s="41"/>
      <c r="F285" s="9">
        <f>SUM(F286,F288)</f>
        <v>14612</v>
      </c>
      <c r="G285" s="9">
        <f>SUM(G286,G288)</f>
        <v>0</v>
      </c>
      <c r="H285" s="9">
        <f>SUM(H286,H288)</f>
        <v>14612</v>
      </c>
    </row>
    <row r="286" spans="1:8" ht="31.5">
      <c r="A286" s="49" t="s">
        <v>630</v>
      </c>
      <c r="B286" s="45" t="s">
        <v>427</v>
      </c>
      <c r="C286" s="45" t="s">
        <v>527</v>
      </c>
      <c r="D286" s="46" t="s">
        <v>652</v>
      </c>
      <c r="E286" s="41"/>
      <c r="F286" s="9">
        <f>F287</f>
        <v>2412</v>
      </c>
      <c r="G286" s="9">
        <f>G287</f>
        <v>0</v>
      </c>
      <c r="H286" s="9">
        <f>H287</f>
        <v>2412</v>
      </c>
    </row>
    <row r="287" spans="1:8" ht="110.25">
      <c r="A287" s="43" t="s">
        <v>875</v>
      </c>
      <c r="B287" s="45" t="s">
        <v>427</v>
      </c>
      <c r="C287" s="45" t="s">
        <v>527</v>
      </c>
      <c r="D287" s="41" t="s">
        <v>454</v>
      </c>
      <c r="E287" s="41">
        <v>100</v>
      </c>
      <c r="F287" s="9">
        <f>SUM(G287:H287)</f>
        <v>2412</v>
      </c>
      <c r="G287" s="10"/>
      <c r="H287" s="10">
        <v>2412</v>
      </c>
    </row>
    <row r="288" spans="1:8" ht="47.25">
      <c r="A288" s="47" t="s">
        <v>560</v>
      </c>
      <c r="B288" s="45" t="s">
        <v>427</v>
      </c>
      <c r="C288" s="45" t="s">
        <v>527</v>
      </c>
      <c r="D288" s="46" t="s">
        <v>653</v>
      </c>
      <c r="E288" s="41"/>
      <c r="F288" s="9">
        <f>SUM(F289:F294)</f>
        <v>12200</v>
      </c>
      <c r="G288" s="9">
        <f>SUM(G289:G294)</f>
        <v>0</v>
      </c>
      <c r="H288" s="9">
        <f>SUM(H289:H294)</f>
        <v>12200</v>
      </c>
    </row>
    <row r="289" spans="1:8" ht="126">
      <c r="A289" s="52" t="s">
        <v>916</v>
      </c>
      <c r="B289" s="45" t="s">
        <v>427</v>
      </c>
      <c r="C289" s="45" t="s">
        <v>527</v>
      </c>
      <c r="D289" s="41" t="s">
        <v>455</v>
      </c>
      <c r="E289" s="41">
        <v>100</v>
      </c>
      <c r="F289" s="9">
        <f aca="true" t="shared" si="30" ref="F289:F294">SUM(G289:H289)</f>
        <v>8233</v>
      </c>
      <c r="G289" s="10"/>
      <c r="H289" s="10">
        <v>8233</v>
      </c>
    </row>
    <row r="290" spans="1:8" ht="63">
      <c r="A290" s="43" t="s">
        <v>917</v>
      </c>
      <c r="B290" s="45" t="s">
        <v>427</v>
      </c>
      <c r="C290" s="45" t="s">
        <v>527</v>
      </c>
      <c r="D290" s="41" t="s">
        <v>455</v>
      </c>
      <c r="E290" s="41">
        <v>200</v>
      </c>
      <c r="F290" s="9">
        <f t="shared" si="30"/>
        <v>766</v>
      </c>
      <c r="G290" s="10"/>
      <c r="H290" s="10">
        <v>766</v>
      </c>
    </row>
    <row r="291" spans="1:8" ht="63">
      <c r="A291" s="43" t="s">
        <v>499</v>
      </c>
      <c r="B291" s="45" t="s">
        <v>427</v>
      </c>
      <c r="C291" s="45" t="s">
        <v>527</v>
      </c>
      <c r="D291" s="41" t="s">
        <v>455</v>
      </c>
      <c r="E291" s="41" t="s">
        <v>132</v>
      </c>
      <c r="F291" s="9">
        <f t="shared" si="30"/>
        <v>0</v>
      </c>
      <c r="G291" s="10"/>
      <c r="H291" s="10"/>
    </row>
    <row r="292" spans="1:8" ht="47.25">
      <c r="A292" s="43" t="s">
        <v>918</v>
      </c>
      <c r="B292" s="45" t="s">
        <v>427</v>
      </c>
      <c r="C292" s="45" t="s">
        <v>527</v>
      </c>
      <c r="D292" s="41" t="s">
        <v>455</v>
      </c>
      <c r="E292" s="41">
        <v>800</v>
      </c>
      <c r="F292" s="9">
        <f t="shared" si="30"/>
        <v>20</v>
      </c>
      <c r="G292" s="10"/>
      <c r="H292" s="10">
        <v>20</v>
      </c>
    </row>
    <row r="293" spans="1:8" ht="141.75">
      <c r="A293" s="52" t="s">
        <v>110</v>
      </c>
      <c r="B293" s="45" t="s">
        <v>427</v>
      </c>
      <c r="C293" s="45" t="s">
        <v>527</v>
      </c>
      <c r="D293" s="41" t="s">
        <v>456</v>
      </c>
      <c r="E293" s="41">
        <v>100</v>
      </c>
      <c r="F293" s="9">
        <f t="shared" si="30"/>
        <v>3181</v>
      </c>
      <c r="G293" s="10"/>
      <c r="H293" s="10">
        <v>3181</v>
      </c>
    </row>
    <row r="294" spans="1:8" ht="78.75">
      <c r="A294" s="43" t="s">
        <v>421</v>
      </c>
      <c r="B294" s="45" t="s">
        <v>427</v>
      </c>
      <c r="C294" s="45" t="s">
        <v>527</v>
      </c>
      <c r="D294" s="41" t="s">
        <v>456</v>
      </c>
      <c r="E294" s="41">
        <v>200</v>
      </c>
      <c r="F294" s="9">
        <f t="shared" si="30"/>
        <v>0</v>
      </c>
      <c r="G294" s="10"/>
      <c r="H294" s="10">
        <v>0</v>
      </c>
    </row>
    <row r="295" spans="1:8" s="56" customFormat="1" ht="15.75">
      <c r="A295" s="38" t="s">
        <v>785</v>
      </c>
      <c r="B295" s="42" t="s">
        <v>426</v>
      </c>
      <c r="C295" s="40"/>
      <c r="D295" s="42"/>
      <c r="E295" s="42"/>
      <c r="F295" s="8">
        <f>F296</f>
        <v>200</v>
      </c>
      <c r="G295" s="8">
        <f aca="true" t="shared" si="31" ref="G295:H298">G296</f>
        <v>200</v>
      </c>
      <c r="H295" s="8">
        <f t="shared" si="31"/>
        <v>0</v>
      </c>
    </row>
    <row r="296" spans="1:8" s="56" customFormat="1" ht="15.75">
      <c r="A296" s="38" t="s">
        <v>786</v>
      </c>
      <c r="B296" s="42" t="s">
        <v>426</v>
      </c>
      <c r="C296" s="42" t="s">
        <v>426</v>
      </c>
      <c r="D296" s="42"/>
      <c r="E296" s="42"/>
      <c r="F296" s="8">
        <f>F297</f>
        <v>200</v>
      </c>
      <c r="G296" s="8">
        <f t="shared" si="31"/>
        <v>200</v>
      </c>
      <c r="H296" s="8">
        <f t="shared" si="31"/>
        <v>0</v>
      </c>
    </row>
    <row r="297" spans="1:8" ht="31.5">
      <c r="A297" s="43" t="s">
        <v>41</v>
      </c>
      <c r="B297" s="41" t="s">
        <v>426</v>
      </c>
      <c r="C297" s="41" t="s">
        <v>426</v>
      </c>
      <c r="D297" s="46" t="s">
        <v>39</v>
      </c>
      <c r="E297" s="41"/>
      <c r="F297" s="9">
        <f>F298</f>
        <v>200</v>
      </c>
      <c r="G297" s="9">
        <f t="shared" si="31"/>
        <v>200</v>
      </c>
      <c r="H297" s="9">
        <f t="shared" si="31"/>
        <v>0</v>
      </c>
    </row>
    <row r="298" spans="1:8" ht="15.75">
      <c r="A298" s="43" t="s">
        <v>42</v>
      </c>
      <c r="B298" s="41" t="s">
        <v>426</v>
      </c>
      <c r="C298" s="41" t="s">
        <v>426</v>
      </c>
      <c r="D298" s="46" t="s">
        <v>40</v>
      </c>
      <c r="E298" s="41"/>
      <c r="F298" s="9">
        <f>F299</f>
        <v>200</v>
      </c>
      <c r="G298" s="9">
        <f t="shared" si="31"/>
        <v>200</v>
      </c>
      <c r="H298" s="9">
        <f t="shared" si="31"/>
        <v>0</v>
      </c>
    </row>
    <row r="299" spans="1:8" ht="63">
      <c r="A299" s="43" t="s">
        <v>791</v>
      </c>
      <c r="B299" s="41" t="s">
        <v>426</v>
      </c>
      <c r="C299" s="41" t="s">
        <v>426</v>
      </c>
      <c r="D299" s="53" t="s">
        <v>784</v>
      </c>
      <c r="E299" s="41" t="s">
        <v>644</v>
      </c>
      <c r="F299" s="9">
        <f>SUM(G299:H299)</f>
        <v>200</v>
      </c>
      <c r="G299" s="10">
        <v>200</v>
      </c>
      <c r="H299" s="10"/>
    </row>
    <row r="300" spans="1:8" ht="15.75">
      <c r="A300" s="38" t="s">
        <v>129</v>
      </c>
      <c r="B300" s="42">
        <v>10</v>
      </c>
      <c r="C300" s="41"/>
      <c r="D300" s="41"/>
      <c r="E300" s="41"/>
      <c r="F300" s="8">
        <f>SUM(F301,F307,F317,F390,F415)</f>
        <v>132850</v>
      </c>
      <c r="G300" s="8">
        <f>SUM(G301,G307,G317,G390,G415)</f>
        <v>127782</v>
      </c>
      <c r="H300" s="8">
        <f>SUM(H301,H307,H317,H390,H415)</f>
        <v>5068</v>
      </c>
    </row>
    <row r="301" spans="1:8" ht="15.75">
      <c r="A301" s="38" t="s">
        <v>289</v>
      </c>
      <c r="B301" s="42">
        <v>10</v>
      </c>
      <c r="C301" s="40" t="s">
        <v>526</v>
      </c>
      <c r="D301" s="41"/>
      <c r="E301" s="41"/>
      <c r="F301" s="8">
        <f>F302</f>
        <v>2580</v>
      </c>
      <c r="G301" s="8">
        <f aca="true" t="shared" si="32" ref="G301:H303">G302</f>
        <v>0</v>
      </c>
      <c r="H301" s="8">
        <f t="shared" si="32"/>
        <v>2580</v>
      </c>
    </row>
    <row r="302" spans="1:8" ht="47.25">
      <c r="A302" s="49" t="s">
        <v>408</v>
      </c>
      <c r="B302" s="41">
        <v>10</v>
      </c>
      <c r="C302" s="45" t="s">
        <v>526</v>
      </c>
      <c r="D302" s="92" t="s">
        <v>588</v>
      </c>
      <c r="E302" s="41"/>
      <c r="F302" s="9">
        <f>F303</f>
        <v>2580</v>
      </c>
      <c r="G302" s="9">
        <f t="shared" si="32"/>
        <v>0</v>
      </c>
      <c r="H302" s="9">
        <f t="shared" si="32"/>
        <v>2580</v>
      </c>
    </row>
    <row r="303" spans="1:8" ht="78.75">
      <c r="A303" s="49" t="s">
        <v>563</v>
      </c>
      <c r="B303" s="41">
        <v>10</v>
      </c>
      <c r="C303" s="45" t="s">
        <v>526</v>
      </c>
      <c r="D303" s="93" t="s">
        <v>561</v>
      </c>
      <c r="E303" s="41"/>
      <c r="F303" s="9">
        <f>F304</f>
        <v>2580</v>
      </c>
      <c r="G303" s="9">
        <f t="shared" si="32"/>
        <v>0</v>
      </c>
      <c r="H303" s="9">
        <f t="shared" si="32"/>
        <v>2580</v>
      </c>
    </row>
    <row r="304" spans="1:8" ht="31.5">
      <c r="A304" s="54" t="s">
        <v>564</v>
      </c>
      <c r="B304" s="41">
        <v>10</v>
      </c>
      <c r="C304" s="45" t="s">
        <v>526</v>
      </c>
      <c r="D304" s="93" t="s">
        <v>562</v>
      </c>
      <c r="E304" s="41"/>
      <c r="F304" s="9">
        <f>SUM(F305:F306)</f>
        <v>2580</v>
      </c>
      <c r="G304" s="9">
        <f>SUM(G305:G306)</f>
        <v>0</v>
      </c>
      <c r="H304" s="9">
        <f>SUM(H305:H306)</f>
        <v>2580</v>
      </c>
    </row>
    <row r="305" spans="1:8" ht="47.25">
      <c r="A305" s="43" t="s">
        <v>429</v>
      </c>
      <c r="B305" s="41">
        <v>10</v>
      </c>
      <c r="C305" s="45" t="s">
        <v>526</v>
      </c>
      <c r="D305" s="57" t="s">
        <v>20</v>
      </c>
      <c r="E305" s="41" t="s">
        <v>644</v>
      </c>
      <c r="F305" s="9">
        <f>SUM(G305:H305)</f>
        <v>21</v>
      </c>
      <c r="G305" s="9"/>
      <c r="H305" s="9">
        <v>21</v>
      </c>
    </row>
    <row r="306" spans="1:8" ht="31.5">
      <c r="A306" s="89" t="s">
        <v>430</v>
      </c>
      <c r="B306" s="41" t="s">
        <v>134</v>
      </c>
      <c r="C306" s="45" t="s">
        <v>526</v>
      </c>
      <c r="D306" s="57" t="s">
        <v>20</v>
      </c>
      <c r="E306" s="41" t="s">
        <v>132</v>
      </c>
      <c r="F306" s="9">
        <f>SUM(G306:H306)</f>
        <v>2559</v>
      </c>
      <c r="G306" s="10"/>
      <c r="H306" s="10">
        <v>2559</v>
      </c>
    </row>
    <row r="307" spans="1:8" ht="15.75">
      <c r="A307" s="38" t="s">
        <v>290</v>
      </c>
      <c r="B307" s="42">
        <v>10</v>
      </c>
      <c r="C307" s="40" t="s">
        <v>494</v>
      </c>
      <c r="D307" s="41"/>
      <c r="E307" s="41"/>
      <c r="F307" s="8">
        <f>F308</f>
        <v>36524</v>
      </c>
      <c r="G307" s="8">
        <f aca="true" t="shared" si="33" ref="G307:H309">G308</f>
        <v>36375</v>
      </c>
      <c r="H307" s="8">
        <f t="shared" si="33"/>
        <v>149</v>
      </c>
    </row>
    <row r="308" spans="1:8" ht="47.25">
      <c r="A308" s="49" t="s">
        <v>408</v>
      </c>
      <c r="B308" s="41" t="s">
        <v>134</v>
      </c>
      <c r="C308" s="45" t="s">
        <v>494</v>
      </c>
      <c r="D308" s="51" t="s">
        <v>680</v>
      </c>
      <c r="E308" s="41"/>
      <c r="F308" s="9">
        <f>F309</f>
        <v>36524</v>
      </c>
      <c r="G308" s="9">
        <f t="shared" si="33"/>
        <v>36375</v>
      </c>
      <c r="H308" s="9">
        <f t="shared" si="33"/>
        <v>149</v>
      </c>
    </row>
    <row r="309" spans="1:8" ht="78.75">
      <c r="A309" s="49" t="s">
        <v>898</v>
      </c>
      <c r="B309" s="41" t="s">
        <v>134</v>
      </c>
      <c r="C309" s="45" t="s">
        <v>494</v>
      </c>
      <c r="D309" s="51" t="s">
        <v>431</v>
      </c>
      <c r="E309" s="41"/>
      <c r="F309" s="9">
        <f>F310</f>
        <v>36524</v>
      </c>
      <c r="G309" s="9">
        <f t="shared" si="33"/>
        <v>36375</v>
      </c>
      <c r="H309" s="9">
        <f t="shared" si="33"/>
        <v>149</v>
      </c>
    </row>
    <row r="310" spans="1:8" ht="47.25">
      <c r="A310" s="49" t="s">
        <v>899</v>
      </c>
      <c r="B310" s="41" t="s">
        <v>134</v>
      </c>
      <c r="C310" s="45" t="s">
        <v>494</v>
      </c>
      <c r="D310" s="51" t="s">
        <v>432</v>
      </c>
      <c r="E310" s="41"/>
      <c r="F310" s="9">
        <f>SUM(F311:F316)</f>
        <v>36524</v>
      </c>
      <c r="G310" s="9">
        <f>SUM(G311:G316)</f>
        <v>36375</v>
      </c>
      <c r="H310" s="9">
        <f>SUM(H311:H316)</f>
        <v>149</v>
      </c>
    </row>
    <row r="311" spans="1:8" ht="78.75">
      <c r="A311" s="43" t="s">
        <v>900</v>
      </c>
      <c r="B311" s="41" t="s">
        <v>134</v>
      </c>
      <c r="C311" s="45" t="s">
        <v>494</v>
      </c>
      <c r="D311" s="53" t="s">
        <v>21</v>
      </c>
      <c r="E311" s="41" t="s">
        <v>128</v>
      </c>
      <c r="F311" s="9">
        <f aca="true" t="shared" si="34" ref="F311:F316">SUM(G311:H311)</f>
        <v>149</v>
      </c>
      <c r="G311" s="10"/>
      <c r="H311" s="10">
        <v>149</v>
      </c>
    </row>
    <row r="312" spans="1:8" ht="110.25">
      <c r="A312" s="43" t="s">
        <v>516</v>
      </c>
      <c r="B312" s="41" t="s">
        <v>134</v>
      </c>
      <c r="C312" s="45" t="s">
        <v>494</v>
      </c>
      <c r="D312" s="53" t="s">
        <v>22</v>
      </c>
      <c r="E312" s="41" t="s">
        <v>642</v>
      </c>
      <c r="F312" s="9">
        <f t="shared" si="34"/>
        <v>2034</v>
      </c>
      <c r="G312" s="10">
        <v>2034</v>
      </c>
      <c r="H312" s="10"/>
    </row>
    <row r="313" spans="1:8" ht="47.25">
      <c r="A313" s="43" t="s">
        <v>688</v>
      </c>
      <c r="B313" s="41" t="s">
        <v>134</v>
      </c>
      <c r="C313" s="45" t="s">
        <v>494</v>
      </c>
      <c r="D313" s="53" t="s">
        <v>22</v>
      </c>
      <c r="E313" s="41" t="s">
        <v>644</v>
      </c>
      <c r="F313" s="9">
        <f t="shared" si="34"/>
        <v>529</v>
      </c>
      <c r="G313" s="10">
        <v>529</v>
      </c>
      <c r="H313" s="10"/>
    </row>
    <row r="314" spans="1:8" ht="47.25">
      <c r="A314" s="89" t="s">
        <v>689</v>
      </c>
      <c r="B314" s="41" t="s">
        <v>134</v>
      </c>
      <c r="C314" s="45" t="s">
        <v>494</v>
      </c>
      <c r="D314" s="53" t="s">
        <v>22</v>
      </c>
      <c r="E314" s="41" t="s">
        <v>132</v>
      </c>
      <c r="F314" s="9">
        <f t="shared" si="34"/>
        <v>0</v>
      </c>
      <c r="G314" s="9"/>
      <c r="H314" s="10"/>
    </row>
    <row r="315" spans="1:8" ht="63">
      <c r="A315" s="43" t="s">
        <v>84</v>
      </c>
      <c r="B315" s="41" t="s">
        <v>134</v>
      </c>
      <c r="C315" s="45" t="s">
        <v>494</v>
      </c>
      <c r="D315" s="53" t="s">
        <v>22</v>
      </c>
      <c r="E315" s="41" t="s">
        <v>128</v>
      </c>
      <c r="F315" s="9">
        <f t="shared" si="34"/>
        <v>33811</v>
      </c>
      <c r="G315" s="10">
        <v>33811</v>
      </c>
      <c r="H315" s="10"/>
    </row>
    <row r="316" spans="1:8" ht="31.5">
      <c r="A316" s="43" t="s">
        <v>690</v>
      </c>
      <c r="B316" s="41" t="s">
        <v>134</v>
      </c>
      <c r="C316" s="45" t="s">
        <v>494</v>
      </c>
      <c r="D316" s="53" t="s">
        <v>22</v>
      </c>
      <c r="E316" s="41" t="s">
        <v>113</v>
      </c>
      <c r="F316" s="9">
        <f t="shared" si="34"/>
        <v>1</v>
      </c>
      <c r="G316" s="10">
        <v>1</v>
      </c>
      <c r="H316" s="10"/>
    </row>
    <row r="317" spans="1:10" ht="15.75">
      <c r="A317" s="38" t="s">
        <v>130</v>
      </c>
      <c r="B317" s="42">
        <v>10</v>
      </c>
      <c r="C317" s="40" t="s">
        <v>425</v>
      </c>
      <c r="D317" s="41"/>
      <c r="E317" s="41"/>
      <c r="F317" s="8">
        <f>SUM(F318,F322,F379,F383,)</f>
        <v>64850.1</v>
      </c>
      <c r="G317" s="8">
        <f>SUM(G318,G322,G379,G383,)</f>
        <v>63972.1</v>
      </c>
      <c r="H317" s="8">
        <f>SUM(H318,H322,H379,H383,)</f>
        <v>878</v>
      </c>
      <c r="J317" s="28">
        <v>76333.8</v>
      </c>
    </row>
    <row r="318" spans="1:8" ht="47.25">
      <c r="A318" s="43" t="s">
        <v>468</v>
      </c>
      <c r="B318" s="41" t="s">
        <v>134</v>
      </c>
      <c r="C318" s="41" t="s">
        <v>425</v>
      </c>
      <c r="D318" s="46" t="s">
        <v>598</v>
      </c>
      <c r="E318" s="41"/>
      <c r="F318" s="9">
        <f>F319</f>
        <v>11786</v>
      </c>
      <c r="G318" s="9">
        <f aca="true" t="shared" si="35" ref="G318:H320">G319</f>
        <v>11786</v>
      </c>
      <c r="H318" s="9">
        <f t="shared" si="35"/>
        <v>0</v>
      </c>
    </row>
    <row r="319" spans="1:8" ht="78.75">
      <c r="A319" s="43" t="s">
        <v>125</v>
      </c>
      <c r="B319" s="41" t="s">
        <v>134</v>
      </c>
      <c r="C319" s="41" t="s">
        <v>425</v>
      </c>
      <c r="D319" s="46" t="s">
        <v>670</v>
      </c>
      <c r="E319" s="41"/>
      <c r="F319" s="9">
        <f>F320</f>
        <v>11786</v>
      </c>
      <c r="G319" s="9">
        <f t="shared" si="35"/>
        <v>11786</v>
      </c>
      <c r="H319" s="9">
        <f t="shared" si="35"/>
        <v>0</v>
      </c>
    </row>
    <row r="320" spans="1:8" ht="31.5">
      <c r="A320" s="43" t="s">
        <v>624</v>
      </c>
      <c r="B320" s="41" t="s">
        <v>134</v>
      </c>
      <c r="C320" s="41" t="s">
        <v>425</v>
      </c>
      <c r="D320" s="46" t="s">
        <v>671</v>
      </c>
      <c r="E320" s="41"/>
      <c r="F320" s="9">
        <f>F321</f>
        <v>11786</v>
      </c>
      <c r="G320" s="9">
        <f t="shared" si="35"/>
        <v>11786</v>
      </c>
      <c r="H320" s="9">
        <f t="shared" si="35"/>
        <v>0</v>
      </c>
    </row>
    <row r="321" spans="1:8" ht="126">
      <c r="A321" s="52" t="s">
        <v>669</v>
      </c>
      <c r="B321" s="41" t="s">
        <v>134</v>
      </c>
      <c r="C321" s="41" t="s">
        <v>425</v>
      </c>
      <c r="D321" s="41" t="s">
        <v>445</v>
      </c>
      <c r="E321" s="41" t="s">
        <v>132</v>
      </c>
      <c r="F321" s="9">
        <f>SUM(G321:H321)</f>
        <v>11786</v>
      </c>
      <c r="G321" s="9">
        <v>11786</v>
      </c>
      <c r="H321" s="9"/>
    </row>
    <row r="322" spans="1:8" ht="47.25">
      <c r="A322" s="49" t="s">
        <v>408</v>
      </c>
      <c r="B322" s="41">
        <v>10</v>
      </c>
      <c r="C322" s="45" t="s">
        <v>425</v>
      </c>
      <c r="D322" s="46" t="s">
        <v>680</v>
      </c>
      <c r="E322" s="41"/>
      <c r="F322" s="9">
        <f>SUM(F323,F367,F370)</f>
        <v>47950.1</v>
      </c>
      <c r="G322" s="9">
        <f>SUM(G323,G367,G370)</f>
        <v>47863.1</v>
      </c>
      <c r="H322" s="9">
        <f>SUM(H323,H367,H370)</f>
        <v>87</v>
      </c>
    </row>
    <row r="323" spans="1:8" ht="78.75">
      <c r="A323" s="49" t="s">
        <v>563</v>
      </c>
      <c r="B323" s="41">
        <v>10</v>
      </c>
      <c r="C323" s="45" t="s">
        <v>425</v>
      </c>
      <c r="D323" s="46" t="s">
        <v>561</v>
      </c>
      <c r="E323" s="41"/>
      <c r="F323" s="9">
        <f>SUM(F324,F341)</f>
        <v>31413.1</v>
      </c>
      <c r="G323" s="9">
        <f>SUM(G324,G341)</f>
        <v>31339.1</v>
      </c>
      <c r="H323" s="9">
        <f>SUM(H324,H341)</f>
        <v>74</v>
      </c>
    </row>
    <row r="324" spans="1:8" ht="47.25">
      <c r="A324" s="47" t="s">
        <v>929</v>
      </c>
      <c r="B324" s="41">
        <v>10</v>
      </c>
      <c r="C324" s="45" t="s">
        <v>425</v>
      </c>
      <c r="D324" s="51" t="s">
        <v>928</v>
      </c>
      <c r="E324" s="41"/>
      <c r="F324" s="9">
        <f>SUM(F325:F340)</f>
        <v>22404</v>
      </c>
      <c r="G324" s="9">
        <f>SUM(G325:G340)</f>
        <v>22404</v>
      </c>
      <c r="H324" s="9">
        <f>SUM(H325:H340)</f>
        <v>0</v>
      </c>
    </row>
    <row r="325" spans="1:8" ht="63">
      <c r="A325" s="43" t="s">
        <v>930</v>
      </c>
      <c r="B325" s="41">
        <v>10</v>
      </c>
      <c r="C325" s="45" t="s">
        <v>425</v>
      </c>
      <c r="D325" s="53" t="s">
        <v>259</v>
      </c>
      <c r="E325" s="41" t="s">
        <v>644</v>
      </c>
      <c r="F325" s="9">
        <f aca="true" t="shared" si="36" ref="F325:F340">SUM(G325:H325)</f>
        <v>175</v>
      </c>
      <c r="G325" s="9">
        <v>175</v>
      </c>
      <c r="H325" s="9"/>
    </row>
    <row r="326" spans="1:8" ht="47.25">
      <c r="A326" s="89" t="s">
        <v>931</v>
      </c>
      <c r="B326" s="41">
        <v>10</v>
      </c>
      <c r="C326" s="45" t="s">
        <v>425</v>
      </c>
      <c r="D326" s="53" t="s">
        <v>259</v>
      </c>
      <c r="E326" s="41" t="s">
        <v>132</v>
      </c>
      <c r="F326" s="9">
        <f t="shared" si="36"/>
        <v>13371</v>
      </c>
      <c r="G326" s="10">
        <v>13371</v>
      </c>
      <c r="H326" s="10"/>
    </row>
    <row r="327" spans="1:8" ht="63">
      <c r="A327" s="43" t="s">
        <v>148</v>
      </c>
      <c r="B327" s="41">
        <v>10</v>
      </c>
      <c r="C327" s="45" t="s">
        <v>425</v>
      </c>
      <c r="D327" s="53" t="s">
        <v>261</v>
      </c>
      <c r="E327" s="41" t="s">
        <v>644</v>
      </c>
      <c r="F327" s="9">
        <f t="shared" si="36"/>
        <v>26</v>
      </c>
      <c r="G327" s="9">
        <v>26</v>
      </c>
      <c r="H327" s="9"/>
    </row>
    <row r="328" spans="1:8" ht="63">
      <c r="A328" s="43" t="s">
        <v>189</v>
      </c>
      <c r="B328" s="41">
        <v>10</v>
      </c>
      <c r="C328" s="45" t="s">
        <v>425</v>
      </c>
      <c r="D328" s="53" t="s">
        <v>261</v>
      </c>
      <c r="E328" s="41" t="s">
        <v>132</v>
      </c>
      <c r="F328" s="9">
        <f t="shared" si="36"/>
        <v>2103</v>
      </c>
      <c r="G328" s="10">
        <v>2103</v>
      </c>
      <c r="H328" s="10"/>
    </row>
    <row r="329" spans="1:8" ht="78.75">
      <c r="A329" s="43" t="s">
        <v>418</v>
      </c>
      <c r="B329" s="41">
        <v>10</v>
      </c>
      <c r="C329" s="45" t="s">
        <v>425</v>
      </c>
      <c r="D329" s="53" t="s">
        <v>271</v>
      </c>
      <c r="E329" s="41" t="s">
        <v>644</v>
      </c>
      <c r="F329" s="9">
        <f t="shared" si="36"/>
        <v>36</v>
      </c>
      <c r="G329" s="9">
        <v>36</v>
      </c>
      <c r="H329" s="9"/>
    </row>
    <row r="330" spans="1:8" ht="63">
      <c r="A330" s="43" t="s">
        <v>419</v>
      </c>
      <c r="B330" s="41">
        <v>10</v>
      </c>
      <c r="C330" s="45" t="s">
        <v>425</v>
      </c>
      <c r="D330" s="53" t="s">
        <v>271</v>
      </c>
      <c r="E330" s="41" t="s">
        <v>132</v>
      </c>
      <c r="F330" s="9">
        <f t="shared" si="36"/>
        <v>2874</v>
      </c>
      <c r="G330" s="10">
        <v>2874</v>
      </c>
      <c r="H330" s="10"/>
    </row>
    <row r="331" spans="1:8" ht="94.5">
      <c r="A331" s="43" t="s">
        <v>416</v>
      </c>
      <c r="B331" s="41">
        <v>10</v>
      </c>
      <c r="C331" s="45" t="s">
        <v>425</v>
      </c>
      <c r="D331" s="53" t="s">
        <v>272</v>
      </c>
      <c r="E331" s="41" t="s">
        <v>644</v>
      </c>
      <c r="F331" s="9">
        <f t="shared" si="36"/>
        <v>1</v>
      </c>
      <c r="G331" s="9">
        <v>1</v>
      </c>
      <c r="H331" s="9"/>
    </row>
    <row r="332" spans="1:8" ht="94.5">
      <c r="A332" s="43" t="s">
        <v>435</v>
      </c>
      <c r="B332" s="41">
        <v>10</v>
      </c>
      <c r="C332" s="45" t="s">
        <v>425</v>
      </c>
      <c r="D332" s="53" t="s">
        <v>272</v>
      </c>
      <c r="E332" s="41" t="s">
        <v>132</v>
      </c>
      <c r="F332" s="9">
        <f t="shared" si="36"/>
        <v>103</v>
      </c>
      <c r="G332" s="10">
        <v>103</v>
      </c>
      <c r="H332" s="10"/>
    </row>
    <row r="333" spans="1:8" ht="78.75">
      <c r="A333" s="43" t="s">
        <v>436</v>
      </c>
      <c r="B333" s="41">
        <v>10</v>
      </c>
      <c r="C333" s="45" t="s">
        <v>425</v>
      </c>
      <c r="D333" s="53" t="s">
        <v>273</v>
      </c>
      <c r="E333" s="41" t="s">
        <v>644</v>
      </c>
      <c r="F333" s="9">
        <f t="shared" si="36"/>
        <v>30</v>
      </c>
      <c r="G333" s="9">
        <v>30</v>
      </c>
      <c r="H333" s="9"/>
    </row>
    <row r="334" spans="1:8" ht="63">
      <c r="A334" s="43" t="s">
        <v>398</v>
      </c>
      <c r="B334" s="41">
        <v>10</v>
      </c>
      <c r="C334" s="45" t="s">
        <v>425</v>
      </c>
      <c r="D334" s="53" t="s">
        <v>273</v>
      </c>
      <c r="E334" s="41" t="s">
        <v>132</v>
      </c>
      <c r="F334" s="9">
        <f t="shared" si="36"/>
        <v>2794</v>
      </c>
      <c r="G334" s="10">
        <v>2794</v>
      </c>
      <c r="H334" s="10"/>
    </row>
    <row r="335" spans="1:8" ht="78.75">
      <c r="A335" s="43" t="s">
        <v>901</v>
      </c>
      <c r="B335" s="41">
        <v>10</v>
      </c>
      <c r="C335" s="45" t="s">
        <v>425</v>
      </c>
      <c r="D335" s="53" t="s">
        <v>274</v>
      </c>
      <c r="E335" s="41" t="s">
        <v>644</v>
      </c>
      <c r="F335" s="9">
        <f t="shared" si="36"/>
        <v>9</v>
      </c>
      <c r="G335" s="9">
        <v>9</v>
      </c>
      <c r="H335" s="9"/>
    </row>
    <row r="336" spans="1:8" ht="63">
      <c r="A336" s="43" t="s">
        <v>280</v>
      </c>
      <c r="B336" s="41">
        <v>10</v>
      </c>
      <c r="C336" s="45" t="s">
        <v>425</v>
      </c>
      <c r="D336" s="53" t="s">
        <v>274</v>
      </c>
      <c r="E336" s="41" t="s">
        <v>132</v>
      </c>
      <c r="F336" s="9">
        <f t="shared" si="36"/>
        <v>852</v>
      </c>
      <c r="G336" s="10">
        <v>852</v>
      </c>
      <c r="H336" s="10"/>
    </row>
    <row r="337" spans="1:8" ht="94.5">
      <c r="A337" s="43" t="s">
        <v>488</v>
      </c>
      <c r="B337" s="41">
        <v>10</v>
      </c>
      <c r="C337" s="45" t="s">
        <v>425</v>
      </c>
      <c r="D337" s="53" t="s">
        <v>489</v>
      </c>
      <c r="E337" s="41" t="s">
        <v>644</v>
      </c>
      <c r="F337" s="13">
        <f t="shared" si="36"/>
        <v>0</v>
      </c>
      <c r="G337" s="16"/>
      <c r="H337" s="16"/>
    </row>
    <row r="338" spans="1:8" ht="94.5">
      <c r="A338" s="43" t="s">
        <v>490</v>
      </c>
      <c r="B338" s="41">
        <v>10</v>
      </c>
      <c r="C338" s="45" t="s">
        <v>425</v>
      </c>
      <c r="D338" s="53" t="s">
        <v>489</v>
      </c>
      <c r="E338" s="41" t="s">
        <v>132</v>
      </c>
      <c r="F338" s="13">
        <f t="shared" si="36"/>
        <v>0</v>
      </c>
      <c r="G338" s="16">
        <v>0</v>
      </c>
      <c r="H338" s="16"/>
    </row>
    <row r="339" spans="1:8" ht="110.25">
      <c r="A339" s="52" t="s">
        <v>672</v>
      </c>
      <c r="B339" s="41">
        <v>10</v>
      </c>
      <c r="C339" s="45" t="s">
        <v>425</v>
      </c>
      <c r="D339" s="53" t="s">
        <v>673</v>
      </c>
      <c r="E339" s="41" t="s">
        <v>644</v>
      </c>
      <c r="F339" s="9">
        <f t="shared" si="36"/>
        <v>0</v>
      </c>
      <c r="G339" s="10">
        <v>0</v>
      </c>
      <c r="H339" s="10"/>
    </row>
    <row r="340" spans="1:8" ht="94.5">
      <c r="A340" s="43" t="s">
        <v>674</v>
      </c>
      <c r="B340" s="41">
        <v>10</v>
      </c>
      <c r="C340" s="45" t="s">
        <v>425</v>
      </c>
      <c r="D340" s="53" t="s">
        <v>673</v>
      </c>
      <c r="E340" s="41" t="s">
        <v>132</v>
      </c>
      <c r="F340" s="9">
        <f t="shared" si="36"/>
        <v>30</v>
      </c>
      <c r="G340" s="10">
        <v>30</v>
      </c>
      <c r="H340" s="10"/>
    </row>
    <row r="341" spans="1:8" ht="31.5">
      <c r="A341" s="54" t="s">
        <v>564</v>
      </c>
      <c r="B341" s="41">
        <v>10</v>
      </c>
      <c r="C341" s="45" t="s">
        <v>425</v>
      </c>
      <c r="D341" s="46" t="s">
        <v>562</v>
      </c>
      <c r="E341" s="41"/>
      <c r="F341" s="9">
        <f>SUM(F342:F366)</f>
        <v>9009.1</v>
      </c>
      <c r="G341" s="9">
        <f>SUM(G342:G366)</f>
        <v>8935.1</v>
      </c>
      <c r="H341" s="9">
        <f>SUM(H342:H366)</f>
        <v>74</v>
      </c>
    </row>
    <row r="342" spans="1:8" ht="31.5">
      <c r="A342" s="43" t="s">
        <v>401</v>
      </c>
      <c r="B342" s="41">
        <v>10</v>
      </c>
      <c r="C342" s="45" t="s">
        <v>425</v>
      </c>
      <c r="D342" s="53" t="s">
        <v>400</v>
      </c>
      <c r="E342" s="41" t="s">
        <v>132</v>
      </c>
      <c r="F342" s="9">
        <f>SUM(G342:H342)</f>
        <v>64</v>
      </c>
      <c r="G342" s="9"/>
      <c r="H342" s="9">
        <v>64</v>
      </c>
    </row>
    <row r="343" spans="1:8" ht="78.75">
      <c r="A343" s="55" t="s">
        <v>565</v>
      </c>
      <c r="B343" s="41">
        <v>10</v>
      </c>
      <c r="C343" s="45" t="s">
        <v>425</v>
      </c>
      <c r="D343" s="53" t="s">
        <v>328</v>
      </c>
      <c r="E343" s="41" t="s">
        <v>132</v>
      </c>
      <c r="F343" s="9">
        <f aca="true" t="shared" si="37" ref="F343:F366">SUM(G343:H343)</f>
        <v>10</v>
      </c>
      <c r="G343" s="9">
        <v>0</v>
      </c>
      <c r="H343" s="9">
        <v>10</v>
      </c>
    </row>
    <row r="344" spans="1:8" ht="94.5">
      <c r="A344" s="43" t="s">
        <v>350</v>
      </c>
      <c r="B344" s="41">
        <v>10</v>
      </c>
      <c r="C344" s="45" t="s">
        <v>425</v>
      </c>
      <c r="D344" s="41" t="s">
        <v>257</v>
      </c>
      <c r="E344" s="41" t="s">
        <v>644</v>
      </c>
      <c r="F344" s="9">
        <f t="shared" si="37"/>
        <v>1</v>
      </c>
      <c r="G344" s="9">
        <v>1</v>
      </c>
      <c r="H344" s="9"/>
    </row>
    <row r="345" spans="1:8" ht="94.5">
      <c r="A345" s="89" t="s">
        <v>349</v>
      </c>
      <c r="B345" s="41">
        <v>10</v>
      </c>
      <c r="C345" s="45" t="s">
        <v>425</v>
      </c>
      <c r="D345" s="41" t="s">
        <v>257</v>
      </c>
      <c r="E345" s="41" t="s">
        <v>132</v>
      </c>
      <c r="F345" s="9">
        <f t="shared" si="37"/>
        <v>145</v>
      </c>
      <c r="G345" s="9">
        <v>145</v>
      </c>
      <c r="H345" s="9"/>
    </row>
    <row r="346" spans="1:8" ht="94.5">
      <c r="A346" s="43" t="s">
        <v>927</v>
      </c>
      <c r="B346" s="41">
        <v>10</v>
      </c>
      <c r="C346" s="45" t="s">
        <v>425</v>
      </c>
      <c r="D346" s="53" t="s">
        <v>258</v>
      </c>
      <c r="E346" s="41" t="s">
        <v>644</v>
      </c>
      <c r="F346" s="9">
        <f t="shared" si="37"/>
        <v>10</v>
      </c>
      <c r="G346" s="9">
        <v>10</v>
      </c>
      <c r="H346" s="9"/>
    </row>
    <row r="347" spans="1:8" ht="31.5">
      <c r="A347" s="89" t="s">
        <v>131</v>
      </c>
      <c r="B347" s="41">
        <v>10</v>
      </c>
      <c r="C347" s="45" t="s">
        <v>425</v>
      </c>
      <c r="D347" s="53" t="s">
        <v>258</v>
      </c>
      <c r="E347" s="41" t="s">
        <v>132</v>
      </c>
      <c r="F347" s="9">
        <f t="shared" si="37"/>
        <v>1316</v>
      </c>
      <c r="G347" s="10">
        <v>1316</v>
      </c>
      <c r="H347" s="10"/>
    </row>
    <row r="348" spans="1:8" ht="157.5">
      <c r="A348" s="52" t="s">
        <v>221</v>
      </c>
      <c r="B348" s="41">
        <v>10</v>
      </c>
      <c r="C348" s="45" t="s">
        <v>425</v>
      </c>
      <c r="D348" s="72" t="s">
        <v>260</v>
      </c>
      <c r="E348" s="41" t="s">
        <v>644</v>
      </c>
      <c r="F348" s="9">
        <f t="shared" si="37"/>
        <v>0</v>
      </c>
      <c r="G348" s="9">
        <v>0</v>
      </c>
      <c r="H348" s="9"/>
    </row>
    <row r="349" spans="1:8" ht="141.75">
      <c r="A349" s="89" t="s">
        <v>467</v>
      </c>
      <c r="B349" s="41" t="s">
        <v>134</v>
      </c>
      <c r="C349" s="45" t="s">
        <v>425</v>
      </c>
      <c r="D349" s="72" t="s">
        <v>260</v>
      </c>
      <c r="E349" s="41" t="s">
        <v>132</v>
      </c>
      <c r="F349" s="9">
        <f t="shared" si="37"/>
        <v>5</v>
      </c>
      <c r="G349" s="10">
        <v>5</v>
      </c>
      <c r="H349" s="10"/>
    </row>
    <row r="350" spans="1:8" ht="63">
      <c r="A350" s="43" t="s">
        <v>245</v>
      </c>
      <c r="B350" s="41" t="s">
        <v>134</v>
      </c>
      <c r="C350" s="45" t="s">
        <v>425</v>
      </c>
      <c r="D350" s="53" t="s">
        <v>262</v>
      </c>
      <c r="E350" s="41" t="s">
        <v>644</v>
      </c>
      <c r="F350" s="9">
        <f t="shared" si="37"/>
        <v>7</v>
      </c>
      <c r="G350" s="10">
        <v>7</v>
      </c>
      <c r="H350" s="10"/>
    </row>
    <row r="351" spans="1:8" ht="63">
      <c r="A351" s="43" t="s">
        <v>0</v>
      </c>
      <c r="B351" s="41" t="s">
        <v>134</v>
      </c>
      <c r="C351" s="45" t="s">
        <v>425</v>
      </c>
      <c r="D351" s="53" t="s">
        <v>262</v>
      </c>
      <c r="E351" s="41" t="s">
        <v>132</v>
      </c>
      <c r="F351" s="9">
        <f t="shared" si="37"/>
        <v>857</v>
      </c>
      <c r="G351" s="10">
        <v>857</v>
      </c>
      <c r="H351" s="10"/>
    </row>
    <row r="352" spans="1:8" ht="63">
      <c r="A352" s="43" t="s">
        <v>359</v>
      </c>
      <c r="B352" s="41">
        <v>10</v>
      </c>
      <c r="C352" s="45" t="s">
        <v>425</v>
      </c>
      <c r="D352" s="53" t="s">
        <v>263</v>
      </c>
      <c r="E352" s="41" t="s">
        <v>644</v>
      </c>
      <c r="F352" s="9">
        <f t="shared" si="37"/>
        <v>0</v>
      </c>
      <c r="G352" s="9"/>
      <c r="H352" s="9"/>
    </row>
    <row r="353" spans="1:8" ht="63">
      <c r="A353" s="43" t="s">
        <v>926</v>
      </c>
      <c r="B353" s="41" t="s">
        <v>134</v>
      </c>
      <c r="C353" s="45" t="s">
        <v>425</v>
      </c>
      <c r="D353" s="53" t="s">
        <v>263</v>
      </c>
      <c r="E353" s="41" t="s">
        <v>132</v>
      </c>
      <c r="F353" s="9">
        <f t="shared" si="37"/>
        <v>51</v>
      </c>
      <c r="G353" s="10">
        <v>51</v>
      </c>
      <c r="H353" s="10"/>
    </row>
    <row r="354" spans="1:8" ht="157.5">
      <c r="A354" s="52" t="s">
        <v>892</v>
      </c>
      <c r="B354" s="41">
        <v>10</v>
      </c>
      <c r="C354" s="45" t="s">
        <v>425</v>
      </c>
      <c r="D354" s="53" t="s">
        <v>264</v>
      </c>
      <c r="E354" s="41" t="s">
        <v>644</v>
      </c>
      <c r="F354" s="9">
        <f t="shared" si="37"/>
        <v>1</v>
      </c>
      <c r="G354" s="9">
        <v>1</v>
      </c>
      <c r="H354" s="9"/>
    </row>
    <row r="355" spans="1:8" ht="157.5">
      <c r="A355" s="52" t="s">
        <v>893</v>
      </c>
      <c r="B355" s="41">
        <v>10</v>
      </c>
      <c r="C355" s="45" t="s">
        <v>425</v>
      </c>
      <c r="D355" s="53" t="s">
        <v>264</v>
      </c>
      <c r="E355" s="41" t="s">
        <v>132</v>
      </c>
      <c r="F355" s="9">
        <f t="shared" si="37"/>
        <v>57</v>
      </c>
      <c r="G355" s="10">
        <v>57</v>
      </c>
      <c r="H355" s="10"/>
    </row>
    <row r="356" spans="1:8" ht="63">
      <c r="A356" s="43" t="s">
        <v>576</v>
      </c>
      <c r="B356" s="41" t="s">
        <v>134</v>
      </c>
      <c r="C356" s="45" t="s">
        <v>425</v>
      </c>
      <c r="D356" s="53" t="s">
        <v>265</v>
      </c>
      <c r="E356" s="41" t="s">
        <v>644</v>
      </c>
      <c r="F356" s="9">
        <f t="shared" si="37"/>
        <v>41</v>
      </c>
      <c r="G356" s="9">
        <v>41</v>
      </c>
      <c r="H356" s="9"/>
    </row>
    <row r="357" spans="1:8" ht="63">
      <c r="A357" s="43" t="s">
        <v>246</v>
      </c>
      <c r="B357" s="41" t="s">
        <v>134</v>
      </c>
      <c r="C357" s="45" t="s">
        <v>425</v>
      </c>
      <c r="D357" s="53" t="s">
        <v>265</v>
      </c>
      <c r="E357" s="41" t="s">
        <v>132</v>
      </c>
      <c r="F357" s="9">
        <f t="shared" si="37"/>
        <v>4406</v>
      </c>
      <c r="G357" s="10">
        <v>4406</v>
      </c>
      <c r="H357" s="10"/>
    </row>
    <row r="358" spans="1:8" ht="63">
      <c r="A358" s="43" t="s">
        <v>247</v>
      </c>
      <c r="B358" s="41">
        <v>10</v>
      </c>
      <c r="C358" s="45" t="s">
        <v>425</v>
      </c>
      <c r="D358" s="53" t="s">
        <v>267</v>
      </c>
      <c r="E358" s="41" t="s">
        <v>644</v>
      </c>
      <c r="F358" s="9">
        <f t="shared" si="37"/>
        <v>0.1</v>
      </c>
      <c r="G358" s="9">
        <v>0.1</v>
      </c>
      <c r="H358" s="9"/>
    </row>
    <row r="359" spans="1:8" ht="47.25">
      <c r="A359" s="43" t="s">
        <v>248</v>
      </c>
      <c r="B359" s="41">
        <v>10</v>
      </c>
      <c r="C359" s="45" t="s">
        <v>425</v>
      </c>
      <c r="D359" s="53" t="s">
        <v>267</v>
      </c>
      <c r="E359" s="41" t="s">
        <v>132</v>
      </c>
      <c r="F359" s="9">
        <f t="shared" si="37"/>
        <v>11</v>
      </c>
      <c r="G359" s="10">
        <v>11</v>
      </c>
      <c r="H359" s="10"/>
    </row>
    <row r="360" spans="1:8" ht="63">
      <c r="A360" s="43" t="s">
        <v>249</v>
      </c>
      <c r="B360" s="41">
        <v>10</v>
      </c>
      <c r="C360" s="45" t="s">
        <v>425</v>
      </c>
      <c r="D360" s="53" t="s">
        <v>269</v>
      </c>
      <c r="E360" s="41" t="s">
        <v>644</v>
      </c>
      <c r="F360" s="9">
        <f t="shared" si="37"/>
        <v>0</v>
      </c>
      <c r="G360" s="9">
        <v>0</v>
      </c>
      <c r="H360" s="9"/>
    </row>
    <row r="361" spans="1:8" ht="47.25">
      <c r="A361" s="43" t="s">
        <v>250</v>
      </c>
      <c r="B361" s="41">
        <v>10</v>
      </c>
      <c r="C361" s="45" t="s">
        <v>425</v>
      </c>
      <c r="D361" s="53" t="s">
        <v>269</v>
      </c>
      <c r="E361" s="41" t="s">
        <v>132</v>
      </c>
      <c r="F361" s="9">
        <f t="shared" si="37"/>
        <v>21</v>
      </c>
      <c r="G361" s="10">
        <v>21</v>
      </c>
      <c r="H361" s="10"/>
    </row>
    <row r="362" spans="1:8" ht="78.75">
      <c r="A362" s="43" t="s">
        <v>251</v>
      </c>
      <c r="B362" s="41">
        <v>10</v>
      </c>
      <c r="C362" s="45" t="s">
        <v>425</v>
      </c>
      <c r="D362" s="53" t="s">
        <v>270</v>
      </c>
      <c r="E362" s="41" t="s">
        <v>644</v>
      </c>
      <c r="F362" s="9">
        <f t="shared" si="37"/>
        <v>24</v>
      </c>
      <c r="G362" s="9">
        <v>24</v>
      </c>
      <c r="H362" s="9"/>
    </row>
    <row r="363" spans="1:8" ht="31.5">
      <c r="A363" s="43" t="s">
        <v>131</v>
      </c>
      <c r="B363" s="41">
        <v>10</v>
      </c>
      <c r="C363" s="45" t="s">
        <v>425</v>
      </c>
      <c r="D363" s="53" t="s">
        <v>270</v>
      </c>
      <c r="E363" s="41" t="s">
        <v>132</v>
      </c>
      <c r="F363" s="9">
        <f t="shared" si="37"/>
        <v>1890</v>
      </c>
      <c r="G363" s="9">
        <v>1890</v>
      </c>
      <c r="H363" s="10"/>
    </row>
    <row r="364" spans="1:8" ht="47.25">
      <c r="A364" s="43" t="s">
        <v>433</v>
      </c>
      <c r="B364" s="41">
        <v>10</v>
      </c>
      <c r="C364" s="45" t="s">
        <v>425</v>
      </c>
      <c r="D364" s="53" t="s">
        <v>275</v>
      </c>
      <c r="E364" s="41" t="s">
        <v>644</v>
      </c>
      <c r="F364" s="9">
        <f t="shared" si="37"/>
        <v>2</v>
      </c>
      <c r="G364" s="9">
        <v>2</v>
      </c>
      <c r="H364" s="9"/>
    </row>
    <row r="365" spans="1:8" ht="47.25">
      <c r="A365" s="43" t="s">
        <v>434</v>
      </c>
      <c r="B365" s="41" t="s">
        <v>134</v>
      </c>
      <c r="C365" s="45" t="s">
        <v>425</v>
      </c>
      <c r="D365" s="53" t="s">
        <v>275</v>
      </c>
      <c r="E365" s="41" t="s">
        <v>132</v>
      </c>
      <c r="F365" s="9">
        <f t="shared" si="37"/>
        <v>80</v>
      </c>
      <c r="G365" s="10">
        <v>80</v>
      </c>
      <c r="H365" s="10"/>
    </row>
    <row r="366" spans="1:8" ht="126">
      <c r="A366" s="55" t="s">
        <v>540</v>
      </c>
      <c r="B366" s="41">
        <v>10</v>
      </c>
      <c r="C366" s="45" t="s">
        <v>425</v>
      </c>
      <c r="D366" s="53" t="s">
        <v>329</v>
      </c>
      <c r="E366" s="41" t="s">
        <v>132</v>
      </c>
      <c r="F366" s="9">
        <f t="shared" si="37"/>
        <v>10</v>
      </c>
      <c r="G366" s="9">
        <v>10</v>
      </c>
      <c r="H366" s="9">
        <v>0</v>
      </c>
    </row>
    <row r="367" spans="1:8" ht="78.75">
      <c r="A367" s="49" t="s">
        <v>898</v>
      </c>
      <c r="B367" s="41">
        <v>10</v>
      </c>
      <c r="C367" s="45" t="s">
        <v>425</v>
      </c>
      <c r="D367" s="51" t="s">
        <v>431</v>
      </c>
      <c r="E367" s="41"/>
      <c r="F367" s="9">
        <f aca="true" t="shared" si="38" ref="F367:H368">F368</f>
        <v>222</v>
      </c>
      <c r="G367" s="9">
        <f t="shared" si="38"/>
        <v>222</v>
      </c>
      <c r="H367" s="9">
        <f t="shared" si="38"/>
        <v>0</v>
      </c>
    </row>
    <row r="368" spans="1:8" ht="47.25">
      <c r="A368" s="49" t="s">
        <v>899</v>
      </c>
      <c r="B368" s="41">
        <v>10</v>
      </c>
      <c r="C368" s="45" t="s">
        <v>425</v>
      </c>
      <c r="D368" s="51" t="s">
        <v>432</v>
      </c>
      <c r="E368" s="41"/>
      <c r="F368" s="9">
        <f t="shared" si="38"/>
        <v>222</v>
      </c>
      <c r="G368" s="9">
        <f t="shared" si="38"/>
        <v>222</v>
      </c>
      <c r="H368" s="9">
        <f t="shared" si="38"/>
        <v>0</v>
      </c>
    </row>
    <row r="369" spans="1:8" ht="94.5">
      <c r="A369" s="55" t="s">
        <v>94</v>
      </c>
      <c r="B369" s="41">
        <v>10</v>
      </c>
      <c r="C369" s="45" t="s">
        <v>425</v>
      </c>
      <c r="D369" s="53" t="s">
        <v>169</v>
      </c>
      <c r="E369" s="41" t="s">
        <v>132</v>
      </c>
      <c r="F369" s="9">
        <f>SUM(G369:H369)</f>
        <v>222</v>
      </c>
      <c r="G369" s="10">
        <v>222</v>
      </c>
      <c r="H369" s="10"/>
    </row>
    <row r="370" spans="1:8" ht="78.75">
      <c r="A370" s="49" t="s">
        <v>590</v>
      </c>
      <c r="B370" s="41">
        <v>10</v>
      </c>
      <c r="C370" s="45" t="s">
        <v>425</v>
      </c>
      <c r="D370" s="51" t="s">
        <v>631</v>
      </c>
      <c r="E370" s="41"/>
      <c r="F370" s="9">
        <f>F371</f>
        <v>16315</v>
      </c>
      <c r="G370" s="9">
        <f>G371</f>
        <v>16302</v>
      </c>
      <c r="H370" s="9">
        <f>H371</f>
        <v>13</v>
      </c>
    </row>
    <row r="371" spans="1:8" ht="31.5">
      <c r="A371" s="49" t="s">
        <v>591</v>
      </c>
      <c r="B371" s="41">
        <v>10</v>
      </c>
      <c r="C371" s="45" t="s">
        <v>425</v>
      </c>
      <c r="D371" s="51" t="s">
        <v>632</v>
      </c>
      <c r="E371" s="41"/>
      <c r="F371" s="9">
        <f>SUM(F372:F378)</f>
        <v>16315</v>
      </c>
      <c r="G371" s="9">
        <f>SUM(G372:G378)</f>
        <v>16302</v>
      </c>
      <c r="H371" s="9">
        <f>SUM(H372:H378)</f>
        <v>13</v>
      </c>
    </row>
    <row r="372" spans="1:8" ht="31.5">
      <c r="A372" s="43" t="s">
        <v>401</v>
      </c>
      <c r="B372" s="41">
        <v>10</v>
      </c>
      <c r="C372" s="45" t="s">
        <v>425</v>
      </c>
      <c r="D372" s="53" t="s">
        <v>402</v>
      </c>
      <c r="E372" s="41" t="s">
        <v>132</v>
      </c>
      <c r="F372" s="9">
        <f>SUM(G372:H372)</f>
        <v>13</v>
      </c>
      <c r="G372" s="9"/>
      <c r="H372" s="9">
        <v>13</v>
      </c>
    </row>
    <row r="373" spans="1:8" ht="110.25">
      <c r="A373" s="43" t="s">
        <v>207</v>
      </c>
      <c r="B373" s="41">
        <v>10</v>
      </c>
      <c r="C373" s="45" t="s">
        <v>425</v>
      </c>
      <c r="D373" s="53" t="s">
        <v>291</v>
      </c>
      <c r="E373" s="41" t="s">
        <v>132</v>
      </c>
      <c r="F373" s="9">
        <f aca="true" t="shared" si="39" ref="F373:F378">SUM(G373:H373)</f>
        <v>5334</v>
      </c>
      <c r="G373" s="10">
        <v>5334</v>
      </c>
      <c r="H373" s="10"/>
    </row>
    <row r="374" spans="1:8" ht="94.5">
      <c r="A374" s="43" t="s">
        <v>866</v>
      </c>
      <c r="B374" s="41">
        <v>10</v>
      </c>
      <c r="C374" s="45" t="s">
        <v>425</v>
      </c>
      <c r="D374" s="53" t="s">
        <v>292</v>
      </c>
      <c r="E374" s="41">
        <v>300</v>
      </c>
      <c r="F374" s="9">
        <f t="shared" si="39"/>
        <v>384</v>
      </c>
      <c r="G374" s="10">
        <v>384</v>
      </c>
      <c r="H374" s="10"/>
    </row>
    <row r="375" spans="1:8" ht="47.25">
      <c r="A375" s="43" t="s">
        <v>399</v>
      </c>
      <c r="B375" s="41" t="s">
        <v>134</v>
      </c>
      <c r="C375" s="45" t="s">
        <v>425</v>
      </c>
      <c r="D375" s="53" t="s">
        <v>293</v>
      </c>
      <c r="E375" s="41" t="s">
        <v>644</v>
      </c>
      <c r="F375" s="9">
        <f t="shared" si="39"/>
        <v>47</v>
      </c>
      <c r="G375" s="9">
        <v>47</v>
      </c>
      <c r="H375" s="9"/>
    </row>
    <row r="376" spans="1:8" ht="47.25">
      <c r="A376" s="43" t="s">
        <v>854</v>
      </c>
      <c r="B376" s="41" t="s">
        <v>134</v>
      </c>
      <c r="C376" s="45" t="s">
        <v>425</v>
      </c>
      <c r="D376" s="53" t="s">
        <v>293</v>
      </c>
      <c r="E376" s="41" t="s">
        <v>132</v>
      </c>
      <c r="F376" s="9">
        <f t="shared" si="39"/>
        <v>5575</v>
      </c>
      <c r="G376" s="10">
        <v>5575</v>
      </c>
      <c r="H376" s="10"/>
    </row>
    <row r="377" spans="1:8" ht="63">
      <c r="A377" s="43" t="s">
        <v>855</v>
      </c>
      <c r="B377" s="41">
        <v>10</v>
      </c>
      <c r="C377" s="45" t="s">
        <v>425</v>
      </c>
      <c r="D377" s="53" t="s">
        <v>448</v>
      </c>
      <c r="E377" s="41" t="s">
        <v>644</v>
      </c>
      <c r="F377" s="9">
        <f t="shared" si="39"/>
        <v>0</v>
      </c>
      <c r="G377" s="9">
        <v>0</v>
      </c>
      <c r="H377" s="9"/>
    </row>
    <row r="378" spans="1:8" ht="47.25">
      <c r="A378" s="43" t="s">
        <v>886</v>
      </c>
      <c r="B378" s="41">
        <v>10</v>
      </c>
      <c r="C378" s="45" t="s">
        <v>425</v>
      </c>
      <c r="D378" s="53" t="s">
        <v>448</v>
      </c>
      <c r="E378" s="41">
        <v>300</v>
      </c>
      <c r="F378" s="9">
        <f t="shared" si="39"/>
        <v>4962</v>
      </c>
      <c r="G378" s="9">
        <v>4962</v>
      </c>
      <c r="H378" s="10"/>
    </row>
    <row r="379" spans="1:8" ht="47.25">
      <c r="A379" s="52" t="s">
        <v>72</v>
      </c>
      <c r="B379" s="41">
        <v>10</v>
      </c>
      <c r="C379" s="45" t="s">
        <v>425</v>
      </c>
      <c r="D379" s="46" t="s">
        <v>165</v>
      </c>
      <c r="E379" s="41"/>
      <c r="F379" s="9">
        <f>F380</f>
        <v>196</v>
      </c>
      <c r="G379" s="9">
        <f aca="true" t="shared" si="40" ref="G379:H381">G380</f>
        <v>0</v>
      </c>
      <c r="H379" s="9">
        <f t="shared" si="40"/>
        <v>196</v>
      </c>
    </row>
    <row r="380" spans="1:8" ht="78.75">
      <c r="A380" s="52" t="s">
        <v>549</v>
      </c>
      <c r="B380" s="41">
        <v>10</v>
      </c>
      <c r="C380" s="45" t="s">
        <v>425</v>
      </c>
      <c r="D380" s="46" t="s">
        <v>166</v>
      </c>
      <c r="E380" s="41"/>
      <c r="F380" s="9">
        <f>F381</f>
        <v>196</v>
      </c>
      <c r="G380" s="9">
        <f t="shared" si="40"/>
        <v>0</v>
      </c>
      <c r="H380" s="9">
        <f t="shared" si="40"/>
        <v>196</v>
      </c>
    </row>
    <row r="381" spans="1:8" ht="63">
      <c r="A381" s="52" t="s">
        <v>687</v>
      </c>
      <c r="B381" s="41">
        <v>10</v>
      </c>
      <c r="C381" s="45" t="s">
        <v>425</v>
      </c>
      <c r="D381" s="46" t="s">
        <v>167</v>
      </c>
      <c r="E381" s="41"/>
      <c r="F381" s="9">
        <f>F382</f>
        <v>196</v>
      </c>
      <c r="G381" s="9">
        <f t="shared" si="40"/>
        <v>0</v>
      </c>
      <c r="H381" s="9">
        <f t="shared" si="40"/>
        <v>196</v>
      </c>
    </row>
    <row r="382" spans="1:8" ht="78.75">
      <c r="A382" s="52" t="s">
        <v>164</v>
      </c>
      <c r="B382" s="41">
        <v>10</v>
      </c>
      <c r="C382" s="45" t="s">
        <v>425</v>
      </c>
      <c r="D382" s="41" t="s">
        <v>168</v>
      </c>
      <c r="E382" s="41" t="s">
        <v>132</v>
      </c>
      <c r="F382" s="9">
        <f>SUM(G382:H382)</f>
        <v>196</v>
      </c>
      <c r="G382" s="9"/>
      <c r="H382" s="10">
        <v>196</v>
      </c>
    </row>
    <row r="383" spans="1:8" ht="78.75">
      <c r="A383" s="49" t="s">
        <v>501</v>
      </c>
      <c r="B383" s="41">
        <v>10</v>
      </c>
      <c r="C383" s="45" t="s">
        <v>425</v>
      </c>
      <c r="D383" s="80" t="s">
        <v>542</v>
      </c>
      <c r="E383" s="41"/>
      <c r="F383" s="9">
        <f>F384</f>
        <v>4918</v>
      </c>
      <c r="G383" s="9">
        <f>G384</f>
        <v>4323</v>
      </c>
      <c r="H383" s="9">
        <f>H384</f>
        <v>595</v>
      </c>
    </row>
    <row r="384" spans="1:8" ht="94.5">
      <c r="A384" s="49" t="s">
        <v>466</v>
      </c>
      <c r="B384" s="41">
        <v>10</v>
      </c>
      <c r="C384" s="45" t="s">
        <v>425</v>
      </c>
      <c r="D384" s="69" t="s">
        <v>543</v>
      </c>
      <c r="E384" s="41"/>
      <c r="F384" s="9">
        <f>SUM(F385,F388)</f>
        <v>4918</v>
      </c>
      <c r="G384" s="9">
        <f>SUM(G385,G388)</f>
        <v>4323</v>
      </c>
      <c r="H384" s="9">
        <f>SUM(H385,H388)</f>
        <v>595</v>
      </c>
    </row>
    <row r="385" spans="1:8" ht="31.5">
      <c r="A385" s="49" t="s">
        <v>604</v>
      </c>
      <c r="B385" s="41">
        <v>10</v>
      </c>
      <c r="C385" s="45" t="s">
        <v>425</v>
      </c>
      <c r="D385" s="69" t="s">
        <v>544</v>
      </c>
      <c r="E385" s="41"/>
      <c r="F385" s="9">
        <f>SUM(F386:F387)</f>
        <v>2334</v>
      </c>
      <c r="G385" s="9">
        <f>SUM(G386:G387)</f>
        <v>1739</v>
      </c>
      <c r="H385" s="9">
        <f>SUM(H386:H387)</f>
        <v>595</v>
      </c>
    </row>
    <row r="386" spans="1:8" ht="47.25">
      <c r="A386" s="55" t="s">
        <v>57</v>
      </c>
      <c r="B386" s="41">
        <v>10</v>
      </c>
      <c r="C386" s="45" t="s">
        <v>425</v>
      </c>
      <c r="D386" s="70" t="s">
        <v>56</v>
      </c>
      <c r="E386" s="41" t="s">
        <v>132</v>
      </c>
      <c r="F386" s="9">
        <f>SUM(G386:H386)</f>
        <v>2334</v>
      </c>
      <c r="G386" s="9">
        <v>1739</v>
      </c>
      <c r="H386" s="9">
        <v>595</v>
      </c>
    </row>
    <row r="387" spans="1:8" ht="94.5">
      <c r="A387" s="49" t="s">
        <v>858</v>
      </c>
      <c r="B387" s="41">
        <v>10</v>
      </c>
      <c r="C387" s="45" t="s">
        <v>425</v>
      </c>
      <c r="D387" s="70" t="s">
        <v>308</v>
      </c>
      <c r="E387" s="41" t="s">
        <v>132</v>
      </c>
      <c r="F387" s="9">
        <f>SUM(G387:H387)</f>
        <v>0</v>
      </c>
      <c r="G387" s="9"/>
      <c r="H387" s="9"/>
    </row>
    <row r="388" spans="1:8" ht="31.5">
      <c r="A388" s="55" t="s">
        <v>95</v>
      </c>
      <c r="B388" s="41">
        <v>10</v>
      </c>
      <c r="C388" s="45" t="s">
        <v>425</v>
      </c>
      <c r="D388" s="69" t="s">
        <v>97</v>
      </c>
      <c r="E388" s="41"/>
      <c r="F388" s="9">
        <f>F389</f>
        <v>2584</v>
      </c>
      <c r="G388" s="9">
        <f>G389</f>
        <v>2584</v>
      </c>
      <c r="H388" s="9">
        <f>H389</f>
        <v>0</v>
      </c>
    </row>
    <row r="389" spans="1:8" ht="157.5">
      <c r="A389" s="55" t="s">
        <v>96</v>
      </c>
      <c r="B389" s="41">
        <v>10</v>
      </c>
      <c r="C389" s="45" t="s">
        <v>425</v>
      </c>
      <c r="D389" s="70" t="s">
        <v>856</v>
      </c>
      <c r="E389" s="41" t="s">
        <v>132</v>
      </c>
      <c r="F389" s="9">
        <f>SUM(G389:H389)</f>
        <v>2584</v>
      </c>
      <c r="G389" s="9">
        <v>2584</v>
      </c>
      <c r="H389" s="9"/>
    </row>
    <row r="390" spans="1:8" ht="15.75">
      <c r="A390" s="38" t="s">
        <v>133</v>
      </c>
      <c r="B390" s="42">
        <v>10</v>
      </c>
      <c r="C390" s="40" t="s">
        <v>527</v>
      </c>
      <c r="D390" s="41"/>
      <c r="E390" s="41"/>
      <c r="F390" s="8">
        <f>SUM(F391,F395,F411)</f>
        <v>19305</v>
      </c>
      <c r="G390" s="8">
        <f>SUM(G391,G395,G411)</f>
        <v>19305</v>
      </c>
      <c r="H390" s="8">
        <f>SUM(H391,H395,H411)</f>
        <v>0</v>
      </c>
    </row>
    <row r="391" spans="1:8" ht="47.25">
      <c r="A391" s="49" t="s">
        <v>468</v>
      </c>
      <c r="B391" s="41">
        <v>10</v>
      </c>
      <c r="C391" s="45" t="s">
        <v>527</v>
      </c>
      <c r="D391" s="51" t="s">
        <v>598</v>
      </c>
      <c r="E391" s="41"/>
      <c r="F391" s="9">
        <f>F392</f>
        <v>2273</v>
      </c>
      <c r="G391" s="9">
        <f aca="true" t="shared" si="41" ref="G391:H393">G392</f>
        <v>2273</v>
      </c>
      <c r="H391" s="9">
        <f t="shared" si="41"/>
        <v>0</v>
      </c>
    </row>
    <row r="392" spans="1:8" ht="63">
      <c r="A392" s="49" t="s">
        <v>601</v>
      </c>
      <c r="B392" s="41">
        <v>10</v>
      </c>
      <c r="C392" s="45" t="s">
        <v>527</v>
      </c>
      <c r="D392" s="51" t="s">
        <v>599</v>
      </c>
      <c r="E392" s="41"/>
      <c r="F392" s="9">
        <f>F393</f>
        <v>2273</v>
      </c>
      <c r="G392" s="9">
        <f t="shared" si="41"/>
        <v>2273</v>
      </c>
      <c r="H392" s="9">
        <f t="shared" si="41"/>
        <v>0</v>
      </c>
    </row>
    <row r="393" spans="1:8" ht="47.25">
      <c r="A393" s="55" t="s">
        <v>68</v>
      </c>
      <c r="B393" s="41">
        <v>10</v>
      </c>
      <c r="C393" s="45" t="s">
        <v>527</v>
      </c>
      <c r="D393" s="51" t="s">
        <v>592</v>
      </c>
      <c r="E393" s="41"/>
      <c r="F393" s="9">
        <f>F394</f>
        <v>2273</v>
      </c>
      <c r="G393" s="9">
        <f t="shared" si="41"/>
        <v>2273</v>
      </c>
      <c r="H393" s="9">
        <f t="shared" si="41"/>
        <v>0</v>
      </c>
    </row>
    <row r="394" spans="1:8" ht="94.5">
      <c r="A394" s="55" t="s">
        <v>67</v>
      </c>
      <c r="B394" s="41">
        <v>10</v>
      </c>
      <c r="C394" s="45" t="s">
        <v>527</v>
      </c>
      <c r="D394" s="53" t="s">
        <v>449</v>
      </c>
      <c r="E394" s="41" t="s">
        <v>132</v>
      </c>
      <c r="F394" s="9">
        <f>SUM(G394:H394)</f>
        <v>2273</v>
      </c>
      <c r="G394" s="9">
        <v>2273</v>
      </c>
      <c r="H394" s="9"/>
    </row>
    <row r="395" spans="1:8" ht="47.25">
      <c r="A395" s="49" t="s">
        <v>408</v>
      </c>
      <c r="B395" s="41" t="s">
        <v>134</v>
      </c>
      <c r="C395" s="45" t="s">
        <v>527</v>
      </c>
      <c r="D395" s="51" t="s">
        <v>680</v>
      </c>
      <c r="E395" s="41"/>
      <c r="F395" s="9">
        <f>F396</f>
        <v>14708</v>
      </c>
      <c r="G395" s="9">
        <f>G396</f>
        <v>14708</v>
      </c>
      <c r="H395" s="9">
        <f>H396</f>
        <v>0</v>
      </c>
    </row>
    <row r="396" spans="1:8" ht="78.75">
      <c r="A396" s="49" t="s">
        <v>590</v>
      </c>
      <c r="B396" s="41" t="s">
        <v>134</v>
      </c>
      <c r="C396" s="45" t="s">
        <v>527</v>
      </c>
      <c r="D396" s="51" t="s">
        <v>631</v>
      </c>
      <c r="E396" s="41"/>
      <c r="F396" s="9">
        <f>SUM(F397,F401)</f>
        <v>14708</v>
      </c>
      <c r="G396" s="9">
        <f>SUM(G397,G401)</f>
        <v>14708</v>
      </c>
      <c r="H396" s="9">
        <f>SUM(H397,H401)</f>
        <v>0</v>
      </c>
    </row>
    <row r="397" spans="1:8" ht="31.5">
      <c r="A397" s="49" t="s">
        <v>591</v>
      </c>
      <c r="B397" s="41" t="s">
        <v>134</v>
      </c>
      <c r="C397" s="45" t="s">
        <v>527</v>
      </c>
      <c r="D397" s="51" t="s">
        <v>632</v>
      </c>
      <c r="E397" s="41"/>
      <c r="F397" s="9">
        <f>SUM(F398:F400)</f>
        <v>11016</v>
      </c>
      <c r="G397" s="9">
        <f>SUM(G398:G400)</f>
        <v>11016</v>
      </c>
      <c r="H397" s="9">
        <f>SUM(H398:H400)</f>
        <v>0</v>
      </c>
    </row>
    <row r="398" spans="1:8" ht="78.75">
      <c r="A398" s="49" t="s">
        <v>509</v>
      </c>
      <c r="B398" s="41" t="s">
        <v>134</v>
      </c>
      <c r="C398" s="45" t="s">
        <v>527</v>
      </c>
      <c r="D398" s="77" t="s">
        <v>508</v>
      </c>
      <c r="E398" s="41" t="s">
        <v>132</v>
      </c>
      <c r="F398" s="9">
        <f>SUM(G398:H398)</f>
        <v>200</v>
      </c>
      <c r="G398" s="9">
        <v>200</v>
      </c>
      <c r="H398" s="9"/>
    </row>
    <row r="399" spans="1:8" ht="94.5">
      <c r="A399" s="43" t="s">
        <v>471</v>
      </c>
      <c r="B399" s="41" t="s">
        <v>134</v>
      </c>
      <c r="C399" s="45" t="s">
        <v>527</v>
      </c>
      <c r="D399" s="53" t="s">
        <v>295</v>
      </c>
      <c r="E399" s="41" t="s">
        <v>644</v>
      </c>
      <c r="F399" s="9">
        <f>SUM(G399:H399)</f>
        <v>86</v>
      </c>
      <c r="G399" s="10">
        <v>86</v>
      </c>
      <c r="H399" s="10"/>
    </row>
    <row r="400" spans="1:8" ht="94.5">
      <c r="A400" s="43" t="s">
        <v>887</v>
      </c>
      <c r="B400" s="41" t="s">
        <v>134</v>
      </c>
      <c r="C400" s="45" t="s">
        <v>527</v>
      </c>
      <c r="D400" s="53" t="s">
        <v>295</v>
      </c>
      <c r="E400" s="41" t="s">
        <v>132</v>
      </c>
      <c r="F400" s="9">
        <f>SUM(G400:H400)</f>
        <v>10730</v>
      </c>
      <c r="G400" s="10">
        <v>10730</v>
      </c>
      <c r="H400" s="10"/>
    </row>
    <row r="401" spans="1:8" ht="47.25">
      <c r="A401" s="49" t="s">
        <v>659</v>
      </c>
      <c r="B401" s="41" t="s">
        <v>134</v>
      </c>
      <c r="C401" s="45" t="s">
        <v>527</v>
      </c>
      <c r="D401" s="51" t="s">
        <v>658</v>
      </c>
      <c r="E401" s="41"/>
      <c r="F401" s="9">
        <f>SUM(F402:F410)</f>
        <v>3692</v>
      </c>
      <c r="G401" s="9">
        <f>SUM(G402:G410)</f>
        <v>3692</v>
      </c>
      <c r="H401" s="9">
        <f>SUM(H402:H410)</f>
        <v>0</v>
      </c>
    </row>
    <row r="402" spans="1:8" ht="78.75">
      <c r="A402" s="43" t="s">
        <v>888</v>
      </c>
      <c r="B402" s="41" t="s">
        <v>134</v>
      </c>
      <c r="C402" s="45" t="s">
        <v>527</v>
      </c>
      <c r="D402" s="53" t="s">
        <v>294</v>
      </c>
      <c r="E402" s="41" t="s">
        <v>132</v>
      </c>
      <c r="F402" s="9">
        <f aca="true" t="shared" si="42" ref="F402:F410">SUM(G402:H402)</f>
        <v>34</v>
      </c>
      <c r="G402" s="10">
        <v>34</v>
      </c>
      <c r="H402" s="10"/>
    </row>
    <row r="403" spans="1:8" ht="94.5">
      <c r="A403" s="43" t="s">
        <v>889</v>
      </c>
      <c r="B403" s="41" t="s">
        <v>134</v>
      </c>
      <c r="C403" s="45" t="s">
        <v>527</v>
      </c>
      <c r="D403" s="53" t="s">
        <v>296</v>
      </c>
      <c r="E403" s="41" t="s">
        <v>132</v>
      </c>
      <c r="F403" s="9">
        <f t="shared" si="42"/>
        <v>16</v>
      </c>
      <c r="G403" s="10">
        <v>16</v>
      </c>
      <c r="H403" s="10"/>
    </row>
    <row r="404" spans="1:8" ht="63">
      <c r="A404" s="43" t="s">
        <v>470</v>
      </c>
      <c r="B404" s="41" t="s">
        <v>134</v>
      </c>
      <c r="C404" s="45" t="s">
        <v>527</v>
      </c>
      <c r="D404" s="53" t="s">
        <v>297</v>
      </c>
      <c r="E404" s="41" t="s">
        <v>644</v>
      </c>
      <c r="F404" s="9">
        <f t="shared" si="42"/>
        <v>7</v>
      </c>
      <c r="G404" s="10">
        <v>7</v>
      </c>
      <c r="H404" s="10"/>
    </row>
    <row r="405" spans="1:8" ht="63">
      <c r="A405" s="43" t="s">
        <v>890</v>
      </c>
      <c r="B405" s="41" t="s">
        <v>276</v>
      </c>
      <c r="C405" s="45" t="s">
        <v>527</v>
      </c>
      <c r="D405" s="53" t="s">
        <v>297</v>
      </c>
      <c r="E405" s="41" t="s">
        <v>132</v>
      </c>
      <c r="F405" s="9">
        <f t="shared" si="42"/>
        <v>916</v>
      </c>
      <c r="G405" s="10">
        <v>916</v>
      </c>
      <c r="H405" s="10"/>
    </row>
    <row r="406" spans="1:8" ht="78.75">
      <c r="A406" s="43" t="s">
        <v>33</v>
      </c>
      <c r="B406" s="41" t="s">
        <v>276</v>
      </c>
      <c r="C406" s="45" t="s">
        <v>527</v>
      </c>
      <c r="D406" s="41" t="s">
        <v>298</v>
      </c>
      <c r="E406" s="41" t="s">
        <v>644</v>
      </c>
      <c r="F406" s="9">
        <f t="shared" si="42"/>
        <v>14</v>
      </c>
      <c r="G406" s="10">
        <v>14</v>
      </c>
      <c r="H406" s="10"/>
    </row>
    <row r="407" spans="1:8" ht="78.75">
      <c r="A407" s="43" t="s">
        <v>657</v>
      </c>
      <c r="B407" s="41" t="s">
        <v>134</v>
      </c>
      <c r="C407" s="45" t="s">
        <v>527</v>
      </c>
      <c r="D407" s="41" t="s">
        <v>298</v>
      </c>
      <c r="E407" s="41" t="s">
        <v>132</v>
      </c>
      <c r="F407" s="9">
        <f t="shared" si="42"/>
        <v>1816</v>
      </c>
      <c r="G407" s="10">
        <v>1816</v>
      </c>
      <c r="H407" s="10"/>
    </row>
    <row r="408" spans="1:8" ht="47.25">
      <c r="A408" s="43" t="s">
        <v>201</v>
      </c>
      <c r="B408" s="41" t="s">
        <v>134</v>
      </c>
      <c r="C408" s="45" t="s">
        <v>527</v>
      </c>
      <c r="D408" s="41" t="s">
        <v>202</v>
      </c>
      <c r="E408" s="41" t="s">
        <v>132</v>
      </c>
      <c r="F408" s="9">
        <f>SUM(G408:H408)</f>
        <v>667</v>
      </c>
      <c r="G408" s="10">
        <v>667</v>
      </c>
      <c r="H408" s="10"/>
    </row>
    <row r="409" spans="1:8" ht="94.5">
      <c r="A409" s="43" t="s">
        <v>92</v>
      </c>
      <c r="B409" s="41" t="s">
        <v>134</v>
      </c>
      <c r="C409" s="45" t="s">
        <v>527</v>
      </c>
      <c r="D409" s="41" t="s">
        <v>299</v>
      </c>
      <c r="E409" s="41" t="s">
        <v>644</v>
      </c>
      <c r="F409" s="9">
        <f>SUM(G409:H409)</f>
        <v>0</v>
      </c>
      <c r="G409" s="10">
        <v>0</v>
      </c>
      <c r="H409" s="10"/>
    </row>
    <row r="410" spans="1:8" ht="94.5">
      <c r="A410" s="43" t="s">
        <v>566</v>
      </c>
      <c r="B410" s="41" t="s">
        <v>134</v>
      </c>
      <c r="C410" s="45" t="s">
        <v>527</v>
      </c>
      <c r="D410" s="41" t="s">
        <v>299</v>
      </c>
      <c r="E410" s="41" t="s">
        <v>132</v>
      </c>
      <c r="F410" s="9">
        <f t="shared" si="42"/>
        <v>222</v>
      </c>
      <c r="G410" s="10">
        <v>222</v>
      </c>
      <c r="H410" s="10"/>
    </row>
    <row r="411" spans="1:8" ht="78.75">
      <c r="A411" s="49" t="s">
        <v>501</v>
      </c>
      <c r="B411" s="41">
        <v>10</v>
      </c>
      <c r="C411" s="45" t="s">
        <v>527</v>
      </c>
      <c r="D411" s="51" t="s">
        <v>556</v>
      </c>
      <c r="E411" s="77"/>
      <c r="F411" s="12">
        <f>F412</f>
        <v>2324</v>
      </c>
      <c r="G411" s="12">
        <f aca="true" t="shared" si="43" ref="G411:H413">G412</f>
        <v>2324</v>
      </c>
      <c r="H411" s="12">
        <f t="shared" si="43"/>
        <v>0</v>
      </c>
    </row>
    <row r="412" spans="1:8" ht="94.5">
      <c r="A412" s="49" t="s">
        <v>466</v>
      </c>
      <c r="B412" s="41">
        <v>10</v>
      </c>
      <c r="C412" s="45" t="s">
        <v>527</v>
      </c>
      <c r="D412" s="51" t="s">
        <v>543</v>
      </c>
      <c r="E412" s="77"/>
      <c r="F412" s="12">
        <f>F413</f>
        <v>2324</v>
      </c>
      <c r="G412" s="12">
        <f t="shared" si="43"/>
        <v>2324</v>
      </c>
      <c r="H412" s="12">
        <f t="shared" si="43"/>
        <v>0</v>
      </c>
    </row>
    <row r="413" spans="1:8" ht="47.25">
      <c r="A413" s="54" t="s">
        <v>81</v>
      </c>
      <c r="B413" s="41">
        <v>10</v>
      </c>
      <c r="C413" s="45" t="s">
        <v>527</v>
      </c>
      <c r="D413" s="51" t="s">
        <v>605</v>
      </c>
      <c r="E413" s="77"/>
      <c r="F413" s="12">
        <f>F414</f>
        <v>2324</v>
      </c>
      <c r="G413" s="12">
        <f t="shared" si="43"/>
        <v>2324</v>
      </c>
      <c r="H413" s="12">
        <f t="shared" si="43"/>
        <v>0</v>
      </c>
    </row>
    <row r="414" spans="1:8" ht="94.5">
      <c r="A414" s="55" t="s">
        <v>93</v>
      </c>
      <c r="B414" s="41">
        <v>10</v>
      </c>
      <c r="C414" s="45" t="s">
        <v>527</v>
      </c>
      <c r="D414" s="53" t="s">
        <v>675</v>
      </c>
      <c r="E414" s="41" t="s">
        <v>745</v>
      </c>
      <c r="F414" s="9">
        <f>SUM(G414:H414)</f>
        <v>2324</v>
      </c>
      <c r="G414" s="9">
        <v>2324</v>
      </c>
      <c r="H414" s="9">
        <v>0</v>
      </c>
    </row>
    <row r="415" spans="1:8" ht="31.5">
      <c r="A415" s="38" t="s">
        <v>277</v>
      </c>
      <c r="B415" s="42">
        <v>10</v>
      </c>
      <c r="C415" s="40" t="s">
        <v>428</v>
      </c>
      <c r="D415" s="41"/>
      <c r="E415" s="41"/>
      <c r="F415" s="8">
        <f>F416</f>
        <v>9590.9</v>
      </c>
      <c r="G415" s="8">
        <f>G416</f>
        <v>8129.9</v>
      </c>
      <c r="H415" s="8">
        <f>H416</f>
        <v>1461</v>
      </c>
    </row>
    <row r="416" spans="1:8" ht="47.25">
      <c r="A416" s="49" t="s">
        <v>408</v>
      </c>
      <c r="B416" s="41">
        <v>10</v>
      </c>
      <c r="C416" s="45" t="s">
        <v>428</v>
      </c>
      <c r="D416" s="46" t="s">
        <v>680</v>
      </c>
      <c r="E416" s="41"/>
      <c r="F416" s="9">
        <f>SUM(F417,F420,F424)</f>
        <v>9590.9</v>
      </c>
      <c r="G416" s="9">
        <f>SUM(G417,G420,G424)</f>
        <v>8129.9</v>
      </c>
      <c r="H416" s="9">
        <f>SUM(H417,H420,H424)</f>
        <v>1461</v>
      </c>
    </row>
    <row r="417" spans="1:8" ht="110.25">
      <c r="A417" s="49" t="s">
        <v>828</v>
      </c>
      <c r="B417" s="41">
        <v>10</v>
      </c>
      <c r="C417" s="45" t="s">
        <v>428</v>
      </c>
      <c r="D417" s="46" t="s">
        <v>826</v>
      </c>
      <c r="E417" s="41"/>
      <c r="F417" s="9">
        <f aca="true" t="shared" si="44" ref="F417:H418">F418</f>
        <v>1004</v>
      </c>
      <c r="G417" s="9">
        <f t="shared" si="44"/>
        <v>0</v>
      </c>
      <c r="H417" s="9">
        <f t="shared" si="44"/>
        <v>1004</v>
      </c>
    </row>
    <row r="418" spans="1:8" ht="47.25">
      <c r="A418" s="47" t="s">
        <v>829</v>
      </c>
      <c r="B418" s="41">
        <v>10</v>
      </c>
      <c r="C418" s="45" t="s">
        <v>428</v>
      </c>
      <c r="D418" s="46" t="s">
        <v>827</v>
      </c>
      <c r="E418" s="41"/>
      <c r="F418" s="9">
        <f t="shared" si="44"/>
        <v>1004</v>
      </c>
      <c r="G418" s="9">
        <f t="shared" si="44"/>
        <v>0</v>
      </c>
      <c r="H418" s="9">
        <f t="shared" si="44"/>
        <v>1004</v>
      </c>
    </row>
    <row r="419" spans="1:8" ht="78.75">
      <c r="A419" s="43" t="s">
        <v>59</v>
      </c>
      <c r="B419" s="41" t="s">
        <v>134</v>
      </c>
      <c r="C419" s="45" t="s">
        <v>428</v>
      </c>
      <c r="D419" s="41" t="s">
        <v>301</v>
      </c>
      <c r="E419" s="41">
        <v>600</v>
      </c>
      <c r="F419" s="9">
        <f>SUM(G419:H419)</f>
        <v>1004</v>
      </c>
      <c r="G419" s="10"/>
      <c r="H419" s="10">
        <v>1004</v>
      </c>
    </row>
    <row r="420" spans="1:8" ht="63">
      <c r="A420" s="43" t="s">
        <v>395</v>
      </c>
      <c r="B420" s="41" t="s">
        <v>134</v>
      </c>
      <c r="C420" s="45" t="s">
        <v>428</v>
      </c>
      <c r="D420" s="46" t="s">
        <v>200</v>
      </c>
      <c r="E420" s="41"/>
      <c r="F420" s="9">
        <f>F421</f>
        <v>160</v>
      </c>
      <c r="G420" s="9">
        <f>G421</f>
        <v>152</v>
      </c>
      <c r="H420" s="9">
        <f>H421</f>
        <v>8</v>
      </c>
    </row>
    <row r="421" spans="1:8" ht="78.75">
      <c r="A421" s="43" t="s">
        <v>396</v>
      </c>
      <c r="B421" s="41" t="s">
        <v>134</v>
      </c>
      <c r="C421" s="45" t="s">
        <v>428</v>
      </c>
      <c r="D421" s="46" t="s">
        <v>304</v>
      </c>
      <c r="E421" s="41"/>
      <c r="F421" s="9">
        <f>SUM(F422:F423)</f>
        <v>160</v>
      </c>
      <c r="G421" s="9">
        <f>SUM(G422:G423)</f>
        <v>152</v>
      </c>
      <c r="H421" s="9">
        <f>SUM(H422:H423)</f>
        <v>8</v>
      </c>
    </row>
    <row r="422" spans="1:8" ht="78.75">
      <c r="A422" s="43" t="s">
        <v>54</v>
      </c>
      <c r="B422" s="41" t="s">
        <v>134</v>
      </c>
      <c r="C422" s="45" t="s">
        <v>428</v>
      </c>
      <c r="D422" s="41" t="s">
        <v>53</v>
      </c>
      <c r="E422" s="41" t="s">
        <v>644</v>
      </c>
      <c r="F422" s="9">
        <f>SUM(G422:H422)</f>
        <v>160</v>
      </c>
      <c r="G422" s="9">
        <v>152</v>
      </c>
      <c r="H422" s="9">
        <v>8</v>
      </c>
    </row>
    <row r="423" spans="1:8" ht="63">
      <c r="A423" s="43" t="s">
        <v>353</v>
      </c>
      <c r="B423" s="41" t="s">
        <v>134</v>
      </c>
      <c r="C423" s="45" t="s">
        <v>428</v>
      </c>
      <c r="D423" s="41" t="s">
        <v>199</v>
      </c>
      <c r="E423" s="41" t="s">
        <v>644</v>
      </c>
      <c r="F423" s="9">
        <f>SUM(G423:H423)</f>
        <v>0</v>
      </c>
      <c r="G423" s="9">
        <v>0</v>
      </c>
      <c r="H423" s="9"/>
    </row>
    <row r="424" spans="1:8" ht="78.75">
      <c r="A424" s="49" t="s">
        <v>487</v>
      </c>
      <c r="B424" s="41">
        <v>10</v>
      </c>
      <c r="C424" s="45" t="s">
        <v>428</v>
      </c>
      <c r="D424" s="46" t="s">
        <v>485</v>
      </c>
      <c r="E424" s="41"/>
      <c r="F424" s="9">
        <f>SUM(F425,F428,F432,F435,F438)</f>
        <v>8426.9</v>
      </c>
      <c r="G424" s="9">
        <f>SUM(G425,G428,G432,G435,G438)</f>
        <v>7977.9</v>
      </c>
      <c r="H424" s="9">
        <f>SUM(H425,H428,H432,H435,H438)</f>
        <v>449</v>
      </c>
    </row>
    <row r="425" spans="1:8" ht="31.5">
      <c r="A425" s="49" t="s">
        <v>630</v>
      </c>
      <c r="B425" s="41">
        <v>10</v>
      </c>
      <c r="C425" s="45" t="s">
        <v>428</v>
      </c>
      <c r="D425" s="51" t="s">
        <v>60</v>
      </c>
      <c r="E425" s="41"/>
      <c r="F425" s="9">
        <f>SUM(F426:F427)</f>
        <v>6136</v>
      </c>
      <c r="G425" s="9">
        <f>SUM(G426:G427)</f>
        <v>6136</v>
      </c>
      <c r="H425" s="9">
        <f>SUM(H426:H427)</f>
        <v>0</v>
      </c>
    </row>
    <row r="426" spans="1:8" ht="110.25">
      <c r="A426" s="52" t="s">
        <v>98</v>
      </c>
      <c r="B426" s="41">
        <v>10</v>
      </c>
      <c r="C426" s="45" t="s">
        <v>428</v>
      </c>
      <c r="D426" s="53" t="s">
        <v>235</v>
      </c>
      <c r="E426" s="41" t="s">
        <v>642</v>
      </c>
      <c r="F426" s="9">
        <f>SUM(G426:H426)</f>
        <v>6089</v>
      </c>
      <c r="G426" s="10">
        <v>6089</v>
      </c>
      <c r="H426" s="10"/>
    </row>
    <row r="427" spans="1:8" ht="63">
      <c r="A427" s="43" t="s">
        <v>362</v>
      </c>
      <c r="B427" s="41">
        <v>10</v>
      </c>
      <c r="C427" s="45" t="s">
        <v>428</v>
      </c>
      <c r="D427" s="53" t="s">
        <v>235</v>
      </c>
      <c r="E427" s="41" t="s">
        <v>644</v>
      </c>
      <c r="F427" s="9">
        <f>SUM(G427:H427)</f>
        <v>47</v>
      </c>
      <c r="G427" s="10">
        <v>47</v>
      </c>
      <c r="H427" s="10"/>
    </row>
    <row r="428" spans="1:8" ht="78.75">
      <c r="A428" s="55" t="s">
        <v>825</v>
      </c>
      <c r="B428" s="41">
        <v>10</v>
      </c>
      <c r="C428" s="45" t="s">
        <v>428</v>
      </c>
      <c r="D428" s="46" t="s">
        <v>486</v>
      </c>
      <c r="E428" s="41"/>
      <c r="F428" s="9">
        <f>SUM(F429,F430,F431)</f>
        <v>791</v>
      </c>
      <c r="G428" s="9">
        <f>SUM(G429,G430,G431)</f>
        <v>342</v>
      </c>
      <c r="H428" s="9">
        <f>SUM(H429,H430,H431)</f>
        <v>449</v>
      </c>
    </row>
    <row r="429" spans="1:8" ht="110.25">
      <c r="A429" s="43" t="s">
        <v>875</v>
      </c>
      <c r="B429" s="41">
        <v>10</v>
      </c>
      <c r="C429" s="45" t="s">
        <v>428</v>
      </c>
      <c r="D429" s="41" t="s">
        <v>300</v>
      </c>
      <c r="E429" s="41">
        <v>100</v>
      </c>
      <c r="F429" s="9">
        <f aca="true" t="shared" si="45" ref="F429:F434">SUM(G429:H429)</f>
        <v>449</v>
      </c>
      <c r="G429" s="10"/>
      <c r="H429" s="10">
        <v>449</v>
      </c>
    </row>
    <row r="430" spans="1:8" ht="157.5">
      <c r="A430" s="52" t="s">
        <v>596</v>
      </c>
      <c r="B430" s="41">
        <v>10</v>
      </c>
      <c r="C430" s="45" t="s">
        <v>428</v>
      </c>
      <c r="D430" s="53" t="s">
        <v>236</v>
      </c>
      <c r="E430" s="41" t="s">
        <v>642</v>
      </c>
      <c r="F430" s="9">
        <f t="shared" si="45"/>
        <v>338</v>
      </c>
      <c r="G430" s="10">
        <v>338</v>
      </c>
      <c r="H430" s="10"/>
    </row>
    <row r="431" spans="1:8" ht="94.5">
      <c r="A431" s="43" t="s">
        <v>579</v>
      </c>
      <c r="B431" s="41">
        <v>10</v>
      </c>
      <c r="C431" s="45" t="s">
        <v>428</v>
      </c>
      <c r="D431" s="53" t="s">
        <v>236</v>
      </c>
      <c r="E431" s="41" t="s">
        <v>644</v>
      </c>
      <c r="F431" s="9">
        <f t="shared" si="45"/>
        <v>4</v>
      </c>
      <c r="G431" s="10">
        <v>4</v>
      </c>
      <c r="H431" s="10"/>
    </row>
    <row r="432" spans="1:8" ht="47.25">
      <c r="A432" s="54" t="s">
        <v>581</v>
      </c>
      <c r="B432" s="41">
        <v>10</v>
      </c>
      <c r="C432" s="45" t="s">
        <v>428</v>
      </c>
      <c r="D432" s="51" t="s">
        <v>580</v>
      </c>
      <c r="E432" s="41"/>
      <c r="F432" s="9">
        <f t="shared" si="45"/>
        <v>495</v>
      </c>
      <c r="G432" s="9">
        <f>SUM(G433:G434)</f>
        <v>495</v>
      </c>
      <c r="H432" s="9">
        <f>SUM(H433:H434)</f>
        <v>0</v>
      </c>
    </row>
    <row r="433" spans="1:8" ht="126">
      <c r="A433" s="52" t="s">
        <v>582</v>
      </c>
      <c r="B433" s="41">
        <v>10</v>
      </c>
      <c r="C433" s="45" t="s">
        <v>428</v>
      </c>
      <c r="D433" s="53" t="s">
        <v>237</v>
      </c>
      <c r="E433" s="41" t="s">
        <v>642</v>
      </c>
      <c r="F433" s="9">
        <f t="shared" si="45"/>
        <v>436</v>
      </c>
      <c r="G433" s="10">
        <v>436</v>
      </c>
      <c r="H433" s="10"/>
    </row>
    <row r="434" spans="1:8" ht="63">
      <c r="A434" s="43" t="s">
        <v>583</v>
      </c>
      <c r="B434" s="41">
        <v>10</v>
      </c>
      <c r="C434" s="45" t="s">
        <v>428</v>
      </c>
      <c r="D434" s="53" t="s">
        <v>237</v>
      </c>
      <c r="E434" s="41" t="s">
        <v>644</v>
      </c>
      <c r="F434" s="9">
        <f t="shared" si="45"/>
        <v>59</v>
      </c>
      <c r="G434" s="10">
        <v>59</v>
      </c>
      <c r="H434" s="10"/>
    </row>
    <row r="435" spans="1:8" ht="63">
      <c r="A435" s="54" t="s">
        <v>29</v>
      </c>
      <c r="B435" s="41">
        <v>10</v>
      </c>
      <c r="C435" s="45" t="s">
        <v>428</v>
      </c>
      <c r="D435" s="51" t="s">
        <v>584</v>
      </c>
      <c r="E435" s="41"/>
      <c r="F435" s="9">
        <f>SUM(F436:F437)</f>
        <v>1004</v>
      </c>
      <c r="G435" s="9">
        <f>SUM(G436:G437)</f>
        <v>1004</v>
      </c>
      <c r="H435" s="9">
        <f>SUM(H436:H437)</f>
        <v>0</v>
      </c>
    </row>
    <row r="436" spans="1:8" ht="126">
      <c r="A436" s="52" t="s">
        <v>749</v>
      </c>
      <c r="B436" s="41">
        <v>10</v>
      </c>
      <c r="C436" s="45" t="s">
        <v>428</v>
      </c>
      <c r="D436" s="53" t="s">
        <v>238</v>
      </c>
      <c r="E436" s="41" t="s">
        <v>642</v>
      </c>
      <c r="F436" s="9">
        <f>SUM(G436:H436)</f>
        <v>904</v>
      </c>
      <c r="G436" s="10">
        <v>904</v>
      </c>
      <c r="H436" s="10"/>
    </row>
    <row r="437" spans="1:8" ht="78.75">
      <c r="A437" s="43" t="s">
        <v>750</v>
      </c>
      <c r="B437" s="41">
        <v>10</v>
      </c>
      <c r="C437" s="45" t="s">
        <v>428</v>
      </c>
      <c r="D437" s="53" t="s">
        <v>238</v>
      </c>
      <c r="E437" s="41" t="s">
        <v>644</v>
      </c>
      <c r="F437" s="9">
        <f>SUM(G437:H437)</f>
        <v>100</v>
      </c>
      <c r="G437" s="10">
        <v>100</v>
      </c>
      <c r="H437" s="10"/>
    </row>
    <row r="438" spans="1:8" ht="47.25">
      <c r="A438" s="54" t="s">
        <v>31</v>
      </c>
      <c r="B438" s="41">
        <v>10</v>
      </c>
      <c r="C438" s="45" t="s">
        <v>428</v>
      </c>
      <c r="D438" s="51" t="s">
        <v>30</v>
      </c>
      <c r="E438" s="41"/>
      <c r="F438" s="9">
        <f>F439</f>
        <v>0.9</v>
      </c>
      <c r="G438" s="9">
        <f>G439</f>
        <v>0.9</v>
      </c>
      <c r="H438" s="9">
        <f>H439</f>
        <v>0</v>
      </c>
    </row>
    <row r="439" spans="1:8" ht="63">
      <c r="A439" s="43" t="s">
        <v>881</v>
      </c>
      <c r="B439" s="41">
        <v>10</v>
      </c>
      <c r="C439" s="45" t="s">
        <v>428</v>
      </c>
      <c r="D439" s="53" t="s">
        <v>239</v>
      </c>
      <c r="E439" s="41" t="s">
        <v>644</v>
      </c>
      <c r="F439" s="9">
        <f>SUM(G439:H439)</f>
        <v>0.9</v>
      </c>
      <c r="G439" s="10">
        <v>0.9</v>
      </c>
      <c r="H439" s="10"/>
    </row>
    <row r="440" spans="1:8" ht="15.75">
      <c r="A440" s="38" t="s">
        <v>135</v>
      </c>
      <c r="B440" s="42">
        <v>11</v>
      </c>
      <c r="C440" s="41"/>
      <c r="D440" s="41"/>
      <c r="E440" s="41"/>
      <c r="F440" s="8">
        <f aca="true" t="shared" si="46" ref="F440:H443">F441</f>
        <v>26601</v>
      </c>
      <c r="G440" s="8">
        <f t="shared" si="46"/>
        <v>0</v>
      </c>
      <c r="H440" s="8">
        <f t="shared" si="46"/>
        <v>26601</v>
      </c>
    </row>
    <row r="441" spans="1:8" ht="15.75">
      <c r="A441" s="38" t="s">
        <v>136</v>
      </c>
      <c r="B441" s="42">
        <v>11</v>
      </c>
      <c r="C441" s="40" t="s">
        <v>526</v>
      </c>
      <c r="D441" s="41"/>
      <c r="E441" s="41"/>
      <c r="F441" s="8">
        <f t="shared" si="46"/>
        <v>26601</v>
      </c>
      <c r="G441" s="8">
        <f t="shared" si="46"/>
        <v>0</v>
      </c>
      <c r="H441" s="8">
        <f t="shared" si="46"/>
        <v>26601</v>
      </c>
    </row>
    <row r="442" spans="1:8" ht="63">
      <c r="A442" s="49" t="s">
        <v>737</v>
      </c>
      <c r="B442" s="41" t="s">
        <v>137</v>
      </c>
      <c r="C442" s="45" t="s">
        <v>526</v>
      </c>
      <c r="D442" s="46" t="s">
        <v>734</v>
      </c>
      <c r="E442" s="41"/>
      <c r="F442" s="9">
        <f>F443</f>
        <v>26601</v>
      </c>
      <c r="G442" s="9">
        <f t="shared" si="46"/>
        <v>0</v>
      </c>
      <c r="H442" s="9">
        <f t="shared" si="46"/>
        <v>26601</v>
      </c>
    </row>
    <row r="443" spans="1:8" ht="78.75">
      <c r="A443" s="49" t="s">
        <v>559</v>
      </c>
      <c r="B443" s="41" t="s">
        <v>137</v>
      </c>
      <c r="C443" s="45" t="s">
        <v>526</v>
      </c>
      <c r="D443" s="46" t="s">
        <v>736</v>
      </c>
      <c r="E443" s="41"/>
      <c r="F443" s="9">
        <f>F444</f>
        <v>26601</v>
      </c>
      <c r="G443" s="9">
        <f t="shared" si="46"/>
        <v>0</v>
      </c>
      <c r="H443" s="9">
        <f t="shared" si="46"/>
        <v>26601</v>
      </c>
    </row>
    <row r="444" spans="1:8" ht="47.25">
      <c r="A444" s="47" t="s">
        <v>560</v>
      </c>
      <c r="B444" s="41" t="s">
        <v>137</v>
      </c>
      <c r="C444" s="45" t="s">
        <v>526</v>
      </c>
      <c r="D444" s="46" t="s">
        <v>735</v>
      </c>
      <c r="E444" s="41"/>
      <c r="F444" s="9">
        <f>SUM(F445:F447)</f>
        <v>26601</v>
      </c>
      <c r="G444" s="9">
        <f>SUM(G445:G447)</f>
        <v>0</v>
      </c>
      <c r="H444" s="9">
        <f>SUM(H445:H447)</f>
        <v>26601</v>
      </c>
    </row>
    <row r="445" spans="1:8" ht="78.75">
      <c r="A445" s="55" t="s">
        <v>850</v>
      </c>
      <c r="B445" s="41" t="s">
        <v>137</v>
      </c>
      <c r="C445" s="45" t="s">
        <v>526</v>
      </c>
      <c r="D445" s="41" t="s">
        <v>330</v>
      </c>
      <c r="E445" s="41" t="s">
        <v>128</v>
      </c>
      <c r="F445" s="9">
        <f>SUM(G445:H445)</f>
        <v>26436</v>
      </c>
      <c r="G445" s="9">
        <v>0</v>
      </c>
      <c r="H445" s="9">
        <v>26436</v>
      </c>
    </row>
    <row r="446" spans="1:8" ht="78.75">
      <c r="A446" s="59" t="s">
        <v>728</v>
      </c>
      <c r="B446" s="41" t="s">
        <v>137</v>
      </c>
      <c r="C446" s="45" t="s">
        <v>526</v>
      </c>
      <c r="D446" s="41" t="s">
        <v>330</v>
      </c>
      <c r="E446" s="41" t="s">
        <v>644</v>
      </c>
      <c r="F446" s="9">
        <f>SUM(G446:H446)</f>
        <v>30</v>
      </c>
      <c r="G446" s="9"/>
      <c r="H446" s="9">
        <v>30</v>
      </c>
    </row>
    <row r="447" spans="1:8" ht="78.75">
      <c r="A447" s="59" t="s">
        <v>728</v>
      </c>
      <c r="B447" s="41" t="s">
        <v>137</v>
      </c>
      <c r="C447" s="45" t="s">
        <v>526</v>
      </c>
      <c r="D447" s="41" t="s">
        <v>330</v>
      </c>
      <c r="E447" s="41" t="s">
        <v>745</v>
      </c>
      <c r="F447" s="9">
        <f>SUM(G447:H447)</f>
        <v>135</v>
      </c>
      <c r="G447" s="9"/>
      <c r="H447" s="9">
        <v>135</v>
      </c>
    </row>
    <row r="448" spans="1:8" ht="15.75">
      <c r="A448" s="82" t="s">
        <v>143</v>
      </c>
      <c r="B448" s="78" t="s">
        <v>741</v>
      </c>
      <c r="C448" s="78"/>
      <c r="D448" s="78"/>
      <c r="E448" s="78"/>
      <c r="F448" s="11">
        <f>F449</f>
        <v>494</v>
      </c>
      <c r="G448" s="11">
        <f aca="true" t="shared" si="47" ref="G448:H451">G449</f>
        <v>0</v>
      </c>
      <c r="H448" s="11">
        <f t="shared" si="47"/>
        <v>494</v>
      </c>
    </row>
    <row r="449" spans="1:8" ht="15.75">
      <c r="A449" s="82" t="s">
        <v>420</v>
      </c>
      <c r="B449" s="78" t="s">
        <v>741</v>
      </c>
      <c r="C449" s="83" t="s">
        <v>494</v>
      </c>
      <c r="D449" s="78"/>
      <c r="E449" s="78"/>
      <c r="F449" s="11">
        <f>F450</f>
        <v>494</v>
      </c>
      <c r="G449" s="11">
        <f t="shared" si="47"/>
        <v>0</v>
      </c>
      <c r="H449" s="11">
        <f t="shared" si="47"/>
        <v>494</v>
      </c>
    </row>
    <row r="450" spans="1:8" ht="31.5">
      <c r="A450" s="43" t="s">
        <v>41</v>
      </c>
      <c r="B450" s="77" t="s">
        <v>741</v>
      </c>
      <c r="C450" s="84" t="s">
        <v>494</v>
      </c>
      <c r="D450" s="46" t="s">
        <v>39</v>
      </c>
      <c r="E450" s="77"/>
      <c r="F450" s="12">
        <f>F451</f>
        <v>494</v>
      </c>
      <c r="G450" s="12">
        <f t="shared" si="47"/>
        <v>0</v>
      </c>
      <c r="H450" s="12">
        <f t="shared" si="47"/>
        <v>494</v>
      </c>
    </row>
    <row r="451" spans="1:8" ht="15.75">
      <c r="A451" s="43" t="s">
        <v>42</v>
      </c>
      <c r="B451" s="77" t="s">
        <v>741</v>
      </c>
      <c r="C451" s="84" t="s">
        <v>494</v>
      </c>
      <c r="D451" s="46" t="s">
        <v>40</v>
      </c>
      <c r="E451" s="77"/>
      <c r="F451" s="12">
        <f>F452</f>
        <v>494</v>
      </c>
      <c r="G451" s="12">
        <f t="shared" si="47"/>
        <v>0</v>
      </c>
      <c r="H451" s="12">
        <f t="shared" si="47"/>
        <v>494</v>
      </c>
    </row>
    <row r="452" spans="1:8" ht="31.5">
      <c r="A452" s="71" t="s">
        <v>397</v>
      </c>
      <c r="B452" s="77" t="s">
        <v>741</v>
      </c>
      <c r="C452" s="84" t="s">
        <v>494</v>
      </c>
      <c r="D452" s="85" t="s">
        <v>141</v>
      </c>
      <c r="E452" s="77" t="s">
        <v>142</v>
      </c>
      <c r="F452" s="12">
        <f>SUM(G452:H452)</f>
        <v>494</v>
      </c>
      <c r="G452" s="14"/>
      <c r="H452" s="10">
        <v>494</v>
      </c>
    </row>
    <row r="453" spans="1:8" ht="63">
      <c r="A453" s="38" t="s">
        <v>651</v>
      </c>
      <c r="B453" s="42">
        <v>14</v>
      </c>
      <c r="C453" s="41"/>
      <c r="D453" s="41"/>
      <c r="E453" s="41"/>
      <c r="F453" s="8">
        <f>F454</f>
        <v>44496</v>
      </c>
      <c r="G453" s="8">
        <f>G454</f>
        <v>17286</v>
      </c>
      <c r="H453" s="8">
        <f>H454</f>
        <v>27210</v>
      </c>
    </row>
    <row r="454" spans="1:8" ht="47.25">
      <c r="A454" s="38" t="s">
        <v>474</v>
      </c>
      <c r="B454" s="42">
        <v>14</v>
      </c>
      <c r="C454" s="40" t="s">
        <v>526</v>
      </c>
      <c r="D454" s="41"/>
      <c r="E454" s="41"/>
      <c r="F454" s="8">
        <f>SUM(F457,F458)</f>
        <v>44496</v>
      </c>
      <c r="G454" s="8">
        <f>SUM(G457,G458)</f>
        <v>17286</v>
      </c>
      <c r="H454" s="8">
        <f>SUM(H457,H458)</f>
        <v>27210</v>
      </c>
    </row>
    <row r="455" spans="1:8" ht="31.5">
      <c r="A455" s="43" t="s">
        <v>41</v>
      </c>
      <c r="B455" s="41">
        <v>14</v>
      </c>
      <c r="C455" s="45" t="s">
        <v>526</v>
      </c>
      <c r="D455" s="51" t="s">
        <v>39</v>
      </c>
      <c r="E455" s="41"/>
      <c r="F455" s="9">
        <f>F456</f>
        <v>44496</v>
      </c>
      <c r="G455" s="9">
        <f>G456</f>
        <v>17286</v>
      </c>
      <c r="H455" s="9">
        <f>H456</f>
        <v>27210</v>
      </c>
    </row>
    <row r="456" spans="1:8" ht="15.75">
      <c r="A456" s="43" t="s">
        <v>42</v>
      </c>
      <c r="B456" s="41">
        <v>14</v>
      </c>
      <c r="C456" s="45" t="s">
        <v>526</v>
      </c>
      <c r="D456" s="51" t="s">
        <v>40</v>
      </c>
      <c r="E456" s="41"/>
      <c r="F456" s="9">
        <f>SUM(F457:F458)</f>
        <v>44496</v>
      </c>
      <c r="G456" s="9">
        <f>SUM(G457:G458)</f>
        <v>17286</v>
      </c>
      <c r="H456" s="9">
        <f>SUM(H457:H458)</f>
        <v>27210</v>
      </c>
    </row>
    <row r="457" spans="1:8" ht="63">
      <c r="A457" s="55" t="s">
        <v>352</v>
      </c>
      <c r="B457" s="41">
        <v>14</v>
      </c>
      <c r="C457" s="45" t="s">
        <v>526</v>
      </c>
      <c r="D457" s="53" t="s">
        <v>37</v>
      </c>
      <c r="E457" s="41" t="s">
        <v>739</v>
      </c>
      <c r="F457" s="9">
        <f>SUM(G457:H457)</f>
        <v>17286</v>
      </c>
      <c r="G457" s="9">
        <v>17286</v>
      </c>
      <c r="H457" s="9"/>
    </row>
    <row r="458" spans="1:8" ht="47.25">
      <c r="A458" s="47" t="s">
        <v>355</v>
      </c>
      <c r="B458" s="41" t="s">
        <v>476</v>
      </c>
      <c r="C458" s="45" t="s">
        <v>526</v>
      </c>
      <c r="D458" s="53" t="s">
        <v>38</v>
      </c>
      <c r="E458" s="41" t="s">
        <v>739</v>
      </c>
      <c r="F458" s="9">
        <f>SUM(G458:H458)</f>
        <v>27210</v>
      </c>
      <c r="G458" s="9">
        <v>0</v>
      </c>
      <c r="H458" s="9">
        <v>27210</v>
      </c>
    </row>
    <row r="459" spans="1:8" ht="15.75">
      <c r="A459" s="102" t="s">
        <v>343</v>
      </c>
      <c r="B459" s="78"/>
      <c r="C459" s="78"/>
      <c r="D459" s="78"/>
      <c r="E459" s="78"/>
      <c r="F459" s="11">
        <f>SUM(F10,F81,F86,F97,F133,F165,F172,F249,F300,F295,F440,F448,F453)</f>
        <v>887974</v>
      </c>
      <c r="G459" s="11">
        <f>SUM(G10,G81,G86,G97,G133,G165,G172,G249,G300,G295,G440,G448,G453)</f>
        <v>497922</v>
      </c>
      <c r="H459" s="11">
        <f>SUM(H10,H81,H86,H97,H133,H165,H172,H249,H300,H295,H440,H448,H453)</f>
        <v>390052</v>
      </c>
    </row>
    <row r="460" spans="1:8" s="106" customFormat="1" ht="15.75">
      <c r="A460" s="103"/>
      <c r="B460" s="104"/>
      <c r="C460" s="104"/>
      <c r="D460" s="104"/>
      <c r="E460" s="104"/>
      <c r="F460" s="105"/>
      <c r="G460" s="105"/>
      <c r="H460" s="105"/>
    </row>
    <row r="461" spans="1:8" s="106" customFormat="1" ht="15.75">
      <c r="A461" s="103"/>
      <c r="B461" s="104"/>
      <c r="C461" s="104"/>
      <c r="D461" s="104"/>
      <c r="E461" s="104"/>
      <c r="F461" s="105"/>
      <c r="G461" s="105"/>
      <c r="H461" s="105"/>
    </row>
    <row r="462" spans="1:8" s="106" customFormat="1" ht="15.75">
      <c r="A462" s="107"/>
      <c r="B462" s="108"/>
      <c r="C462" s="108"/>
      <c r="D462" s="108"/>
      <c r="E462" s="108"/>
      <c r="F462" s="109"/>
      <c r="G462" s="110"/>
      <c r="H462" s="110"/>
    </row>
    <row r="463" spans="1:8" s="106" customFormat="1" ht="15.75">
      <c r="A463" s="107"/>
      <c r="B463" s="108"/>
      <c r="C463" s="108"/>
      <c r="D463" s="108"/>
      <c r="E463" s="108"/>
      <c r="F463" s="109"/>
      <c r="G463" s="110"/>
      <c r="H463" s="110"/>
    </row>
    <row r="464" spans="1:8" s="106" customFormat="1" ht="15.75">
      <c r="A464" s="107"/>
      <c r="B464" s="108"/>
      <c r="C464" s="108"/>
      <c r="D464" s="108"/>
      <c r="E464" s="108"/>
      <c r="F464" s="109"/>
      <c r="G464" s="110"/>
      <c r="H464" s="110"/>
    </row>
    <row r="465" spans="1:8" s="106" customFormat="1" ht="15.75">
      <c r="A465" s="107"/>
      <c r="B465" s="108"/>
      <c r="C465" s="108"/>
      <c r="D465" s="108"/>
      <c r="E465" s="108"/>
      <c r="F465" s="109"/>
      <c r="G465" s="110"/>
      <c r="H465" s="110"/>
    </row>
  </sheetData>
  <sheetProtection/>
  <mergeCells count="13">
    <mergeCell ref="A1:F1"/>
    <mergeCell ref="A2:F2"/>
    <mergeCell ref="A3:F3"/>
    <mergeCell ref="A4:F4"/>
    <mergeCell ref="A6:F6"/>
    <mergeCell ref="G8:G9"/>
    <mergeCell ref="H8:H9"/>
    <mergeCell ref="A8:A9"/>
    <mergeCell ref="B8:B9"/>
    <mergeCell ref="C8:C9"/>
    <mergeCell ref="D8:D9"/>
    <mergeCell ref="E8:E9"/>
    <mergeCell ref="F8:F9"/>
  </mergeCells>
  <printOptions/>
  <pageMargins left="0.5905511811023623" right="0.1968503937007874" top="0.3937007874015748" bottom="0.1968503937007874" header="0" footer="0"/>
  <pageSetup firstPageNumber="69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H346"/>
  <sheetViews>
    <sheetView zoomScale="90" zoomScaleNormal="90" zoomScalePageLayoutView="0" workbookViewId="0" topLeftCell="A1">
      <selection activeCell="A4" sqref="A4:F4"/>
    </sheetView>
  </sheetViews>
  <sheetFormatPr defaultColWidth="9.00390625" defaultRowHeight="12.75"/>
  <cols>
    <col min="1" max="1" width="52.375" style="131" customWidth="1"/>
    <col min="2" max="2" width="17.375" style="96" customWidth="1"/>
    <col min="3" max="3" width="6.375" style="96" customWidth="1"/>
    <col min="4" max="4" width="5.25390625" style="96" customWidth="1"/>
    <col min="5" max="5" width="6.625" style="96" customWidth="1"/>
    <col min="6" max="6" width="13.00390625" style="97" customWidth="1"/>
    <col min="7" max="7" width="11.125" style="17" hidden="1" customWidth="1"/>
    <col min="8" max="8" width="12.75390625" style="17" hidden="1" customWidth="1"/>
    <col min="9" max="16384" width="9.125" style="28" customWidth="1"/>
  </cols>
  <sheetData>
    <row r="1" spans="1:8" s="18" customFormat="1" ht="18.75">
      <c r="A1" s="239" t="s">
        <v>609</v>
      </c>
      <c r="B1" s="239"/>
      <c r="C1" s="239"/>
      <c r="D1" s="239"/>
      <c r="E1" s="239"/>
      <c r="F1" s="239"/>
      <c r="G1" s="2"/>
      <c r="H1" s="2"/>
    </row>
    <row r="2" spans="1:8" s="18" customFormat="1" ht="18.75">
      <c r="A2" s="239" t="s">
        <v>333</v>
      </c>
      <c r="B2" s="239"/>
      <c r="C2" s="239"/>
      <c r="D2" s="239"/>
      <c r="E2" s="239"/>
      <c r="F2" s="239"/>
      <c r="G2" s="2"/>
      <c r="H2" s="2"/>
    </row>
    <row r="3" spans="1:8" s="18" customFormat="1" ht="18.75">
      <c r="A3" s="239" t="s">
        <v>334</v>
      </c>
      <c r="B3" s="239"/>
      <c r="C3" s="239"/>
      <c r="D3" s="239"/>
      <c r="E3" s="239"/>
      <c r="F3" s="239"/>
      <c r="G3" s="2"/>
      <c r="H3" s="2"/>
    </row>
    <row r="4" spans="1:8" s="18" customFormat="1" ht="18.75">
      <c r="A4" s="239" t="s">
        <v>949</v>
      </c>
      <c r="B4" s="239"/>
      <c r="C4" s="239"/>
      <c r="D4" s="239"/>
      <c r="E4" s="239"/>
      <c r="F4" s="239"/>
      <c r="G4" s="2"/>
      <c r="H4" s="2"/>
    </row>
    <row r="5" spans="1:8" s="18" customFormat="1" ht="18.75">
      <c r="A5" s="111"/>
      <c r="B5" s="21"/>
      <c r="C5" s="21"/>
      <c r="D5" s="21"/>
      <c r="E5" s="21"/>
      <c r="F5" s="22"/>
      <c r="G5" s="3"/>
      <c r="H5" s="3"/>
    </row>
    <row r="6" spans="1:8" s="18" customFormat="1" ht="75" customHeight="1">
      <c r="A6" s="238" t="s">
        <v>794</v>
      </c>
      <c r="B6" s="238"/>
      <c r="C6" s="238"/>
      <c r="D6" s="238"/>
      <c r="E6" s="238"/>
      <c r="F6" s="238"/>
      <c r="G6" s="112"/>
      <c r="H6" s="112"/>
    </row>
    <row r="7" spans="1:8" s="18" customFormat="1" ht="18.75">
      <c r="A7" s="113"/>
      <c r="B7" s="5"/>
      <c r="C7" s="5"/>
      <c r="D7" s="5"/>
      <c r="E7" s="5"/>
      <c r="F7" s="27" t="s">
        <v>336</v>
      </c>
      <c r="G7" s="114"/>
      <c r="H7" s="114"/>
    </row>
    <row r="8" spans="1:8" s="34" customFormat="1" ht="12.75">
      <c r="A8" s="240" t="s">
        <v>337</v>
      </c>
      <c r="B8" s="233" t="s">
        <v>340</v>
      </c>
      <c r="C8" s="233" t="s">
        <v>100</v>
      </c>
      <c r="D8" s="233" t="s">
        <v>339</v>
      </c>
      <c r="E8" s="233" t="s">
        <v>101</v>
      </c>
      <c r="F8" s="234" t="s">
        <v>61</v>
      </c>
      <c r="G8" s="235" t="s">
        <v>341</v>
      </c>
      <c r="H8" s="236" t="s">
        <v>342</v>
      </c>
    </row>
    <row r="9" spans="1:8" s="34" customFormat="1" ht="27" customHeight="1">
      <c r="A9" s="241"/>
      <c r="B9" s="233"/>
      <c r="C9" s="233"/>
      <c r="D9" s="233"/>
      <c r="E9" s="233"/>
      <c r="F9" s="234"/>
      <c r="G9" s="235"/>
      <c r="H9" s="237"/>
    </row>
    <row r="10" spans="1:8" s="30" customFormat="1" ht="63">
      <c r="A10" s="115" t="s">
        <v>241</v>
      </c>
      <c r="B10" s="29" t="s">
        <v>840</v>
      </c>
      <c r="C10" s="99"/>
      <c r="D10" s="99"/>
      <c r="E10" s="99"/>
      <c r="F10" s="7">
        <f>SUM(F11,F14,F18,F22,)</f>
        <v>4480</v>
      </c>
      <c r="G10" s="7">
        <f>SUM(G11,G14,G18,G22,)</f>
        <v>991</v>
      </c>
      <c r="H10" s="7">
        <f>SUM(H11,H14,H18,H22,)</f>
        <v>3489</v>
      </c>
    </row>
    <row r="11" spans="1:8" s="34" customFormat="1" ht="110.25">
      <c r="A11" s="43" t="s">
        <v>720</v>
      </c>
      <c r="B11" s="43" t="s">
        <v>701</v>
      </c>
      <c r="C11" s="33"/>
      <c r="D11" s="33"/>
      <c r="E11" s="33"/>
      <c r="F11" s="116">
        <f aca="true" t="shared" si="0" ref="F11:H12">F12</f>
        <v>82</v>
      </c>
      <c r="G11" s="116">
        <f t="shared" si="0"/>
        <v>0</v>
      </c>
      <c r="H11" s="116">
        <f t="shared" si="0"/>
        <v>82</v>
      </c>
    </row>
    <row r="12" spans="1:8" s="34" customFormat="1" ht="31.5">
      <c r="A12" s="43" t="s">
        <v>721</v>
      </c>
      <c r="B12" s="43" t="s">
        <v>702</v>
      </c>
      <c r="C12" s="33"/>
      <c r="D12" s="33"/>
      <c r="E12" s="33"/>
      <c r="F12" s="116">
        <f t="shared" si="0"/>
        <v>82</v>
      </c>
      <c r="G12" s="116">
        <f t="shared" si="0"/>
        <v>0</v>
      </c>
      <c r="H12" s="116">
        <f t="shared" si="0"/>
        <v>82</v>
      </c>
    </row>
    <row r="13" spans="1:8" s="34" customFormat="1" ht="63">
      <c r="A13" s="43" t="s">
        <v>722</v>
      </c>
      <c r="B13" s="117" t="s">
        <v>699</v>
      </c>
      <c r="C13" s="117" t="s">
        <v>644</v>
      </c>
      <c r="D13" s="117" t="s">
        <v>541</v>
      </c>
      <c r="E13" s="117" t="s">
        <v>426</v>
      </c>
      <c r="F13" s="116">
        <f>SUM(G13:H13)</f>
        <v>82</v>
      </c>
      <c r="G13" s="116"/>
      <c r="H13" s="116">
        <v>82</v>
      </c>
    </row>
    <row r="14" spans="1:8" s="34" customFormat="1" ht="110.25">
      <c r="A14" s="115" t="s">
        <v>242</v>
      </c>
      <c r="B14" s="29" t="s">
        <v>839</v>
      </c>
      <c r="C14" s="33"/>
      <c r="D14" s="33"/>
      <c r="E14" s="33"/>
      <c r="F14" s="7">
        <f>SUM(F15,)</f>
        <v>348</v>
      </c>
      <c r="G14" s="7">
        <f>SUM(G15,)</f>
        <v>348</v>
      </c>
      <c r="H14" s="7">
        <f>SUM(H15,)</f>
        <v>0</v>
      </c>
    </row>
    <row r="15" spans="1:8" s="34" customFormat="1" ht="47.25">
      <c r="A15" s="118" t="s">
        <v>523</v>
      </c>
      <c r="B15" s="43" t="s">
        <v>524</v>
      </c>
      <c r="C15" s="33"/>
      <c r="D15" s="33"/>
      <c r="E15" s="33"/>
      <c r="F15" s="116">
        <f>SUM(F16,F17)</f>
        <v>348</v>
      </c>
      <c r="G15" s="116">
        <f>SUM(G16,G17)</f>
        <v>348</v>
      </c>
      <c r="H15" s="116">
        <f>SUM(H16,H17)</f>
        <v>0</v>
      </c>
    </row>
    <row r="16" spans="1:8" ht="110.25">
      <c r="A16" s="52" t="s">
        <v>156</v>
      </c>
      <c r="B16" s="53" t="s">
        <v>314</v>
      </c>
      <c r="C16" s="41" t="s">
        <v>642</v>
      </c>
      <c r="D16" s="45" t="s">
        <v>428</v>
      </c>
      <c r="E16" s="45" t="s">
        <v>493</v>
      </c>
      <c r="F16" s="9">
        <f>SUM(G16:H16)</f>
        <v>301</v>
      </c>
      <c r="G16" s="10">
        <v>301</v>
      </c>
      <c r="H16" s="10"/>
    </row>
    <row r="17" spans="1:8" ht="63">
      <c r="A17" s="52" t="s">
        <v>157</v>
      </c>
      <c r="B17" s="53" t="s">
        <v>314</v>
      </c>
      <c r="C17" s="41" t="s">
        <v>644</v>
      </c>
      <c r="D17" s="45" t="s">
        <v>428</v>
      </c>
      <c r="E17" s="45" t="s">
        <v>493</v>
      </c>
      <c r="F17" s="9">
        <f>SUM(G17:H17)</f>
        <v>47</v>
      </c>
      <c r="G17" s="10">
        <v>47</v>
      </c>
      <c r="H17" s="10"/>
    </row>
    <row r="18" spans="1:8" s="56" customFormat="1" ht="94.5">
      <c r="A18" s="115" t="s">
        <v>243</v>
      </c>
      <c r="B18" s="65" t="s">
        <v>838</v>
      </c>
      <c r="C18" s="42"/>
      <c r="D18" s="42"/>
      <c r="E18" s="42"/>
      <c r="F18" s="8">
        <f>F19</f>
        <v>643</v>
      </c>
      <c r="G18" s="8">
        <f>G19</f>
        <v>643</v>
      </c>
      <c r="H18" s="8">
        <f>H19</f>
        <v>0</v>
      </c>
    </row>
    <row r="19" spans="1:8" s="56" customFormat="1" ht="47.25">
      <c r="A19" s="119" t="s">
        <v>32</v>
      </c>
      <c r="B19" s="51" t="s">
        <v>529</v>
      </c>
      <c r="C19" s="42"/>
      <c r="D19" s="42"/>
      <c r="E19" s="42"/>
      <c r="F19" s="9">
        <f>SUM(F20:F21)</f>
        <v>643</v>
      </c>
      <c r="G19" s="9">
        <f>SUM(G20:G21)</f>
        <v>643</v>
      </c>
      <c r="H19" s="9">
        <f>SUM(H20:H21)</f>
        <v>0</v>
      </c>
    </row>
    <row r="20" spans="1:8" ht="110.25">
      <c r="A20" s="52" t="s">
        <v>347</v>
      </c>
      <c r="B20" s="53" t="s">
        <v>313</v>
      </c>
      <c r="C20" s="41" t="s">
        <v>642</v>
      </c>
      <c r="D20" s="45" t="s">
        <v>526</v>
      </c>
      <c r="E20" s="45" t="s">
        <v>527</v>
      </c>
      <c r="F20" s="9">
        <f>SUM(G20:H20)</f>
        <v>620</v>
      </c>
      <c r="G20" s="10">
        <v>620</v>
      </c>
      <c r="H20" s="10"/>
    </row>
    <row r="21" spans="1:8" ht="63">
      <c r="A21" s="52" t="s">
        <v>834</v>
      </c>
      <c r="B21" s="53" t="s">
        <v>313</v>
      </c>
      <c r="C21" s="41" t="s">
        <v>644</v>
      </c>
      <c r="D21" s="45" t="s">
        <v>526</v>
      </c>
      <c r="E21" s="45" t="s">
        <v>527</v>
      </c>
      <c r="F21" s="9">
        <f>SUM(G21:H21)</f>
        <v>23</v>
      </c>
      <c r="G21" s="10">
        <v>23</v>
      </c>
      <c r="H21" s="10"/>
    </row>
    <row r="22" spans="1:8" s="56" customFormat="1" ht="126">
      <c r="A22" s="115" t="s">
        <v>244</v>
      </c>
      <c r="B22" s="75" t="s">
        <v>837</v>
      </c>
      <c r="C22" s="120"/>
      <c r="D22" s="120"/>
      <c r="E22" s="120"/>
      <c r="F22" s="14">
        <f>SUM(F23,F27,)</f>
        <v>3407</v>
      </c>
      <c r="G22" s="14">
        <f>SUM(G23,G27,)</f>
        <v>0</v>
      </c>
      <c r="H22" s="14">
        <f>SUM(H23,H27,)</f>
        <v>3407</v>
      </c>
    </row>
    <row r="23" spans="1:8" s="56" customFormat="1" ht="31.5">
      <c r="A23" s="118" t="s">
        <v>896</v>
      </c>
      <c r="B23" s="63" t="s">
        <v>895</v>
      </c>
      <c r="C23" s="120"/>
      <c r="D23" s="120"/>
      <c r="E23" s="120"/>
      <c r="F23" s="10">
        <f>SUM(F24:F26)</f>
        <v>3334</v>
      </c>
      <c r="G23" s="10">
        <f>SUM(G24:G26)</f>
        <v>0</v>
      </c>
      <c r="H23" s="10">
        <f>SUM(H24:H26)</f>
        <v>3334</v>
      </c>
    </row>
    <row r="24" spans="1:8" ht="110.25">
      <c r="A24" s="119" t="s">
        <v>836</v>
      </c>
      <c r="B24" s="50" t="s">
        <v>320</v>
      </c>
      <c r="C24" s="64">
        <v>100</v>
      </c>
      <c r="D24" s="62" t="s">
        <v>425</v>
      </c>
      <c r="E24" s="62" t="s">
        <v>426</v>
      </c>
      <c r="F24" s="9">
        <f>SUM(G24:H24)</f>
        <v>3145</v>
      </c>
      <c r="G24" s="10"/>
      <c r="H24" s="10">
        <v>3145</v>
      </c>
    </row>
    <row r="25" spans="1:8" ht="63">
      <c r="A25" s="55" t="s">
        <v>46</v>
      </c>
      <c r="B25" s="50" t="s">
        <v>320</v>
      </c>
      <c r="C25" s="64">
        <v>200</v>
      </c>
      <c r="D25" s="62" t="s">
        <v>425</v>
      </c>
      <c r="E25" s="62" t="s">
        <v>426</v>
      </c>
      <c r="F25" s="9">
        <f>SUM(G25:H25)</f>
        <v>188</v>
      </c>
      <c r="G25" s="10"/>
      <c r="H25" s="10">
        <v>188</v>
      </c>
    </row>
    <row r="26" spans="1:8" ht="47.25">
      <c r="A26" s="55" t="s">
        <v>47</v>
      </c>
      <c r="B26" s="50" t="s">
        <v>320</v>
      </c>
      <c r="C26" s="64">
        <v>800</v>
      </c>
      <c r="D26" s="62" t="s">
        <v>425</v>
      </c>
      <c r="E26" s="62" t="s">
        <v>426</v>
      </c>
      <c r="F26" s="9">
        <f>SUM(G26:H26)</f>
        <v>1</v>
      </c>
      <c r="G26" s="10"/>
      <c r="H26" s="10">
        <v>1</v>
      </c>
    </row>
    <row r="27" spans="1:8" ht="31.5">
      <c r="A27" s="119" t="s">
        <v>227</v>
      </c>
      <c r="B27" s="63" t="s">
        <v>897</v>
      </c>
      <c r="C27" s="64"/>
      <c r="D27" s="62"/>
      <c r="E27" s="62"/>
      <c r="F27" s="9">
        <f>SUM(F28:F29)</f>
        <v>73</v>
      </c>
      <c r="G27" s="9">
        <f>SUM(G28:G29)</f>
        <v>0</v>
      </c>
      <c r="H27" s="9">
        <f>SUM(H28:H29)</f>
        <v>73</v>
      </c>
    </row>
    <row r="28" spans="1:8" ht="63">
      <c r="A28" s="119" t="s">
        <v>228</v>
      </c>
      <c r="B28" s="50" t="s">
        <v>321</v>
      </c>
      <c r="C28" s="64">
        <v>200</v>
      </c>
      <c r="D28" s="62" t="s">
        <v>425</v>
      </c>
      <c r="E28" s="62" t="s">
        <v>426</v>
      </c>
      <c r="F28" s="9">
        <f>SUM(G28:H28)</f>
        <v>59</v>
      </c>
      <c r="G28" s="10"/>
      <c r="H28" s="10">
        <v>59</v>
      </c>
    </row>
    <row r="29" spans="1:8" ht="63">
      <c r="A29" s="119" t="s">
        <v>228</v>
      </c>
      <c r="B29" s="50" t="s">
        <v>321</v>
      </c>
      <c r="C29" s="64">
        <v>300</v>
      </c>
      <c r="D29" s="62" t="s">
        <v>425</v>
      </c>
      <c r="E29" s="62" t="s">
        <v>426</v>
      </c>
      <c r="F29" s="9">
        <f>SUM(G29:H29)</f>
        <v>14</v>
      </c>
      <c r="G29" s="10"/>
      <c r="H29" s="10">
        <v>14</v>
      </c>
    </row>
    <row r="30" spans="1:8" ht="47.25">
      <c r="A30" s="115" t="s">
        <v>468</v>
      </c>
      <c r="B30" s="78" t="s">
        <v>841</v>
      </c>
      <c r="C30" s="78"/>
      <c r="D30" s="78"/>
      <c r="E30" s="78"/>
      <c r="F30" s="11">
        <f>SUM(F31,F41,F53,F58,F61)</f>
        <v>438461</v>
      </c>
      <c r="G30" s="11">
        <f>SUM(G31,G41,G53,G58,G61)</f>
        <v>275717</v>
      </c>
      <c r="H30" s="11">
        <f>SUM(H31,H41,H53,H58,H61)</f>
        <v>162744</v>
      </c>
    </row>
    <row r="31" spans="1:8" ht="78.75">
      <c r="A31" s="115" t="s">
        <v>830</v>
      </c>
      <c r="B31" s="78" t="s">
        <v>842</v>
      </c>
      <c r="C31" s="78"/>
      <c r="D31" s="78"/>
      <c r="E31" s="78"/>
      <c r="F31" s="11">
        <f>SUM(F32,F36,F38)</f>
        <v>71077</v>
      </c>
      <c r="G31" s="11">
        <f>SUM(G32,G36,G38)</f>
        <v>32729</v>
      </c>
      <c r="H31" s="11">
        <f>SUM(H32,H36,H38)</f>
        <v>38348</v>
      </c>
    </row>
    <row r="32" spans="1:8" ht="31.5">
      <c r="A32" s="119" t="s">
        <v>510</v>
      </c>
      <c r="B32" s="46" t="s">
        <v>600</v>
      </c>
      <c r="C32" s="78"/>
      <c r="D32" s="78"/>
      <c r="E32" s="78"/>
      <c r="F32" s="12">
        <f>SUM(F33:F35)</f>
        <v>68199</v>
      </c>
      <c r="G32" s="12">
        <f>SUM(G33:G35)</f>
        <v>30456</v>
      </c>
      <c r="H32" s="12">
        <f>SUM(H33:H35)</f>
        <v>37743</v>
      </c>
    </row>
    <row r="33" spans="1:8" ht="94.5">
      <c r="A33" s="52" t="s">
        <v>85</v>
      </c>
      <c r="B33" s="41" t="s">
        <v>606</v>
      </c>
      <c r="C33" s="77" t="s">
        <v>644</v>
      </c>
      <c r="D33" s="77" t="s">
        <v>541</v>
      </c>
      <c r="E33" s="77" t="s">
        <v>526</v>
      </c>
      <c r="F33" s="12">
        <f>SUM(G33:H33)</f>
        <v>440</v>
      </c>
      <c r="G33" s="12"/>
      <c r="H33" s="9">
        <v>440</v>
      </c>
    </row>
    <row r="34" spans="1:8" ht="94.5">
      <c r="A34" s="52" t="s">
        <v>843</v>
      </c>
      <c r="B34" s="41" t="s">
        <v>606</v>
      </c>
      <c r="C34" s="41" t="s">
        <v>128</v>
      </c>
      <c r="D34" s="45" t="s">
        <v>541</v>
      </c>
      <c r="E34" s="45" t="s">
        <v>526</v>
      </c>
      <c r="F34" s="9">
        <f>SUM(G34:H34)</f>
        <v>37303</v>
      </c>
      <c r="G34" s="10"/>
      <c r="H34" s="9">
        <v>37303</v>
      </c>
    </row>
    <row r="35" spans="1:8" ht="110.25">
      <c r="A35" s="118" t="s">
        <v>616</v>
      </c>
      <c r="B35" s="53" t="s">
        <v>607</v>
      </c>
      <c r="C35" s="41" t="s">
        <v>128</v>
      </c>
      <c r="D35" s="45" t="s">
        <v>541</v>
      </c>
      <c r="E35" s="45" t="s">
        <v>526</v>
      </c>
      <c r="F35" s="9">
        <f>SUM(G35:H35)</f>
        <v>30456</v>
      </c>
      <c r="G35" s="9">
        <v>30456</v>
      </c>
      <c r="H35" s="9">
        <v>0</v>
      </c>
    </row>
    <row r="36" spans="1:8" ht="47.25">
      <c r="A36" s="118" t="s">
        <v>68</v>
      </c>
      <c r="B36" s="51" t="s">
        <v>592</v>
      </c>
      <c r="C36" s="41"/>
      <c r="D36" s="41"/>
      <c r="E36" s="41"/>
      <c r="F36" s="9">
        <f>F37</f>
        <v>2273</v>
      </c>
      <c r="G36" s="9">
        <f>G37</f>
        <v>2273</v>
      </c>
      <c r="H36" s="9">
        <f>H37</f>
        <v>0</v>
      </c>
    </row>
    <row r="37" spans="1:8" ht="94.5">
      <c r="A37" s="119" t="s">
        <v>149</v>
      </c>
      <c r="B37" s="53" t="s">
        <v>449</v>
      </c>
      <c r="C37" s="41" t="s">
        <v>132</v>
      </c>
      <c r="D37" s="41" t="s">
        <v>134</v>
      </c>
      <c r="E37" s="45" t="s">
        <v>527</v>
      </c>
      <c r="F37" s="9">
        <f>SUM(G37:H37)</f>
        <v>2273</v>
      </c>
      <c r="G37" s="10">
        <v>2273</v>
      </c>
      <c r="H37" s="10"/>
    </row>
    <row r="38" spans="1:8" ht="31.5">
      <c r="A38" s="43" t="s">
        <v>147</v>
      </c>
      <c r="B38" s="51" t="s">
        <v>175</v>
      </c>
      <c r="C38" s="41"/>
      <c r="D38" s="41"/>
      <c r="E38" s="41"/>
      <c r="F38" s="9">
        <f>SUM(F39:F40)</f>
        <v>605</v>
      </c>
      <c r="G38" s="9">
        <f>SUM(G39:G40)</f>
        <v>0</v>
      </c>
      <c r="H38" s="9">
        <f>SUM(H39:H40)</f>
        <v>605</v>
      </c>
    </row>
    <row r="39" spans="1:8" ht="47.25">
      <c r="A39" s="43" t="s">
        <v>522</v>
      </c>
      <c r="B39" s="53" t="s">
        <v>698</v>
      </c>
      <c r="C39" s="41" t="s">
        <v>644</v>
      </c>
      <c r="D39" s="41" t="s">
        <v>541</v>
      </c>
      <c r="E39" s="41" t="s">
        <v>526</v>
      </c>
      <c r="F39" s="9">
        <f>SUM(G39:H39)</f>
        <v>605</v>
      </c>
      <c r="G39" s="10"/>
      <c r="H39" s="10">
        <v>605</v>
      </c>
    </row>
    <row r="40" spans="1:8" ht="63">
      <c r="A40" s="43" t="s">
        <v>163</v>
      </c>
      <c r="B40" s="53" t="s">
        <v>174</v>
      </c>
      <c r="C40" s="41" t="s">
        <v>644</v>
      </c>
      <c r="D40" s="41" t="s">
        <v>541</v>
      </c>
      <c r="E40" s="41" t="s">
        <v>526</v>
      </c>
      <c r="F40" s="9">
        <f>SUM(G40:H40)</f>
        <v>0</v>
      </c>
      <c r="G40" s="10"/>
      <c r="H40" s="10"/>
    </row>
    <row r="41" spans="1:8" s="56" customFormat="1" ht="63">
      <c r="A41" s="115" t="s">
        <v>535</v>
      </c>
      <c r="B41" s="65" t="s">
        <v>844</v>
      </c>
      <c r="C41" s="42"/>
      <c r="D41" s="42"/>
      <c r="E41" s="42"/>
      <c r="F41" s="8">
        <f>SUM(F42,F46,F49)</f>
        <v>314207</v>
      </c>
      <c r="G41" s="8">
        <f>SUM(G42,G46,G49)</f>
        <v>231131</v>
      </c>
      <c r="H41" s="8">
        <f>SUM(H42,H46,H49)</f>
        <v>83076</v>
      </c>
    </row>
    <row r="42" spans="1:8" s="56" customFormat="1" ht="31.5">
      <c r="A42" s="119" t="s">
        <v>115</v>
      </c>
      <c r="B42" s="63" t="s">
        <v>618</v>
      </c>
      <c r="C42" s="42"/>
      <c r="D42" s="42"/>
      <c r="E42" s="42"/>
      <c r="F42" s="9">
        <f>SUM(F43:F45)</f>
        <v>200215</v>
      </c>
      <c r="G42" s="9">
        <f>SUM(G43:G45)</f>
        <v>124817</v>
      </c>
      <c r="H42" s="9">
        <f>SUM(H43:H45)</f>
        <v>75398</v>
      </c>
    </row>
    <row r="43" spans="1:8" ht="63">
      <c r="A43" s="119" t="s">
        <v>150</v>
      </c>
      <c r="B43" s="50" t="s">
        <v>608</v>
      </c>
      <c r="C43" s="41" t="s">
        <v>128</v>
      </c>
      <c r="D43" s="45" t="s">
        <v>541</v>
      </c>
      <c r="E43" s="45" t="s">
        <v>494</v>
      </c>
      <c r="F43" s="9">
        <f>SUM(G43:H43)</f>
        <v>75398</v>
      </c>
      <c r="G43" s="10"/>
      <c r="H43" s="10">
        <v>75398</v>
      </c>
    </row>
    <row r="44" spans="1:8" ht="63">
      <c r="A44" s="119" t="s">
        <v>847</v>
      </c>
      <c r="B44" s="53" t="s">
        <v>437</v>
      </c>
      <c r="C44" s="41" t="s">
        <v>128</v>
      </c>
      <c r="D44" s="45" t="s">
        <v>541</v>
      </c>
      <c r="E44" s="45" t="s">
        <v>494</v>
      </c>
      <c r="F44" s="9">
        <f>SUM(G44:H44)</f>
        <v>123560</v>
      </c>
      <c r="G44" s="9">
        <v>123560</v>
      </c>
      <c r="H44" s="9">
        <v>0</v>
      </c>
    </row>
    <row r="45" spans="1:8" ht="110.25">
      <c r="A45" s="119" t="s">
        <v>848</v>
      </c>
      <c r="B45" s="53" t="s">
        <v>438</v>
      </c>
      <c r="C45" s="41" t="s">
        <v>128</v>
      </c>
      <c r="D45" s="45" t="s">
        <v>541</v>
      </c>
      <c r="E45" s="45" t="s">
        <v>494</v>
      </c>
      <c r="F45" s="9">
        <f>SUM(G45:H45)</f>
        <v>1257</v>
      </c>
      <c r="G45" s="10">
        <v>1257</v>
      </c>
      <c r="H45" s="10"/>
    </row>
    <row r="46" spans="1:8" ht="31.5">
      <c r="A46" s="118" t="s">
        <v>578</v>
      </c>
      <c r="B46" s="46" t="s">
        <v>577</v>
      </c>
      <c r="C46" s="41"/>
      <c r="D46" s="41"/>
      <c r="E46" s="41"/>
      <c r="F46" s="9">
        <f>SUM(F47:F48)</f>
        <v>1426</v>
      </c>
      <c r="G46" s="9">
        <f>SUM(G47:G48)</f>
        <v>254</v>
      </c>
      <c r="H46" s="9">
        <f>SUM(H47:H48)</f>
        <v>1172</v>
      </c>
    </row>
    <row r="47" spans="1:8" ht="63">
      <c r="A47" s="52" t="s">
        <v>846</v>
      </c>
      <c r="B47" s="53" t="s">
        <v>442</v>
      </c>
      <c r="C47" s="41" t="s">
        <v>128</v>
      </c>
      <c r="D47" s="45" t="s">
        <v>541</v>
      </c>
      <c r="E47" s="45" t="s">
        <v>541</v>
      </c>
      <c r="F47" s="9">
        <f>SUM(G47:H47)</f>
        <v>1172</v>
      </c>
      <c r="G47" s="10"/>
      <c r="H47" s="10">
        <v>1172</v>
      </c>
    </row>
    <row r="48" spans="1:8" ht="63">
      <c r="A48" s="52" t="s">
        <v>846</v>
      </c>
      <c r="B48" s="53" t="s">
        <v>443</v>
      </c>
      <c r="C48" s="41" t="s">
        <v>128</v>
      </c>
      <c r="D48" s="45" t="s">
        <v>541</v>
      </c>
      <c r="E48" s="45" t="s">
        <v>541</v>
      </c>
      <c r="F48" s="9">
        <f>SUM(G48:H48)</f>
        <v>254</v>
      </c>
      <c r="G48" s="10">
        <v>254</v>
      </c>
      <c r="H48" s="10"/>
    </row>
    <row r="49" spans="1:8" ht="31.5">
      <c r="A49" s="43" t="s">
        <v>78</v>
      </c>
      <c r="B49" s="46" t="s">
        <v>79</v>
      </c>
      <c r="C49" s="41"/>
      <c r="D49" s="45"/>
      <c r="E49" s="45"/>
      <c r="F49" s="9">
        <f>SUM(F50:F52)</f>
        <v>112566</v>
      </c>
      <c r="G49" s="9">
        <f>SUM(G50:G52)</f>
        <v>106060</v>
      </c>
      <c r="H49" s="9">
        <f>SUM(H50:H52)</f>
        <v>6506</v>
      </c>
    </row>
    <row r="50" spans="1:8" ht="63">
      <c r="A50" s="89" t="s">
        <v>619</v>
      </c>
      <c r="B50" s="50" t="s">
        <v>709</v>
      </c>
      <c r="C50" s="41" t="s">
        <v>644</v>
      </c>
      <c r="D50" s="41" t="s">
        <v>541</v>
      </c>
      <c r="E50" s="41" t="s">
        <v>494</v>
      </c>
      <c r="F50" s="9">
        <f>SUM(G50:H50)</f>
        <v>6506</v>
      </c>
      <c r="G50" s="9"/>
      <c r="H50" s="9">
        <v>6506</v>
      </c>
    </row>
    <row r="51" spans="1:8" ht="63">
      <c r="A51" s="43" t="s">
        <v>306</v>
      </c>
      <c r="B51" s="41" t="s">
        <v>307</v>
      </c>
      <c r="C51" s="41" t="s">
        <v>644</v>
      </c>
      <c r="D51" s="41" t="s">
        <v>541</v>
      </c>
      <c r="E51" s="41" t="s">
        <v>494</v>
      </c>
      <c r="F51" s="9">
        <f>SUM(G51:H51)</f>
        <v>48142</v>
      </c>
      <c r="G51" s="9">
        <v>48142</v>
      </c>
      <c r="H51" s="9">
        <v>0</v>
      </c>
    </row>
    <row r="52" spans="1:8" ht="63">
      <c r="A52" s="43" t="s">
        <v>163</v>
      </c>
      <c r="B52" s="41" t="s">
        <v>198</v>
      </c>
      <c r="C52" s="41" t="s">
        <v>644</v>
      </c>
      <c r="D52" s="41" t="s">
        <v>541</v>
      </c>
      <c r="E52" s="41" t="s">
        <v>494</v>
      </c>
      <c r="F52" s="9">
        <f>SUM(G52:H52)</f>
        <v>57918</v>
      </c>
      <c r="G52" s="9">
        <v>57918</v>
      </c>
      <c r="H52" s="9"/>
    </row>
    <row r="53" spans="1:8" s="56" customFormat="1" ht="78.75">
      <c r="A53" s="121" t="s">
        <v>536</v>
      </c>
      <c r="B53" s="78" t="s">
        <v>849</v>
      </c>
      <c r="C53" s="78"/>
      <c r="D53" s="78"/>
      <c r="E53" s="78"/>
      <c r="F53" s="11">
        <f>SUM(F54,F56)</f>
        <v>27344</v>
      </c>
      <c r="G53" s="11">
        <f>SUM(G54,G56)</f>
        <v>0</v>
      </c>
      <c r="H53" s="11">
        <f>SUM(H54,H56)</f>
        <v>27344</v>
      </c>
    </row>
    <row r="54" spans="1:8" s="56" customFormat="1" ht="47.25">
      <c r="A54" s="119" t="s">
        <v>119</v>
      </c>
      <c r="B54" s="46" t="s">
        <v>117</v>
      </c>
      <c r="C54" s="78"/>
      <c r="D54" s="78"/>
      <c r="E54" s="78"/>
      <c r="F54" s="12">
        <f>F55</f>
        <v>26248</v>
      </c>
      <c r="G54" s="12">
        <f>G55</f>
        <v>0</v>
      </c>
      <c r="H54" s="12">
        <f>H55</f>
        <v>26248</v>
      </c>
    </row>
    <row r="55" spans="1:8" ht="78.75">
      <c r="A55" s="119" t="s">
        <v>850</v>
      </c>
      <c r="B55" s="41" t="s">
        <v>439</v>
      </c>
      <c r="C55" s="41">
        <v>600</v>
      </c>
      <c r="D55" s="45" t="s">
        <v>541</v>
      </c>
      <c r="E55" s="45" t="s">
        <v>425</v>
      </c>
      <c r="F55" s="9">
        <f>SUM(G55:H55)</f>
        <v>26248</v>
      </c>
      <c r="G55" s="10"/>
      <c r="H55" s="10">
        <v>26248</v>
      </c>
    </row>
    <row r="56" spans="1:8" ht="31.5">
      <c r="A56" s="119" t="s">
        <v>122</v>
      </c>
      <c r="B56" s="46" t="s">
        <v>120</v>
      </c>
      <c r="C56" s="41"/>
      <c r="D56" s="45"/>
      <c r="E56" s="45"/>
      <c r="F56" s="9">
        <f>F57</f>
        <v>1096</v>
      </c>
      <c r="G56" s="9">
        <f>G57</f>
        <v>0</v>
      </c>
      <c r="H56" s="9">
        <f>H57</f>
        <v>1096</v>
      </c>
    </row>
    <row r="57" spans="1:8" ht="47.25">
      <c r="A57" s="119" t="s">
        <v>417</v>
      </c>
      <c r="B57" s="41" t="s">
        <v>440</v>
      </c>
      <c r="C57" s="41" t="s">
        <v>128</v>
      </c>
      <c r="D57" s="45" t="s">
        <v>541</v>
      </c>
      <c r="E57" s="45" t="s">
        <v>425</v>
      </c>
      <c r="F57" s="9">
        <f>SUM(G57:H57)</f>
        <v>1096</v>
      </c>
      <c r="G57" s="10"/>
      <c r="H57" s="10">
        <v>1096</v>
      </c>
    </row>
    <row r="58" spans="1:8" ht="78.75">
      <c r="A58" s="115" t="s">
        <v>181</v>
      </c>
      <c r="B58" s="42" t="s">
        <v>99</v>
      </c>
      <c r="C58" s="41"/>
      <c r="D58" s="41"/>
      <c r="E58" s="41"/>
      <c r="F58" s="8">
        <f aca="true" t="shared" si="1" ref="F58:H59">F59</f>
        <v>71</v>
      </c>
      <c r="G58" s="8">
        <f t="shared" si="1"/>
        <v>71</v>
      </c>
      <c r="H58" s="8">
        <f t="shared" si="1"/>
        <v>0</v>
      </c>
    </row>
    <row r="59" spans="1:8" ht="31.5">
      <c r="A59" s="119" t="s">
        <v>182</v>
      </c>
      <c r="B59" s="46" t="s">
        <v>183</v>
      </c>
      <c r="C59" s="41"/>
      <c r="D59" s="41"/>
      <c r="E59" s="41"/>
      <c r="F59" s="9">
        <f t="shared" si="1"/>
        <v>71</v>
      </c>
      <c r="G59" s="9">
        <f t="shared" si="1"/>
        <v>71</v>
      </c>
      <c r="H59" s="9">
        <f t="shared" si="1"/>
        <v>0</v>
      </c>
    </row>
    <row r="60" spans="1:8" ht="78.75">
      <c r="A60" s="119" t="s">
        <v>185</v>
      </c>
      <c r="B60" s="41" t="s">
        <v>184</v>
      </c>
      <c r="C60" s="41" t="s">
        <v>128</v>
      </c>
      <c r="D60" s="45" t="s">
        <v>541</v>
      </c>
      <c r="E60" s="45" t="s">
        <v>426</v>
      </c>
      <c r="F60" s="9">
        <f>SUM(G60:H60)</f>
        <v>71</v>
      </c>
      <c r="G60" s="10">
        <v>71</v>
      </c>
      <c r="H60" s="10"/>
    </row>
    <row r="61" spans="1:8" ht="78.75">
      <c r="A61" s="115" t="s">
        <v>835</v>
      </c>
      <c r="B61" s="42" t="s">
        <v>851</v>
      </c>
      <c r="C61" s="42"/>
      <c r="D61" s="42"/>
      <c r="E61" s="42"/>
      <c r="F61" s="8">
        <f>SUM(F62,F64,F68,F71,F75)</f>
        <v>25762</v>
      </c>
      <c r="G61" s="8">
        <f>SUM(G62,G64,G68,G71,G75)</f>
        <v>11786</v>
      </c>
      <c r="H61" s="8">
        <f>SUM(H62,H64,H68,H71,H75)</f>
        <v>13976</v>
      </c>
    </row>
    <row r="62" spans="1:8" ht="31.5">
      <c r="A62" s="119" t="s">
        <v>630</v>
      </c>
      <c r="B62" s="46" t="s">
        <v>496</v>
      </c>
      <c r="C62" s="42"/>
      <c r="D62" s="42"/>
      <c r="E62" s="42"/>
      <c r="F62" s="9">
        <f>F63</f>
        <v>3264</v>
      </c>
      <c r="G62" s="9">
        <f>G63</f>
        <v>0</v>
      </c>
      <c r="H62" s="9">
        <f>H63</f>
        <v>3264</v>
      </c>
    </row>
    <row r="63" spans="1:8" ht="94.5">
      <c r="A63" s="52" t="s">
        <v>914</v>
      </c>
      <c r="B63" s="41" t="s">
        <v>444</v>
      </c>
      <c r="C63" s="41">
        <v>100</v>
      </c>
      <c r="D63" s="45" t="s">
        <v>541</v>
      </c>
      <c r="E63" s="45" t="s">
        <v>426</v>
      </c>
      <c r="F63" s="9">
        <f>SUM(G63:H63)</f>
        <v>3264</v>
      </c>
      <c r="G63" s="10"/>
      <c r="H63" s="10">
        <v>3264</v>
      </c>
    </row>
    <row r="64" spans="1:8" ht="63">
      <c r="A64" s="119" t="s">
        <v>626</v>
      </c>
      <c r="B64" s="46" t="s">
        <v>625</v>
      </c>
      <c r="C64" s="41"/>
      <c r="D64" s="41"/>
      <c r="E64" s="41"/>
      <c r="F64" s="9">
        <f>SUM(F65:F67)</f>
        <v>10224</v>
      </c>
      <c r="G64" s="9">
        <f>SUM(G65:G67)</f>
        <v>0</v>
      </c>
      <c r="H64" s="9">
        <f>SUM(H65:H67)</f>
        <v>10224</v>
      </c>
    </row>
    <row r="65" spans="1:8" ht="110.25">
      <c r="A65" s="52" t="s">
        <v>916</v>
      </c>
      <c r="B65" s="41" t="s">
        <v>446</v>
      </c>
      <c r="C65" s="41">
        <v>100</v>
      </c>
      <c r="D65" s="62" t="s">
        <v>541</v>
      </c>
      <c r="E65" s="62" t="s">
        <v>426</v>
      </c>
      <c r="F65" s="9">
        <f>SUM(G65:H65)</f>
        <v>7800</v>
      </c>
      <c r="G65" s="10"/>
      <c r="H65" s="10">
        <v>7800</v>
      </c>
    </row>
    <row r="66" spans="1:8" ht="63">
      <c r="A66" s="52" t="s">
        <v>917</v>
      </c>
      <c r="B66" s="41" t="s">
        <v>446</v>
      </c>
      <c r="C66" s="41">
        <v>200</v>
      </c>
      <c r="D66" s="62" t="s">
        <v>541</v>
      </c>
      <c r="E66" s="62" t="s">
        <v>426</v>
      </c>
      <c r="F66" s="9">
        <f>SUM(G66:H66)</f>
        <v>2374</v>
      </c>
      <c r="G66" s="10"/>
      <c r="H66" s="10">
        <v>2374</v>
      </c>
    </row>
    <row r="67" spans="1:8" ht="47.25">
      <c r="A67" s="52" t="s">
        <v>918</v>
      </c>
      <c r="B67" s="41" t="s">
        <v>446</v>
      </c>
      <c r="C67" s="41">
        <v>800</v>
      </c>
      <c r="D67" s="62" t="s">
        <v>541</v>
      </c>
      <c r="E67" s="62" t="s">
        <v>426</v>
      </c>
      <c r="F67" s="9">
        <f>SUM(G67:H67)</f>
        <v>50</v>
      </c>
      <c r="G67" s="10"/>
      <c r="H67" s="10">
        <v>50</v>
      </c>
    </row>
    <row r="68" spans="1:8" ht="47.25">
      <c r="A68" s="118" t="s">
        <v>82</v>
      </c>
      <c r="B68" s="46" t="s">
        <v>124</v>
      </c>
      <c r="C68" s="41"/>
      <c r="D68" s="41"/>
      <c r="E68" s="41"/>
      <c r="F68" s="9">
        <f>SUM(F69:F70)</f>
        <v>94</v>
      </c>
      <c r="G68" s="9">
        <f>SUM(G69:G70)</f>
        <v>0</v>
      </c>
      <c r="H68" s="9">
        <f>SUM(H69:H70)</f>
        <v>94</v>
      </c>
    </row>
    <row r="69" spans="1:8" ht="110.25">
      <c r="A69" s="119" t="s">
        <v>667</v>
      </c>
      <c r="B69" s="41" t="s">
        <v>441</v>
      </c>
      <c r="C69" s="41" t="s">
        <v>642</v>
      </c>
      <c r="D69" s="45" t="s">
        <v>541</v>
      </c>
      <c r="E69" s="45" t="s">
        <v>493</v>
      </c>
      <c r="F69" s="9">
        <f>SUM(G69:H69)</f>
        <v>6</v>
      </c>
      <c r="G69" s="9"/>
      <c r="H69" s="9">
        <v>6</v>
      </c>
    </row>
    <row r="70" spans="1:8" ht="78.75">
      <c r="A70" s="119" t="s">
        <v>458</v>
      </c>
      <c r="B70" s="41" t="s">
        <v>441</v>
      </c>
      <c r="C70" s="41" t="s">
        <v>128</v>
      </c>
      <c r="D70" s="45" t="s">
        <v>541</v>
      </c>
      <c r="E70" s="45" t="s">
        <v>493</v>
      </c>
      <c r="F70" s="9">
        <f>SUM(G70:H70)</f>
        <v>88</v>
      </c>
      <c r="G70" s="10"/>
      <c r="H70" s="10">
        <v>88</v>
      </c>
    </row>
    <row r="71" spans="1:8" ht="31.5">
      <c r="A71" s="118" t="s">
        <v>629</v>
      </c>
      <c r="B71" s="46" t="s">
        <v>627</v>
      </c>
      <c r="C71" s="41"/>
      <c r="D71" s="41"/>
      <c r="E71" s="41"/>
      <c r="F71" s="9">
        <f>SUM(F72:F74)</f>
        <v>394</v>
      </c>
      <c r="G71" s="9">
        <f>SUM(G72:G74)</f>
        <v>0</v>
      </c>
      <c r="H71" s="9">
        <f>SUM(H72:H74)</f>
        <v>394</v>
      </c>
    </row>
    <row r="72" spans="1:8" ht="78.75">
      <c r="A72" s="54" t="s">
        <v>345</v>
      </c>
      <c r="B72" s="41" t="s">
        <v>447</v>
      </c>
      <c r="C72" s="41" t="s">
        <v>642</v>
      </c>
      <c r="D72" s="45" t="s">
        <v>541</v>
      </c>
      <c r="E72" s="45" t="s">
        <v>426</v>
      </c>
      <c r="F72" s="9">
        <f>SUM(G72:H72)</f>
        <v>19</v>
      </c>
      <c r="G72" s="9"/>
      <c r="H72" s="9">
        <v>19</v>
      </c>
    </row>
    <row r="73" spans="1:8" ht="31.5">
      <c r="A73" s="43" t="s">
        <v>628</v>
      </c>
      <c r="B73" s="41" t="s">
        <v>447</v>
      </c>
      <c r="C73" s="41" t="s">
        <v>644</v>
      </c>
      <c r="D73" s="45" t="s">
        <v>541</v>
      </c>
      <c r="E73" s="45" t="s">
        <v>426</v>
      </c>
      <c r="F73" s="9">
        <f>SUM(G73:H73)</f>
        <v>260</v>
      </c>
      <c r="G73" s="10"/>
      <c r="H73" s="10">
        <v>260</v>
      </c>
    </row>
    <row r="74" spans="1:8" ht="31.5">
      <c r="A74" s="43" t="s">
        <v>668</v>
      </c>
      <c r="B74" s="41" t="s">
        <v>447</v>
      </c>
      <c r="C74" s="41" t="s">
        <v>132</v>
      </c>
      <c r="D74" s="45" t="s">
        <v>541</v>
      </c>
      <c r="E74" s="45" t="s">
        <v>426</v>
      </c>
      <c r="F74" s="9">
        <f>SUM(G74:H74)</f>
        <v>115</v>
      </c>
      <c r="G74" s="10"/>
      <c r="H74" s="10">
        <v>115</v>
      </c>
    </row>
    <row r="75" spans="1:8" ht="31.5">
      <c r="A75" s="119" t="s">
        <v>624</v>
      </c>
      <c r="B75" s="122" t="s">
        <v>623</v>
      </c>
      <c r="C75" s="41"/>
      <c r="D75" s="41"/>
      <c r="E75" s="41"/>
      <c r="F75" s="9">
        <f>F76</f>
        <v>11786</v>
      </c>
      <c r="G75" s="9">
        <f>G76</f>
        <v>11786</v>
      </c>
      <c r="H75" s="9">
        <f>H76</f>
        <v>0</v>
      </c>
    </row>
    <row r="76" spans="1:8" ht="126">
      <c r="A76" s="119" t="s">
        <v>915</v>
      </c>
      <c r="B76" s="123" t="s">
        <v>445</v>
      </c>
      <c r="C76" s="41" t="s">
        <v>132</v>
      </c>
      <c r="D76" s="50" t="s">
        <v>134</v>
      </c>
      <c r="E76" s="50" t="s">
        <v>425</v>
      </c>
      <c r="F76" s="9">
        <f>SUM(G76:H76)</f>
        <v>11786</v>
      </c>
      <c r="G76" s="10">
        <v>11786</v>
      </c>
      <c r="H76" s="10"/>
    </row>
    <row r="77" spans="1:8" s="56" customFormat="1" ht="47.25">
      <c r="A77" s="115" t="s">
        <v>891</v>
      </c>
      <c r="B77" s="78" t="s">
        <v>551</v>
      </c>
      <c r="C77" s="78"/>
      <c r="D77" s="78"/>
      <c r="E77" s="78"/>
      <c r="F77" s="11">
        <f>SUM(F78,F124,F133,F155,F158,F162,F167)</f>
        <v>112677</v>
      </c>
      <c r="G77" s="11">
        <f>SUM(G78,G124,G133,G155,G158,G162,G167)</f>
        <v>108400</v>
      </c>
      <c r="H77" s="11">
        <f>SUM(H78,H124,H133,H155,H158,H162,H167)</f>
        <v>4277</v>
      </c>
    </row>
    <row r="78" spans="1:8" ht="78.75">
      <c r="A78" s="115" t="s">
        <v>195</v>
      </c>
      <c r="B78" s="42" t="s">
        <v>552</v>
      </c>
      <c r="C78" s="42"/>
      <c r="D78" s="42"/>
      <c r="E78" s="42"/>
      <c r="F78" s="8">
        <f>SUM(F79,F96)</f>
        <v>33993.1</v>
      </c>
      <c r="G78" s="8">
        <f>SUM(G79,G96)</f>
        <v>31339.1</v>
      </c>
      <c r="H78" s="8">
        <f>SUM(H79,H96)</f>
        <v>2654</v>
      </c>
    </row>
    <row r="79" spans="1:8" ht="47.25">
      <c r="A79" s="119" t="s">
        <v>929</v>
      </c>
      <c r="B79" s="51" t="s">
        <v>511</v>
      </c>
      <c r="C79" s="42"/>
      <c r="D79" s="42"/>
      <c r="E79" s="42"/>
      <c r="F79" s="9">
        <f>SUM(F80:F95)</f>
        <v>22404</v>
      </c>
      <c r="G79" s="9">
        <f>SUM(G80:G95)</f>
        <v>22404</v>
      </c>
      <c r="H79" s="9">
        <f>SUM(H80:H95)</f>
        <v>0</v>
      </c>
    </row>
    <row r="80" spans="1:8" ht="94.5">
      <c r="A80" s="52" t="s">
        <v>672</v>
      </c>
      <c r="B80" s="53" t="s">
        <v>673</v>
      </c>
      <c r="C80" s="41" t="s">
        <v>644</v>
      </c>
      <c r="D80" s="41" t="s">
        <v>134</v>
      </c>
      <c r="E80" s="41" t="s">
        <v>425</v>
      </c>
      <c r="F80" s="9">
        <f>SUM(G80:H80)</f>
        <v>0</v>
      </c>
      <c r="G80" s="10">
        <v>0</v>
      </c>
      <c r="H80" s="9"/>
    </row>
    <row r="81" spans="1:8" ht="94.5">
      <c r="A81" s="43" t="s">
        <v>674</v>
      </c>
      <c r="B81" s="53" t="s">
        <v>673</v>
      </c>
      <c r="C81" s="41" t="s">
        <v>132</v>
      </c>
      <c r="D81" s="41" t="s">
        <v>134</v>
      </c>
      <c r="E81" s="41" t="s">
        <v>425</v>
      </c>
      <c r="F81" s="9">
        <f>SUM(G81:H81)</f>
        <v>30</v>
      </c>
      <c r="G81" s="10">
        <v>30</v>
      </c>
      <c r="H81" s="9"/>
    </row>
    <row r="82" spans="1:8" ht="63">
      <c r="A82" s="119" t="s">
        <v>151</v>
      </c>
      <c r="B82" s="53" t="s">
        <v>259</v>
      </c>
      <c r="C82" s="41" t="s">
        <v>644</v>
      </c>
      <c r="D82" s="41">
        <v>10</v>
      </c>
      <c r="E82" s="45" t="s">
        <v>425</v>
      </c>
      <c r="F82" s="9">
        <f aca="true" t="shared" si="2" ref="F82:F93">SUM(G82:H82)</f>
        <v>175</v>
      </c>
      <c r="G82" s="9">
        <v>175</v>
      </c>
      <c r="H82" s="10"/>
    </row>
    <row r="83" spans="1:8" ht="63">
      <c r="A83" s="119" t="s">
        <v>190</v>
      </c>
      <c r="B83" s="53" t="s">
        <v>259</v>
      </c>
      <c r="C83" s="41" t="s">
        <v>132</v>
      </c>
      <c r="D83" s="41">
        <v>10</v>
      </c>
      <c r="E83" s="45" t="s">
        <v>425</v>
      </c>
      <c r="F83" s="9">
        <f t="shared" si="2"/>
        <v>13371</v>
      </c>
      <c r="G83" s="10">
        <v>13371</v>
      </c>
      <c r="H83" s="10"/>
    </row>
    <row r="84" spans="1:8" ht="63">
      <c r="A84" s="119" t="s">
        <v>152</v>
      </c>
      <c r="B84" s="53" t="s">
        <v>261</v>
      </c>
      <c r="C84" s="41" t="s">
        <v>644</v>
      </c>
      <c r="D84" s="41">
        <v>10</v>
      </c>
      <c r="E84" s="45" t="s">
        <v>425</v>
      </c>
      <c r="F84" s="9">
        <f t="shared" si="2"/>
        <v>26</v>
      </c>
      <c r="G84" s="9">
        <v>26</v>
      </c>
      <c r="H84" s="10"/>
    </row>
    <row r="85" spans="1:8" ht="63">
      <c r="A85" s="119" t="s">
        <v>908</v>
      </c>
      <c r="B85" s="53" t="s">
        <v>261</v>
      </c>
      <c r="C85" s="41" t="s">
        <v>132</v>
      </c>
      <c r="D85" s="41">
        <v>10</v>
      </c>
      <c r="E85" s="45" t="s">
        <v>425</v>
      </c>
      <c r="F85" s="9">
        <f t="shared" si="2"/>
        <v>2103</v>
      </c>
      <c r="G85" s="10">
        <v>2103</v>
      </c>
      <c r="H85" s="10"/>
    </row>
    <row r="86" spans="1:8" ht="63">
      <c r="A86" s="118" t="s">
        <v>685</v>
      </c>
      <c r="B86" s="53" t="s">
        <v>271</v>
      </c>
      <c r="C86" s="41" t="s">
        <v>644</v>
      </c>
      <c r="D86" s="41">
        <v>10</v>
      </c>
      <c r="E86" s="45" t="s">
        <v>425</v>
      </c>
      <c r="F86" s="9">
        <f t="shared" si="2"/>
        <v>36</v>
      </c>
      <c r="G86" s="9">
        <v>36</v>
      </c>
      <c r="H86" s="10"/>
    </row>
    <row r="87" spans="1:8" ht="63">
      <c r="A87" s="118" t="s">
        <v>909</v>
      </c>
      <c r="B87" s="53" t="s">
        <v>271</v>
      </c>
      <c r="C87" s="41" t="s">
        <v>132</v>
      </c>
      <c r="D87" s="41">
        <v>10</v>
      </c>
      <c r="E87" s="45" t="s">
        <v>425</v>
      </c>
      <c r="F87" s="9">
        <f t="shared" si="2"/>
        <v>2874</v>
      </c>
      <c r="G87" s="10">
        <v>2874</v>
      </c>
      <c r="H87" s="10"/>
    </row>
    <row r="88" spans="1:8" ht="94.5">
      <c r="A88" s="118" t="s">
        <v>192</v>
      </c>
      <c r="B88" s="53" t="s">
        <v>272</v>
      </c>
      <c r="C88" s="41" t="s">
        <v>644</v>
      </c>
      <c r="D88" s="41">
        <v>10</v>
      </c>
      <c r="E88" s="45" t="s">
        <v>425</v>
      </c>
      <c r="F88" s="9">
        <f t="shared" si="2"/>
        <v>1</v>
      </c>
      <c r="G88" s="10">
        <v>1</v>
      </c>
      <c r="H88" s="10"/>
    </row>
    <row r="89" spans="1:8" ht="94.5">
      <c r="A89" s="118" t="s">
        <v>910</v>
      </c>
      <c r="B89" s="53" t="s">
        <v>272</v>
      </c>
      <c r="C89" s="41" t="s">
        <v>132</v>
      </c>
      <c r="D89" s="41">
        <v>10</v>
      </c>
      <c r="E89" s="45" t="s">
        <v>425</v>
      </c>
      <c r="F89" s="9">
        <f t="shared" si="2"/>
        <v>103</v>
      </c>
      <c r="G89" s="10">
        <v>103</v>
      </c>
      <c r="H89" s="10"/>
    </row>
    <row r="90" spans="1:8" ht="78.75">
      <c r="A90" s="118" t="s">
        <v>388</v>
      </c>
      <c r="B90" s="53" t="s">
        <v>273</v>
      </c>
      <c r="C90" s="41" t="s">
        <v>644</v>
      </c>
      <c r="D90" s="41">
        <v>10</v>
      </c>
      <c r="E90" s="45" t="s">
        <v>425</v>
      </c>
      <c r="F90" s="9">
        <f t="shared" si="2"/>
        <v>30</v>
      </c>
      <c r="G90" s="9">
        <v>30</v>
      </c>
      <c r="H90" s="10"/>
    </row>
    <row r="91" spans="1:8" ht="63">
      <c r="A91" s="118" t="s">
        <v>366</v>
      </c>
      <c r="B91" s="53" t="s">
        <v>273</v>
      </c>
      <c r="C91" s="41" t="s">
        <v>132</v>
      </c>
      <c r="D91" s="41">
        <v>10</v>
      </c>
      <c r="E91" s="45" t="s">
        <v>425</v>
      </c>
      <c r="F91" s="9">
        <f t="shared" si="2"/>
        <v>2794</v>
      </c>
      <c r="G91" s="10">
        <v>2794</v>
      </c>
      <c r="H91" s="10"/>
    </row>
    <row r="92" spans="1:8" ht="78.75">
      <c r="A92" s="119" t="s">
        <v>387</v>
      </c>
      <c r="B92" s="53" t="s">
        <v>274</v>
      </c>
      <c r="C92" s="41" t="s">
        <v>644</v>
      </c>
      <c r="D92" s="41">
        <v>10</v>
      </c>
      <c r="E92" s="45" t="s">
        <v>425</v>
      </c>
      <c r="F92" s="9">
        <f t="shared" si="2"/>
        <v>9</v>
      </c>
      <c r="G92" s="9">
        <v>9</v>
      </c>
      <c r="H92" s="10"/>
    </row>
    <row r="93" spans="1:8" ht="63">
      <c r="A93" s="119" t="s">
        <v>385</v>
      </c>
      <c r="B93" s="53" t="s">
        <v>274</v>
      </c>
      <c r="C93" s="41" t="s">
        <v>132</v>
      </c>
      <c r="D93" s="41">
        <v>10</v>
      </c>
      <c r="E93" s="45" t="s">
        <v>425</v>
      </c>
      <c r="F93" s="9">
        <f t="shared" si="2"/>
        <v>852</v>
      </c>
      <c r="G93" s="10">
        <v>852</v>
      </c>
      <c r="H93" s="10"/>
    </row>
    <row r="94" spans="1:8" ht="94.5">
      <c r="A94" s="43" t="s">
        <v>488</v>
      </c>
      <c r="B94" s="53" t="s">
        <v>489</v>
      </c>
      <c r="C94" s="41" t="s">
        <v>644</v>
      </c>
      <c r="D94" s="41">
        <v>10</v>
      </c>
      <c r="E94" s="45" t="s">
        <v>425</v>
      </c>
      <c r="F94" s="9">
        <f>SUM(G94:H94)</f>
        <v>0</v>
      </c>
      <c r="G94" s="10"/>
      <c r="H94" s="10"/>
    </row>
    <row r="95" spans="1:8" ht="94.5">
      <c r="A95" s="43" t="s">
        <v>490</v>
      </c>
      <c r="B95" s="53" t="s">
        <v>489</v>
      </c>
      <c r="C95" s="41" t="s">
        <v>132</v>
      </c>
      <c r="D95" s="41">
        <v>10</v>
      </c>
      <c r="E95" s="45" t="s">
        <v>425</v>
      </c>
      <c r="F95" s="9">
        <f>SUM(G95:H95)</f>
        <v>0</v>
      </c>
      <c r="G95" s="10">
        <v>0</v>
      </c>
      <c r="H95" s="10"/>
    </row>
    <row r="96" spans="1:8" ht="31.5">
      <c r="A96" s="118" t="s">
        <v>564</v>
      </c>
      <c r="B96" s="46" t="s">
        <v>562</v>
      </c>
      <c r="C96" s="42"/>
      <c r="D96" s="42"/>
      <c r="E96" s="42"/>
      <c r="F96" s="9">
        <f>SUM(F97:F123)</f>
        <v>11589.1</v>
      </c>
      <c r="G96" s="9">
        <f>SUM(G97:G123)</f>
        <v>8935.1</v>
      </c>
      <c r="H96" s="9">
        <f>SUM(H97:H123)</f>
        <v>2654</v>
      </c>
    </row>
    <row r="97" spans="1:8" ht="31.5">
      <c r="A97" s="119" t="s">
        <v>553</v>
      </c>
      <c r="B97" s="41" t="s">
        <v>20</v>
      </c>
      <c r="C97" s="41" t="s">
        <v>644</v>
      </c>
      <c r="D97" s="41" t="s">
        <v>134</v>
      </c>
      <c r="E97" s="45" t="s">
        <v>526</v>
      </c>
      <c r="F97" s="9">
        <f>SUM(G97:H97)</f>
        <v>21</v>
      </c>
      <c r="G97" s="9"/>
      <c r="H97" s="9">
        <v>21</v>
      </c>
    </row>
    <row r="98" spans="1:8" ht="31.5">
      <c r="A98" s="119" t="s">
        <v>554</v>
      </c>
      <c r="B98" s="41" t="s">
        <v>20</v>
      </c>
      <c r="C98" s="41" t="s">
        <v>132</v>
      </c>
      <c r="D98" s="41" t="s">
        <v>134</v>
      </c>
      <c r="E98" s="45" t="s">
        <v>526</v>
      </c>
      <c r="F98" s="9">
        <f aca="true" t="shared" si="3" ref="F98:F123">SUM(G98:H98)</f>
        <v>2559</v>
      </c>
      <c r="G98" s="10"/>
      <c r="H98" s="10">
        <v>2559</v>
      </c>
    </row>
    <row r="99" spans="1:8" ht="78.75">
      <c r="A99" s="119" t="s">
        <v>386</v>
      </c>
      <c r="B99" s="53" t="s">
        <v>328</v>
      </c>
      <c r="C99" s="41" t="s">
        <v>132</v>
      </c>
      <c r="D99" s="41">
        <v>10</v>
      </c>
      <c r="E99" s="45" t="s">
        <v>425</v>
      </c>
      <c r="F99" s="10">
        <f t="shared" si="3"/>
        <v>10</v>
      </c>
      <c r="G99" s="10"/>
      <c r="H99" s="10">
        <v>10</v>
      </c>
    </row>
    <row r="100" spans="1:8" ht="31.5">
      <c r="A100" s="43" t="s">
        <v>401</v>
      </c>
      <c r="B100" s="53" t="s">
        <v>400</v>
      </c>
      <c r="C100" s="41" t="s">
        <v>132</v>
      </c>
      <c r="D100" s="41">
        <v>10</v>
      </c>
      <c r="E100" s="45" t="s">
        <v>425</v>
      </c>
      <c r="F100" s="10">
        <f t="shared" si="3"/>
        <v>64</v>
      </c>
      <c r="G100" s="10"/>
      <c r="H100" s="10">
        <v>64</v>
      </c>
    </row>
    <row r="101" spans="1:8" ht="157.5">
      <c r="A101" s="52" t="s">
        <v>859</v>
      </c>
      <c r="B101" s="53" t="s">
        <v>257</v>
      </c>
      <c r="C101" s="41" t="s">
        <v>644</v>
      </c>
      <c r="D101" s="41">
        <v>10</v>
      </c>
      <c r="E101" s="45" t="s">
        <v>425</v>
      </c>
      <c r="F101" s="10">
        <f t="shared" si="3"/>
        <v>1</v>
      </c>
      <c r="G101" s="9">
        <v>1</v>
      </c>
      <c r="H101" s="10"/>
    </row>
    <row r="102" spans="1:8" ht="78.75">
      <c r="A102" s="52" t="s">
        <v>194</v>
      </c>
      <c r="B102" s="53" t="s">
        <v>257</v>
      </c>
      <c r="C102" s="41" t="s">
        <v>132</v>
      </c>
      <c r="D102" s="41">
        <v>10</v>
      </c>
      <c r="E102" s="45" t="s">
        <v>425</v>
      </c>
      <c r="F102" s="9">
        <f t="shared" si="3"/>
        <v>145</v>
      </c>
      <c r="G102" s="9">
        <v>145</v>
      </c>
      <c r="H102" s="10"/>
    </row>
    <row r="103" spans="1:8" ht="94.5">
      <c r="A103" s="119" t="s">
        <v>193</v>
      </c>
      <c r="B103" s="53" t="s">
        <v>258</v>
      </c>
      <c r="C103" s="41" t="s">
        <v>644</v>
      </c>
      <c r="D103" s="41">
        <v>10</v>
      </c>
      <c r="E103" s="45" t="s">
        <v>425</v>
      </c>
      <c r="F103" s="9">
        <f t="shared" si="3"/>
        <v>10</v>
      </c>
      <c r="G103" s="9">
        <v>10</v>
      </c>
      <c r="H103" s="10"/>
    </row>
    <row r="104" spans="1:8" ht="94.5">
      <c r="A104" s="119" t="s">
        <v>193</v>
      </c>
      <c r="B104" s="53" t="s">
        <v>258</v>
      </c>
      <c r="C104" s="41" t="s">
        <v>132</v>
      </c>
      <c r="D104" s="41">
        <v>10</v>
      </c>
      <c r="E104" s="45" t="s">
        <v>425</v>
      </c>
      <c r="F104" s="9">
        <f>SUM(G104:H104)</f>
        <v>1316</v>
      </c>
      <c r="G104" s="10">
        <v>1316</v>
      </c>
      <c r="H104" s="10"/>
    </row>
    <row r="105" spans="1:8" ht="141.75">
      <c r="A105" s="119" t="s">
        <v>823</v>
      </c>
      <c r="B105" s="72" t="s">
        <v>260</v>
      </c>
      <c r="C105" s="41" t="s">
        <v>644</v>
      </c>
      <c r="D105" s="41" t="s">
        <v>134</v>
      </c>
      <c r="E105" s="45" t="s">
        <v>425</v>
      </c>
      <c r="F105" s="9">
        <f t="shared" si="3"/>
        <v>0</v>
      </c>
      <c r="G105" s="10">
        <v>0</v>
      </c>
      <c r="H105" s="10"/>
    </row>
    <row r="106" spans="1:8" ht="141.75">
      <c r="A106" s="119" t="s">
        <v>824</v>
      </c>
      <c r="B106" s="72" t="s">
        <v>260</v>
      </c>
      <c r="C106" s="41" t="s">
        <v>132</v>
      </c>
      <c r="D106" s="41" t="s">
        <v>134</v>
      </c>
      <c r="E106" s="45" t="s">
        <v>425</v>
      </c>
      <c r="F106" s="9">
        <f>SUM(G106:H106)</f>
        <v>5</v>
      </c>
      <c r="G106" s="10">
        <v>5</v>
      </c>
      <c r="H106" s="10"/>
    </row>
    <row r="107" spans="1:8" ht="63">
      <c r="A107" s="118" t="s">
        <v>305</v>
      </c>
      <c r="B107" s="53" t="s">
        <v>262</v>
      </c>
      <c r="C107" s="41" t="s">
        <v>644</v>
      </c>
      <c r="D107" s="41" t="s">
        <v>134</v>
      </c>
      <c r="E107" s="45" t="s">
        <v>425</v>
      </c>
      <c r="F107" s="9">
        <f>SUM(G107:H107)</f>
        <v>7</v>
      </c>
      <c r="G107" s="10">
        <v>7</v>
      </c>
      <c r="H107" s="10"/>
    </row>
    <row r="108" spans="1:8" ht="63">
      <c r="A108" s="118" t="s">
        <v>0</v>
      </c>
      <c r="B108" s="53" t="s">
        <v>262</v>
      </c>
      <c r="C108" s="41" t="s">
        <v>132</v>
      </c>
      <c r="D108" s="41" t="s">
        <v>134</v>
      </c>
      <c r="E108" s="45" t="s">
        <v>425</v>
      </c>
      <c r="F108" s="9">
        <f t="shared" si="3"/>
        <v>857</v>
      </c>
      <c r="G108" s="10">
        <v>857</v>
      </c>
      <c r="H108" s="10"/>
    </row>
    <row r="109" spans="1:8" ht="63">
      <c r="A109" s="118" t="s">
        <v>359</v>
      </c>
      <c r="B109" s="53" t="s">
        <v>263</v>
      </c>
      <c r="C109" s="41" t="s">
        <v>644</v>
      </c>
      <c r="D109" s="41" t="s">
        <v>134</v>
      </c>
      <c r="E109" s="45" t="s">
        <v>425</v>
      </c>
      <c r="F109" s="9">
        <f t="shared" si="3"/>
        <v>0</v>
      </c>
      <c r="G109" s="9">
        <v>0</v>
      </c>
      <c r="H109" s="10"/>
    </row>
    <row r="110" spans="1:8" ht="47.25">
      <c r="A110" s="118" t="s">
        <v>926</v>
      </c>
      <c r="B110" s="53" t="s">
        <v>263</v>
      </c>
      <c r="C110" s="41" t="s">
        <v>132</v>
      </c>
      <c r="D110" s="41" t="s">
        <v>134</v>
      </c>
      <c r="E110" s="45" t="s">
        <v>425</v>
      </c>
      <c r="F110" s="9">
        <f>SUM(G110:H110)</f>
        <v>51</v>
      </c>
      <c r="G110" s="10">
        <v>51</v>
      </c>
      <c r="H110" s="10"/>
    </row>
    <row r="111" spans="1:8" ht="141.75">
      <c r="A111" s="118" t="s">
        <v>892</v>
      </c>
      <c r="B111" s="53" t="s">
        <v>264</v>
      </c>
      <c r="C111" s="41" t="s">
        <v>644</v>
      </c>
      <c r="D111" s="41">
        <v>10</v>
      </c>
      <c r="E111" s="45" t="s">
        <v>425</v>
      </c>
      <c r="F111" s="9">
        <f t="shared" si="3"/>
        <v>1</v>
      </c>
      <c r="G111" s="9">
        <v>1</v>
      </c>
      <c r="H111" s="10"/>
    </row>
    <row r="112" spans="1:8" ht="141.75">
      <c r="A112" s="118" t="s">
        <v>893</v>
      </c>
      <c r="B112" s="53" t="s">
        <v>264</v>
      </c>
      <c r="C112" s="41" t="s">
        <v>132</v>
      </c>
      <c r="D112" s="41">
        <v>10</v>
      </c>
      <c r="E112" s="45" t="s">
        <v>425</v>
      </c>
      <c r="F112" s="9">
        <f>SUM(G112:H112)</f>
        <v>57</v>
      </c>
      <c r="G112" s="10">
        <v>57</v>
      </c>
      <c r="H112" s="10"/>
    </row>
    <row r="113" spans="1:8" ht="63">
      <c r="A113" s="118" t="s">
        <v>655</v>
      </c>
      <c r="B113" s="53" t="s">
        <v>265</v>
      </c>
      <c r="C113" s="41" t="s">
        <v>644</v>
      </c>
      <c r="D113" s="41" t="s">
        <v>134</v>
      </c>
      <c r="E113" s="45" t="s">
        <v>425</v>
      </c>
      <c r="F113" s="9">
        <f t="shared" si="3"/>
        <v>41</v>
      </c>
      <c r="G113" s="9">
        <v>41</v>
      </c>
      <c r="H113" s="10"/>
    </row>
    <row r="114" spans="1:8" ht="63">
      <c r="A114" s="118" t="s">
        <v>655</v>
      </c>
      <c r="B114" s="53" t="s">
        <v>265</v>
      </c>
      <c r="C114" s="41" t="s">
        <v>132</v>
      </c>
      <c r="D114" s="41" t="s">
        <v>134</v>
      </c>
      <c r="E114" s="45" t="s">
        <v>425</v>
      </c>
      <c r="F114" s="9">
        <f>SUM(G114:H114)</f>
        <v>4406</v>
      </c>
      <c r="G114" s="10">
        <v>4406</v>
      </c>
      <c r="H114" s="10"/>
    </row>
    <row r="115" spans="1:8" ht="47.25">
      <c r="A115" s="118" t="s">
        <v>656</v>
      </c>
      <c r="B115" s="53" t="s">
        <v>267</v>
      </c>
      <c r="C115" s="41" t="s">
        <v>644</v>
      </c>
      <c r="D115" s="41">
        <v>10</v>
      </c>
      <c r="E115" s="45" t="s">
        <v>425</v>
      </c>
      <c r="F115" s="9">
        <f t="shared" si="3"/>
        <v>0.1</v>
      </c>
      <c r="G115" s="10">
        <v>0.1</v>
      </c>
      <c r="H115" s="10"/>
    </row>
    <row r="116" spans="1:8" ht="31.5">
      <c r="A116" s="118" t="s">
        <v>266</v>
      </c>
      <c r="B116" s="53" t="s">
        <v>267</v>
      </c>
      <c r="C116" s="41" t="s">
        <v>132</v>
      </c>
      <c r="D116" s="41">
        <v>10</v>
      </c>
      <c r="E116" s="45" t="s">
        <v>425</v>
      </c>
      <c r="F116" s="9">
        <f>SUM(G116:H116)</f>
        <v>11</v>
      </c>
      <c r="G116" s="10">
        <v>11</v>
      </c>
      <c r="H116" s="10"/>
    </row>
    <row r="117" spans="1:8" ht="31.5">
      <c r="A117" s="118" t="s">
        <v>268</v>
      </c>
      <c r="B117" s="53" t="s">
        <v>269</v>
      </c>
      <c r="C117" s="41" t="s">
        <v>644</v>
      </c>
      <c r="D117" s="41">
        <v>10</v>
      </c>
      <c r="E117" s="45" t="s">
        <v>425</v>
      </c>
      <c r="F117" s="9">
        <f t="shared" si="3"/>
        <v>0</v>
      </c>
      <c r="G117" s="10">
        <v>0</v>
      </c>
      <c r="H117" s="10"/>
    </row>
    <row r="118" spans="1:8" ht="47.25">
      <c r="A118" s="118" t="s">
        <v>250</v>
      </c>
      <c r="B118" s="53" t="s">
        <v>269</v>
      </c>
      <c r="C118" s="41" t="s">
        <v>132</v>
      </c>
      <c r="D118" s="41">
        <v>10</v>
      </c>
      <c r="E118" s="45" t="s">
        <v>425</v>
      </c>
      <c r="F118" s="9">
        <f>SUM(G118:H118)</f>
        <v>21</v>
      </c>
      <c r="G118" s="10">
        <v>21</v>
      </c>
      <c r="H118" s="10"/>
    </row>
    <row r="119" spans="1:8" ht="78.75">
      <c r="A119" s="118" t="s">
        <v>611</v>
      </c>
      <c r="B119" s="53" t="s">
        <v>270</v>
      </c>
      <c r="C119" s="41" t="s">
        <v>644</v>
      </c>
      <c r="D119" s="41">
        <v>10</v>
      </c>
      <c r="E119" s="45" t="s">
        <v>425</v>
      </c>
      <c r="F119" s="9">
        <f t="shared" si="3"/>
        <v>24</v>
      </c>
      <c r="G119" s="9">
        <v>24</v>
      </c>
      <c r="H119" s="10"/>
    </row>
    <row r="120" spans="1:8" ht="63">
      <c r="A120" s="118" t="s">
        <v>613</v>
      </c>
      <c r="B120" s="53" t="s">
        <v>270</v>
      </c>
      <c r="C120" s="41" t="s">
        <v>132</v>
      </c>
      <c r="D120" s="41">
        <v>10</v>
      </c>
      <c r="E120" s="45" t="s">
        <v>425</v>
      </c>
      <c r="F120" s="9">
        <f>SUM(G120:H120)</f>
        <v>1890</v>
      </c>
      <c r="G120" s="9">
        <v>1890</v>
      </c>
      <c r="H120" s="10"/>
    </row>
    <row r="121" spans="1:8" ht="47.25">
      <c r="A121" s="119" t="s">
        <v>433</v>
      </c>
      <c r="B121" s="53" t="s">
        <v>275</v>
      </c>
      <c r="C121" s="41" t="s">
        <v>644</v>
      </c>
      <c r="D121" s="41" t="s">
        <v>134</v>
      </c>
      <c r="E121" s="45" t="s">
        <v>425</v>
      </c>
      <c r="F121" s="9">
        <f t="shared" si="3"/>
        <v>2</v>
      </c>
      <c r="G121" s="10">
        <v>2</v>
      </c>
      <c r="H121" s="10"/>
    </row>
    <row r="122" spans="1:8" ht="47.25">
      <c r="A122" s="119" t="s">
        <v>433</v>
      </c>
      <c r="B122" s="53" t="s">
        <v>275</v>
      </c>
      <c r="C122" s="41" t="s">
        <v>132</v>
      </c>
      <c r="D122" s="41" t="s">
        <v>134</v>
      </c>
      <c r="E122" s="45" t="s">
        <v>425</v>
      </c>
      <c r="F122" s="9">
        <f>SUM(G122:H122)</f>
        <v>80</v>
      </c>
      <c r="G122" s="10">
        <v>80</v>
      </c>
      <c r="H122" s="10"/>
    </row>
    <row r="123" spans="1:8" ht="126">
      <c r="A123" s="119" t="s">
        <v>612</v>
      </c>
      <c r="B123" s="53" t="s">
        <v>329</v>
      </c>
      <c r="C123" s="41" t="s">
        <v>132</v>
      </c>
      <c r="D123" s="41">
        <v>10</v>
      </c>
      <c r="E123" s="45" t="s">
        <v>425</v>
      </c>
      <c r="F123" s="9">
        <f t="shared" si="3"/>
        <v>10</v>
      </c>
      <c r="G123" s="10">
        <v>10</v>
      </c>
      <c r="H123" s="10"/>
    </row>
    <row r="124" spans="1:8" s="56" customFormat="1" ht="78.75">
      <c r="A124" s="115" t="s">
        <v>860</v>
      </c>
      <c r="B124" s="65" t="s">
        <v>75</v>
      </c>
      <c r="C124" s="42"/>
      <c r="D124" s="42"/>
      <c r="E124" s="42"/>
      <c r="F124" s="8">
        <f>F125</f>
        <v>36746</v>
      </c>
      <c r="G124" s="8">
        <f>G125</f>
        <v>36597</v>
      </c>
      <c r="H124" s="8">
        <f>H125</f>
        <v>149</v>
      </c>
    </row>
    <row r="125" spans="1:8" s="56" customFormat="1" ht="47.25">
      <c r="A125" s="119" t="s">
        <v>899</v>
      </c>
      <c r="B125" s="51" t="s">
        <v>432</v>
      </c>
      <c r="C125" s="42"/>
      <c r="D125" s="42"/>
      <c r="E125" s="42"/>
      <c r="F125" s="9">
        <f>SUM(F126:F132)</f>
        <v>36746</v>
      </c>
      <c r="G125" s="9">
        <f>SUM(G126:G132)</f>
        <v>36597</v>
      </c>
      <c r="H125" s="9">
        <f>SUM(H126:H132)</f>
        <v>149</v>
      </c>
    </row>
    <row r="126" spans="1:8" ht="141.75">
      <c r="A126" s="119" t="s">
        <v>90</v>
      </c>
      <c r="B126" s="53" t="s">
        <v>21</v>
      </c>
      <c r="C126" s="41" t="s">
        <v>128</v>
      </c>
      <c r="D126" s="41" t="s">
        <v>134</v>
      </c>
      <c r="E126" s="45" t="s">
        <v>494</v>
      </c>
      <c r="F126" s="9">
        <f aca="true" t="shared" si="4" ref="F126:F131">SUM(G126:H126)</f>
        <v>149</v>
      </c>
      <c r="G126" s="10"/>
      <c r="H126" s="10">
        <v>149</v>
      </c>
    </row>
    <row r="127" spans="1:8" ht="94.5">
      <c r="A127" s="52" t="s">
        <v>516</v>
      </c>
      <c r="B127" s="53" t="s">
        <v>22</v>
      </c>
      <c r="C127" s="41" t="s">
        <v>642</v>
      </c>
      <c r="D127" s="41" t="s">
        <v>134</v>
      </c>
      <c r="E127" s="45" t="s">
        <v>494</v>
      </c>
      <c r="F127" s="9">
        <f t="shared" si="4"/>
        <v>2034</v>
      </c>
      <c r="G127" s="10">
        <v>2034</v>
      </c>
      <c r="H127" s="10"/>
    </row>
    <row r="128" spans="1:8" ht="47.25">
      <c r="A128" s="52" t="s">
        <v>537</v>
      </c>
      <c r="B128" s="53" t="s">
        <v>22</v>
      </c>
      <c r="C128" s="41" t="s">
        <v>644</v>
      </c>
      <c r="D128" s="41" t="s">
        <v>134</v>
      </c>
      <c r="E128" s="45" t="s">
        <v>494</v>
      </c>
      <c r="F128" s="9">
        <f t="shared" si="4"/>
        <v>529</v>
      </c>
      <c r="G128" s="10">
        <v>529</v>
      </c>
      <c r="H128" s="10"/>
    </row>
    <row r="129" spans="1:8" ht="47.25">
      <c r="A129" s="52" t="s">
        <v>83</v>
      </c>
      <c r="B129" s="53" t="s">
        <v>22</v>
      </c>
      <c r="C129" s="41" t="s">
        <v>132</v>
      </c>
      <c r="D129" s="41" t="s">
        <v>134</v>
      </c>
      <c r="E129" s="45" t="s">
        <v>494</v>
      </c>
      <c r="F129" s="9">
        <f t="shared" si="4"/>
        <v>0</v>
      </c>
      <c r="G129" s="9"/>
      <c r="H129" s="10"/>
    </row>
    <row r="130" spans="1:8" ht="63">
      <c r="A130" s="52" t="s">
        <v>84</v>
      </c>
      <c r="B130" s="53" t="s">
        <v>22</v>
      </c>
      <c r="C130" s="41" t="s">
        <v>128</v>
      </c>
      <c r="D130" s="41" t="s">
        <v>134</v>
      </c>
      <c r="E130" s="45" t="s">
        <v>494</v>
      </c>
      <c r="F130" s="9">
        <f t="shared" si="4"/>
        <v>33811</v>
      </c>
      <c r="G130" s="10">
        <v>33811</v>
      </c>
      <c r="H130" s="10"/>
    </row>
    <row r="131" spans="1:8" ht="31.5">
      <c r="A131" s="52" t="s">
        <v>614</v>
      </c>
      <c r="B131" s="53" t="s">
        <v>22</v>
      </c>
      <c r="C131" s="41" t="s">
        <v>113</v>
      </c>
      <c r="D131" s="41" t="s">
        <v>134</v>
      </c>
      <c r="E131" s="45" t="s">
        <v>494</v>
      </c>
      <c r="F131" s="9">
        <f t="shared" si="4"/>
        <v>1</v>
      </c>
      <c r="G131" s="10">
        <v>1</v>
      </c>
      <c r="H131" s="10"/>
    </row>
    <row r="132" spans="1:8" ht="94.5">
      <c r="A132" s="55" t="s">
        <v>94</v>
      </c>
      <c r="B132" s="53" t="s">
        <v>169</v>
      </c>
      <c r="C132" s="41" t="s">
        <v>132</v>
      </c>
      <c r="D132" s="41" t="s">
        <v>134</v>
      </c>
      <c r="E132" s="41" t="s">
        <v>425</v>
      </c>
      <c r="F132" s="9">
        <f>SUM(G132:H132)</f>
        <v>222</v>
      </c>
      <c r="G132" s="10">
        <v>222</v>
      </c>
      <c r="H132" s="10"/>
    </row>
    <row r="133" spans="1:8" s="56" customFormat="1" ht="78.75">
      <c r="A133" s="115" t="s">
        <v>102</v>
      </c>
      <c r="B133" s="65" t="s">
        <v>884</v>
      </c>
      <c r="C133" s="42"/>
      <c r="D133" s="42"/>
      <c r="E133" s="45"/>
      <c r="F133" s="8">
        <f>SUM(F134,F145)</f>
        <v>31023</v>
      </c>
      <c r="G133" s="8">
        <f>SUM(G134,G145)</f>
        <v>31010</v>
      </c>
      <c r="H133" s="8">
        <f>SUM(H134,H145)</f>
        <v>13</v>
      </c>
    </row>
    <row r="134" spans="1:8" s="56" customFormat="1" ht="31.5">
      <c r="A134" s="119" t="s">
        <v>591</v>
      </c>
      <c r="B134" s="51" t="s">
        <v>632</v>
      </c>
      <c r="C134" s="42"/>
      <c r="D134" s="42"/>
      <c r="E134" s="42"/>
      <c r="F134" s="9">
        <f>SUM(F135:F144)</f>
        <v>27331</v>
      </c>
      <c r="G134" s="9">
        <f>SUM(G135:G144)</f>
        <v>27318</v>
      </c>
      <c r="H134" s="9">
        <f>SUM(H135:H144)</f>
        <v>13</v>
      </c>
    </row>
    <row r="135" spans="1:8" s="56" customFormat="1" ht="31.5">
      <c r="A135" s="43" t="s">
        <v>401</v>
      </c>
      <c r="B135" s="53" t="s">
        <v>402</v>
      </c>
      <c r="C135" s="41" t="s">
        <v>132</v>
      </c>
      <c r="D135" s="41">
        <v>10</v>
      </c>
      <c r="E135" s="45" t="s">
        <v>425</v>
      </c>
      <c r="F135" s="9">
        <f>SUM(G135:H135)</f>
        <v>13</v>
      </c>
      <c r="G135" s="9"/>
      <c r="H135" s="9">
        <v>13</v>
      </c>
    </row>
    <row r="136" spans="1:8" ht="110.25">
      <c r="A136" s="119" t="s">
        <v>87</v>
      </c>
      <c r="B136" s="53" t="s">
        <v>291</v>
      </c>
      <c r="C136" s="41" t="s">
        <v>132</v>
      </c>
      <c r="D136" s="41">
        <v>10</v>
      </c>
      <c r="E136" s="45" t="s">
        <v>425</v>
      </c>
      <c r="F136" s="9">
        <f aca="true" t="shared" si="5" ref="F136:F144">SUM(G136:H136)</f>
        <v>5334</v>
      </c>
      <c r="G136" s="10">
        <v>5334</v>
      </c>
      <c r="H136" s="10"/>
    </row>
    <row r="137" spans="1:8" ht="94.5">
      <c r="A137" s="119" t="s">
        <v>88</v>
      </c>
      <c r="B137" s="53" t="s">
        <v>292</v>
      </c>
      <c r="C137" s="41">
        <v>300</v>
      </c>
      <c r="D137" s="41">
        <v>10</v>
      </c>
      <c r="E137" s="45" t="s">
        <v>425</v>
      </c>
      <c r="F137" s="9">
        <f t="shared" si="5"/>
        <v>384</v>
      </c>
      <c r="G137" s="10">
        <v>384</v>
      </c>
      <c r="H137" s="10"/>
    </row>
    <row r="138" spans="1:8" ht="47.25">
      <c r="A138" s="119" t="s">
        <v>188</v>
      </c>
      <c r="B138" s="53" t="s">
        <v>293</v>
      </c>
      <c r="C138" s="41" t="s">
        <v>644</v>
      </c>
      <c r="D138" s="41" t="s">
        <v>134</v>
      </c>
      <c r="E138" s="45" t="s">
        <v>425</v>
      </c>
      <c r="F138" s="9">
        <f t="shared" si="5"/>
        <v>47</v>
      </c>
      <c r="G138" s="9">
        <v>47</v>
      </c>
      <c r="H138" s="10"/>
    </row>
    <row r="139" spans="1:8" ht="47.25">
      <c r="A139" s="119" t="s">
        <v>89</v>
      </c>
      <c r="B139" s="53" t="s">
        <v>293</v>
      </c>
      <c r="C139" s="41" t="s">
        <v>132</v>
      </c>
      <c r="D139" s="41" t="s">
        <v>134</v>
      </c>
      <c r="E139" s="45" t="s">
        <v>425</v>
      </c>
      <c r="F139" s="9">
        <f t="shared" si="5"/>
        <v>5575</v>
      </c>
      <c r="G139" s="10">
        <v>5575</v>
      </c>
      <c r="H139" s="10"/>
    </row>
    <row r="140" spans="1:8" ht="63">
      <c r="A140" s="119" t="s">
        <v>187</v>
      </c>
      <c r="B140" s="53" t="s">
        <v>448</v>
      </c>
      <c r="C140" s="41" t="s">
        <v>644</v>
      </c>
      <c r="D140" s="41">
        <v>10</v>
      </c>
      <c r="E140" s="45" t="s">
        <v>425</v>
      </c>
      <c r="F140" s="9">
        <f t="shared" si="5"/>
        <v>0</v>
      </c>
      <c r="G140" s="9">
        <v>0</v>
      </c>
      <c r="H140" s="10"/>
    </row>
    <row r="141" spans="1:8" ht="47.25">
      <c r="A141" s="119" t="s">
        <v>58</v>
      </c>
      <c r="B141" s="53" t="s">
        <v>448</v>
      </c>
      <c r="C141" s="41">
        <v>300</v>
      </c>
      <c r="D141" s="41">
        <v>10</v>
      </c>
      <c r="E141" s="45" t="s">
        <v>425</v>
      </c>
      <c r="F141" s="9">
        <f t="shared" si="5"/>
        <v>4962</v>
      </c>
      <c r="G141" s="9">
        <v>4962</v>
      </c>
      <c r="H141" s="10"/>
    </row>
    <row r="142" spans="1:8" ht="78.75">
      <c r="A142" s="119" t="s">
        <v>509</v>
      </c>
      <c r="B142" s="53" t="s">
        <v>508</v>
      </c>
      <c r="C142" s="41">
        <v>300</v>
      </c>
      <c r="D142" s="41" t="s">
        <v>134</v>
      </c>
      <c r="E142" s="45" t="s">
        <v>527</v>
      </c>
      <c r="F142" s="9">
        <f t="shared" si="5"/>
        <v>200</v>
      </c>
      <c r="G142" s="10">
        <v>200</v>
      </c>
      <c r="H142" s="10"/>
    </row>
    <row r="143" spans="1:8" ht="78.75">
      <c r="A143" s="119" t="s">
        <v>500</v>
      </c>
      <c r="B143" s="53" t="s">
        <v>295</v>
      </c>
      <c r="C143" s="41" t="s">
        <v>644</v>
      </c>
      <c r="D143" s="41" t="s">
        <v>134</v>
      </c>
      <c r="E143" s="45" t="s">
        <v>527</v>
      </c>
      <c r="F143" s="9">
        <f>SUM(G143:H143)</f>
        <v>86</v>
      </c>
      <c r="G143" s="10">
        <v>86</v>
      </c>
      <c r="H143" s="10"/>
    </row>
    <row r="144" spans="1:8" ht="78.75">
      <c r="A144" s="119" t="s">
        <v>177</v>
      </c>
      <c r="B144" s="53" t="s">
        <v>295</v>
      </c>
      <c r="C144" s="41" t="s">
        <v>132</v>
      </c>
      <c r="D144" s="41" t="s">
        <v>134</v>
      </c>
      <c r="E144" s="45" t="s">
        <v>527</v>
      </c>
      <c r="F144" s="9">
        <f t="shared" si="5"/>
        <v>10730</v>
      </c>
      <c r="G144" s="10">
        <v>10730</v>
      </c>
      <c r="H144" s="10"/>
    </row>
    <row r="145" spans="1:8" ht="47.25">
      <c r="A145" s="119" t="s">
        <v>659</v>
      </c>
      <c r="B145" s="51" t="s">
        <v>658</v>
      </c>
      <c r="C145" s="41"/>
      <c r="D145" s="41"/>
      <c r="E145" s="41"/>
      <c r="F145" s="9">
        <f>SUM(F146:F154)</f>
        <v>3692</v>
      </c>
      <c r="G145" s="9">
        <f>SUM(G146:G154)</f>
        <v>3692</v>
      </c>
      <c r="H145" s="9">
        <f>SUM(H146:H154)</f>
        <v>0</v>
      </c>
    </row>
    <row r="146" spans="1:8" ht="63">
      <c r="A146" s="119" t="s">
        <v>597</v>
      </c>
      <c r="B146" s="53" t="s">
        <v>294</v>
      </c>
      <c r="C146" s="41" t="s">
        <v>132</v>
      </c>
      <c r="D146" s="41" t="s">
        <v>134</v>
      </c>
      <c r="E146" s="45" t="s">
        <v>527</v>
      </c>
      <c r="F146" s="9">
        <f aca="true" t="shared" si="6" ref="F146:F154">SUM(G146:H146)</f>
        <v>34</v>
      </c>
      <c r="G146" s="10">
        <v>34</v>
      </c>
      <c r="H146" s="10"/>
    </row>
    <row r="147" spans="1:8" ht="94.5">
      <c r="A147" s="119" t="s">
        <v>178</v>
      </c>
      <c r="B147" s="53" t="s">
        <v>296</v>
      </c>
      <c r="C147" s="41" t="s">
        <v>132</v>
      </c>
      <c r="D147" s="41" t="s">
        <v>134</v>
      </c>
      <c r="E147" s="45" t="s">
        <v>527</v>
      </c>
      <c r="F147" s="9">
        <f t="shared" si="6"/>
        <v>16</v>
      </c>
      <c r="G147" s="10">
        <v>16</v>
      </c>
      <c r="H147" s="10"/>
    </row>
    <row r="148" spans="1:8" ht="63">
      <c r="A148" s="119" t="s">
        <v>16</v>
      </c>
      <c r="B148" s="53" t="s">
        <v>297</v>
      </c>
      <c r="C148" s="41" t="s">
        <v>644</v>
      </c>
      <c r="D148" s="41" t="s">
        <v>276</v>
      </c>
      <c r="E148" s="45" t="s">
        <v>527</v>
      </c>
      <c r="F148" s="9">
        <f t="shared" si="6"/>
        <v>7</v>
      </c>
      <c r="G148" s="10">
        <v>7</v>
      </c>
      <c r="H148" s="10"/>
    </row>
    <row r="149" spans="1:8" ht="63">
      <c r="A149" s="119" t="s">
        <v>907</v>
      </c>
      <c r="B149" s="53" t="s">
        <v>297</v>
      </c>
      <c r="C149" s="41" t="s">
        <v>132</v>
      </c>
      <c r="D149" s="41" t="s">
        <v>276</v>
      </c>
      <c r="E149" s="45" t="s">
        <v>527</v>
      </c>
      <c r="F149" s="9">
        <f t="shared" si="6"/>
        <v>916</v>
      </c>
      <c r="G149" s="10">
        <v>916</v>
      </c>
      <c r="H149" s="10"/>
    </row>
    <row r="150" spans="1:8" ht="78.75">
      <c r="A150" s="119" t="s">
        <v>15</v>
      </c>
      <c r="B150" s="41" t="s">
        <v>298</v>
      </c>
      <c r="C150" s="41" t="s">
        <v>644</v>
      </c>
      <c r="D150" s="41" t="s">
        <v>134</v>
      </c>
      <c r="E150" s="45" t="s">
        <v>527</v>
      </c>
      <c r="F150" s="9">
        <f t="shared" si="6"/>
        <v>14</v>
      </c>
      <c r="G150" s="10">
        <v>14</v>
      </c>
      <c r="H150" s="10"/>
    </row>
    <row r="151" spans="1:8" ht="78.75">
      <c r="A151" s="119" t="s">
        <v>281</v>
      </c>
      <c r="B151" s="41" t="s">
        <v>298</v>
      </c>
      <c r="C151" s="41" t="s">
        <v>132</v>
      </c>
      <c r="D151" s="41" t="s">
        <v>134</v>
      </c>
      <c r="E151" s="45" t="s">
        <v>527</v>
      </c>
      <c r="F151" s="9">
        <f t="shared" si="6"/>
        <v>1816</v>
      </c>
      <c r="G151" s="10">
        <v>1816</v>
      </c>
      <c r="H151" s="10"/>
    </row>
    <row r="152" spans="1:8" ht="47.25">
      <c r="A152" s="43" t="s">
        <v>201</v>
      </c>
      <c r="B152" s="41" t="s">
        <v>202</v>
      </c>
      <c r="C152" s="41" t="s">
        <v>132</v>
      </c>
      <c r="D152" s="41" t="s">
        <v>134</v>
      </c>
      <c r="E152" s="45" t="s">
        <v>527</v>
      </c>
      <c r="F152" s="9">
        <f t="shared" si="6"/>
        <v>667</v>
      </c>
      <c r="G152" s="10">
        <v>667</v>
      </c>
      <c r="H152" s="10"/>
    </row>
    <row r="153" spans="1:8" ht="94.5">
      <c r="A153" s="52" t="s">
        <v>91</v>
      </c>
      <c r="B153" s="41" t="s">
        <v>299</v>
      </c>
      <c r="C153" s="41" t="s">
        <v>644</v>
      </c>
      <c r="D153" s="41" t="s">
        <v>134</v>
      </c>
      <c r="E153" s="45" t="s">
        <v>527</v>
      </c>
      <c r="F153" s="9">
        <f t="shared" si="6"/>
        <v>0</v>
      </c>
      <c r="G153" s="10">
        <v>0</v>
      </c>
      <c r="H153" s="10"/>
    </row>
    <row r="154" spans="1:8" ht="78.75">
      <c r="A154" s="52" t="s">
        <v>566</v>
      </c>
      <c r="B154" s="41" t="s">
        <v>299</v>
      </c>
      <c r="C154" s="41" t="s">
        <v>132</v>
      </c>
      <c r="D154" s="41" t="s">
        <v>134</v>
      </c>
      <c r="E154" s="45" t="s">
        <v>527</v>
      </c>
      <c r="F154" s="9">
        <f t="shared" si="6"/>
        <v>222</v>
      </c>
      <c r="G154" s="10">
        <v>222</v>
      </c>
      <c r="H154" s="10"/>
    </row>
    <row r="155" spans="1:8" s="56" customFormat="1" ht="110.25">
      <c r="A155" s="115" t="s">
        <v>747</v>
      </c>
      <c r="B155" s="42" t="s">
        <v>567</v>
      </c>
      <c r="C155" s="42"/>
      <c r="D155" s="42"/>
      <c r="E155" s="42"/>
      <c r="F155" s="8">
        <f>F157</f>
        <v>1004</v>
      </c>
      <c r="G155" s="8">
        <f>G157</f>
        <v>0</v>
      </c>
      <c r="H155" s="8">
        <f>H157</f>
        <v>1004</v>
      </c>
    </row>
    <row r="156" spans="1:8" s="56" customFormat="1" ht="31.5">
      <c r="A156" s="119" t="s">
        <v>829</v>
      </c>
      <c r="B156" s="46" t="s">
        <v>827</v>
      </c>
      <c r="C156" s="42"/>
      <c r="D156" s="42"/>
      <c r="E156" s="42"/>
      <c r="F156" s="9">
        <f>F157</f>
        <v>1004</v>
      </c>
      <c r="G156" s="9">
        <f>G157</f>
        <v>0</v>
      </c>
      <c r="H156" s="9">
        <f>H157</f>
        <v>1004</v>
      </c>
    </row>
    <row r="157" spans="1:8" ht="78.75">
      <c r="A157" s="119" t="s">
        <v>683</v>
      </c>
      <c r="B157" s="41" t="s">
        <v>301</v>
      </c>
      <c r="C157" s="41">
        <v>600</v>
      </c>
      <c r="D157" s="41" t="s">
        <v>134</v>
      </c>
      <c r="E157" s="45" t="s">
        <v>428</v>
      </c>
      <c r="F157" s="9">
        <f>SUM(G157:H157)</f>
        <v>1004</v>
      </c>
      <c r="G157" s="10"/>
      <c r="H157" s="10">
        <v>1004</v>
      </c>
    </row>
    <row r="158" spans="1:8" s="56" customFormat="1" ht="63">
      <c r="A158" s="115" t="s">
        <v>395</v>
      </c>
      <c r="B158" s="124" t="s">
        <v>303</v>
      </c>
      <c r="C158" s="42"/>
      <c r="D158" s="42" t="s">
        <v>134</v>
      </c>
      <c r="E158" s="42" t="s">
        <v>428</v>
      </c>
      <c r="F158" s="8">
        <f>F159</f>
        <v>160</v>
      </c>
      <c r="G158" s="8">
        <f>G159</f>
        <v>152</v>
      </c>
      <c r="H158" s="8">
        <f>H159</f>
        <v>8</v>
      </c>
    </row>
    <row r="159" spans="1:8" ht="63">
      <c r="A159" s="119" t="s">
        <v>396</v>
      </c>
      <c r="B159" s="51" t="s">
        <v>304</v>
      </c>
      <c r="C159" s="41"/>
      <c r="D159" s="41" t="s">
        <v>134</v>
      </c>
      <c r="E159" s="41" t="s">
        <v>428</v>
      </c>
      <c r="F159" s="9">
        <f>SUM(F160:F161)</f>
        <v>160</v>
      </c>
      <c r="G159" s="9">
        <f>SUM(G160:G161)</f>
        <v>152</v>
      </c>
      <c r="H159" s="9">
        <f>SUM(H160:H161)</f>
        <v>8</v>
      </c>
    </row>
    <row r="160" spans="1:8" ht="78.75">
      <c r="A160" s="43" t="s">
        <v>54</v>
      </c>
      <c r="B160" s="51" t="s">
        <v>55</v>
      </c>
      <c r="C160" s="41" t="s">
        <v>644</v>
      </c>
      <c r="D160" s="41" t="s">
        <v>134</v>
      </c>
      <c r="E160" s="41" t="s">
        <v>428</v>
      </c>
      <c r="F160" s="9">
        <f>SUM(G160:H160)</f>
        <v>160</v>
      </c>
      <c r="G160" s="9">
        <v>152</v>
      </c>
      <c r="H160" s="9">
        <v>8</v>
      </c>
    </row>
    <row r="161" spans="1:8" ht="63">
      <c r="A161" s="43" t="s">
        <v>654</v>
      </c>
      <c r="B161" s="51" t="s">
        <v>170</v>
      </c>
      <c r="C161" s="41" t="s">
        <v>644</v>
      </c>
      <c r="D161" s="41" t="s">
        <v>134</v>
      </c>
      <c r="E161" s="41" t="s">
        <v>428</v>
      </c>
      <c r="F161" s="9">
        <f>SUM(G161:H161)</f>
        <v>0</v>
      </c>
      <c r="G161" s="10">
        <v>0</v>
      </c>
      <c r="H161" s="10"/>
    </row>
    <row r="162" spans="1:8" ht="110.25">
      <c r="A162" s="115" t="s">
        <v>748</v>
      </c>
      <c r="B162" s="42" t="s">
        <v>684</v>
      </c>
      <c r="C162" s="42"/>
      <c r="D162" s="42"/>
      <c r="E162" s="42"/>
      <c r="F162" s="8">
        <f>SUM(F164:F166)</f>
        <v>1324</v>
      </c>
      <c r="G162" s="8">
        <f>SUM(G164:G166)</f>
        <v>1324</v>
      </c>
      <c r="H162" s="8">
        <f>SUM(H164:H166)</f>
        <v>0</v>
      </c>
    </row>
    <row r="163" spans="1:8" ht="63">
      <c r="A163" s="119" t="s">
        <v>666</v>
      </c>
      <c r="B163" s="51" t="s">
        <v>682</v>
      </c>
      <c r="C163" s="42"/>
      <c r="D163" s="42"/>
      <c r="E163" s="42"/>
      <c r="F163" s="9">
        <f>SUM(F164:F166)</f>
        <v>1324</v>
      </c>
      <c r="G163" s="9">
        <f>SUM(G164:G166)</f>
        <v>1324</v>
      </c>
      <c r="H163" s="9">
        <f>SUM(H164:H166)</f>
        <v>0</v>
      </c>
    </row>
    <row r="164" spans="1:8" ht="126">
      <c r="A164" s="52" t="s">
        <v>885</v>
      </c>
      <c r="B164" s="53" t="s">
        <v>319</v>
      </c>
      <c r="C164" s="41" t="s">
        <v>642</v>
      </c>
      <c r="D164" s="45" t="s">
        <v>526</v>
      </c>
      <c r="E164" s="41">
        <v>13</v>
      </c>
      <c r="F164" s="9">
        <f>SUM(G164:H164)</f>
        <v>1299.4</v>
      </c>
      <c r="G164" s="10">
        <v>1299.4</v>
      </c>
      <c r="H164" s="10"/>
    </row>
    <row r="165" spans="1:8" ht="78.75">
      <c r="A165" s="52" t="s">
        <v>504</v>
      </c>
      <c r="B165" s="53" t="s">
        <v>319</v>
      </c>
      <c r="C165" s="41" t="s">
        <v>644</v>
      </c>
      <c r="D165" s="45" t="s">
        <v>526</v>
      </c>
      <c r="E165" s="41">
        <v>13</v>
      </c>
      <c r="F165" s="9">
        <f>SUM(G165:H165)</f>
        <v>23.6</v>
      </c>
      <c r="G165" s="10">
        <v>23.6</v>
      </c>
      <c r="H165" s="10"/>
    </row>
    <row r="166" spans="1:8" ht="63">
      <c r="A166" s="52" t="s">
        <v>465</v>
      </c>
      <c r="B166" s="53" t="s">
        <v>319</v>
      </c>
      <c r="C166" s="41" t="s">
        <v>739</v>
      </c>
      <c r="D166" s="45" t="s">
        <v>526</v>
      </c>
      <c r="E166" s="41">
        <v>13</v>
      </c>
      <c r="F166" s="9">
        <f>SUM(G166:H166)</f>
        <v>1</v>
      </c>
      <c r="G166" s="10">
        <v>1</v>
      </c>
      <c r="H166" s="10"/>
    </row>
    <row r="167" spans="1:8" s="56" customFormat="1" ht="78.75">
      <c r="A167" s="115" t="s">
        <v>873</v>
      </c>
      <c r="B167" s="42" t="s">
        <v>505</v>
      </c>
      <c r="C167" s="42"/>
      <c r="D167" s="42"/>
      <c r="E167" s="42"/>
      <c r="F167" s="8">
        <f>SUM(F168,F171,F175,F178,F181)</f>
        <v>8426.9</v>
      </c>
      <c r="G167" s="8">
        <f>SUM(G168,G171,G175,G178,G181)</f>
        <v>7977.9</v>
      </c>
      <c r="H167" s="8">
        <f>SUM(H168,H171,H175,H178,H181)</f>
        <v>449</v>
      </c>
    </row>
    <row r="168" spans="1:8" s="56" customFormat="1" ht="31.5">
      <c r="A168" s="119" t="s">
        <v>630</v>
      </c>
      <c r="B168" s="51" t="s">
        <v>60</v>
      </c>
      <c r="C168" s="42"/>
      <c r="D168" s="42"/>
      <c r="E168" s="42"/>
      <c r="F168" s="9">
        <f>SUM(F169:F170)</f>
        <v>6136</v>
      </c>
      <c r="G168" s="9">
        <f>SUM(G169:G170)</f>
        <v>6136</v>
      </c>
      <c r="H168" s="9">
        <f>SUM(H169:H170)</f>
        <v>0</v>
      </c>
    </row>
    <row r="169" spans="1:8" ht="110.25">
      <c r="A169" s="119" t="s">
        <v>186</v>
      </c>
      <c r="B169" s="53" t="s">
        <v>235</v>
      </c>
      <c r="C169" s="41" t="s">
        <v>642</v>
      </c>
      <c r="D169" s="41">
        <v>10</v>
      </c>
      <c r="E169" s="45" t="s">
        <v>428</v>
      </c>
      <c r="F169" s="9">
        <f aca="true" t="shared" si="7" ref="F169:F182">SUM(G169:H169)</f>
        <v>6089</v>
      </c>
      <c r="G169" s="10">
        <v>6089</v>
      </c>
      <c r="H169" s="10"/>
    </row>
    <row r="170" spans="1:8" ht="63">
      <c r="A170" s="119" t="s">
        <v>14</v>
      </c>
      <c r="B170" s="53" t="s">
        <v>235</v>
      </c>
      <c r="C170" s="41" t="s">
        <v>644</v>
      </c>
      <c r="D170" s="41">
        <v>10</v>
      </c>
      <c r="E170" s="45" t="s">
        <v>428</v>
      </c>
      <c r="F170" s="9">
        <f t="shared" si="7"/>
        <v>47</v>
      </c>
      <c r="G170" s="10">
        <v>47</v>
      </c>
      <c r="H170" s="10"/>
    </row>
    <row r="171" spans="1:8" ht="78.75">
      <c r="A171" s="118" t="s">
        <v>825</v>
      </c>
      <c r="B171" s="46" t="s">
        <v>486</v>
      </c>
      <c r="C171" s="41"/>
      <c r="D171" s="41"/>
      <c r="E171" s="41"/>
      <c r="F171" s="9">
        <f>SUM(F172:F174)</f>
        <v>791</v>
      </c>
      <c r="G171" s="9">
        <f>SUM(G172:G174)</f>
        <v>342</v>
      </c>
      <c r="H171" s="9">
        <f>SUM(H172:H174)</f>
        <v>449</v>
      </c>
    </row>
    <row r="172" spans="1:8" ht="110.25">
      <c r="A172" s="52" t="s">
        <v>506</v>
      </c>
      <c r="B172" s="41" t="s">
        <v>300</v>
      </c>
      <c r="C172" s="41">
        <v>100</v>
      </c>
      <c r="D172" s="41">
        <v>10</v>
      </c>
      <c r="E172" s="45" t="s">
        <v>428</v>
      </c>
      <c r="F172" s="9">
        <f>SUM(G172:H172)</f>
        <v>449</v>
      </c>
      <c r="G172" s="10"/>
      <c r="H172" s="10">
        <v>449</v>
      </c>
    </row>
    <row r="173" spans="1:8" ht="141.75">
      <c r="A173" s="119" t="s">
        <v>539</v>
      </c>
      <c r="B173" s="53" t="s">
        <v>236</v>
      </c>
      <c r="C173" s="41" t="s">
        <v>642</v>
      </c>
      <c r="D173" s="41">
        <v>10</v>
      </c>
      <c r="E173" s="45" t="s">
        <v>428</v>
      </c>
      <c r="F173" s="9">
        <f t="shared" si="7"/>
        <v>338</v>
      </c>
      <c r="G173" s="10">
        <v>338</v>
      </c>
      <c r="H173" s="10"/>
    </row>
    <row r="174" spans="1:8" ht="94.5">
      <c r="A174" s="119" t="s">
        <v>464</v>
      </c>
      <c r="B174" s="53" t="s">
        <v>236</v>
      </c>
      <c r="C174" s="41" t="s">
        <v>644</v>
      </c>
      <c r="D174" s="41">
        <v>10</v>
      </c>
      <c r="E174" s="45" t="s">
        <v>428</v>
      </c>
      <c r="F174" s="9">
        <f t="shared" si="7"/>
        <v>4</v>
      </c>
      <c r="G174" s="10">
        <v>4</v>
      </c>
      <c r="H174" s="10"/>
    </row>
    <row r="175" spans="1:8" ht="47.25">
      <c r="A175" s="118" t="s">
        <v>581</v>
      </c>
      <c r="B175" s="51" t="s">
        <v>580</v>
      </c>
      <c r="C175" s="41"/>
      <c r="D175" s="41"/>
      <c r="E175" s="41"/>
      <c r="F175" s="9">
        <f>SUM(F176:F177)</f>
        <v>495</v>
      </c>
      <c r="G175" s="9">
        <f>SUM(G176:G177)</f>
        <v>495</v>
      </c>
      <c r="H175" s="9">
        <f>SUM(H176:H177)</f>
        <v>0</v>
      </c>
    </row>
    <row r="176" spans="1:8" ht="110.25">
      <c r="A176" s="119" t="s">
        <v>879</v>
      </c>
      <c r="B176" s="53" t="s">
        <v>237</v>
      </c>
      <c r="C176" s="41" t="s">
        <v>642</v>
      </c>
      <c r="D176" s="41">
        <v>10</v>
      </c>
      <c r="E176" s="45" t="s">
        <v>428</v>
      </c>
      <c r="F176" s="9">
        <f t="shared" si="7"/>
        <v>436</v>
      </c>
      <c r="G176" s="10">
        <v>436</v>
      </c>
      <c r="H176" s="10"/>
    </row>
    <row r="177" spans="1:8" ht="63">
      <c r="A177" s="119" t="s">
        <v>463</v>
      </c>
      <c r="B177" s="53" t="s">
        <v>237</v>
      </c>
      <c r="C177" s="41" t="s">
        <v>644</v>
      </c>
      <c r="D177" s="41">
        <v>10</v>
      </c>
      <c r="E177" s="45" t="s">
        <v>428</v>
      </c>
      <c r="F177" s="9">
        <f t="shared" si="7"/>
        <v>59</v>
      </c>
      <c r="G177" s="10">
        <v>59</v>
      </c>
      <c r="H177" s="10"/>
    </row>
    <row r="178" spans="1:8" ht="63">
      <c r="A178" s="118" t="s">
        <v>29</v>
      </c>
      <c r="B178" s="51" t="s">
        <v>584</v>
      </c>
      <c r="C178" s="41"/>
      <c r="D178" s="41"/>
      <c r="E178" s="41"/>
      <c r="F178" s="9">
        <f>SUM(F179:F180)</f>
        <v>1004</v>
      </c>
      <c r="G178" s="9">
        <f>SUM(G179:G180)</f>
        <v>1004</v>
      </c>
      <c r="H178" s="9">
        <f>SUM(H179:H180)</f>
        <v>0</v>
      </c>
    </row>
    <row r="179" spans="1:8" ht="126">
      <c r="A179" s="52" t="s">
        <v>880</v>
      </c>
      <c r="B179" s="53" t="s">
        <v>238</v>
      </c>
      <c r="C179" s="41" t="s">
        <v>642</v>
      </c>
      <c r="D179" s="41">
        <v>10</v>
      </c>
      <c r="E179" s="45" t="s">
        <v>428</v>
      </c>
      <c r="F179" s="9">
        <f t="shared" si="7"/>
        <v>904</v>
      </c>
      <c r="G179" s="10">
        <v>904</v>
      </c>
      <c r="H179" s="10"/>
    </row>
    <row r="180" spans="1:8" ht="78.75">
      <c r="A180" s="52" t="s">
        <v>622</v>
      </c>
      <c r="B180" s="53" t="s">
        <v>238</v>
      </c>
      <c r="C180" s="41" t="s">
        <v>644</v>
      </c>
      <c r="D180" s="41">
        <v>10</v>
      </c>
      <c r="E180" s="45" t="s">
        <v>428</v>
      </c>
      <c r="F180" s="9">
        <f t="shared" si="7"/>
        <v>100</v>
      </c>
      <c r="G180" s="10">
        <v>100</v>
      </c>
      <c r="H180" s="10"/>
    </row>
    <row r="181" spans="1:8" ht="47.25">
      <c r="A181" s="118" t="s">
        <v>31</v>
      </c>
      <c r="B181" s="51" t="s">
        <v>30</v>
      </c>
      <c r="C181" s="41"/>
      <c r="D181" s="41"/>
      <c r="E181" s="41"/>
      <c r="F181" s="9">
        <f>F182</f>
        <v>0.9</v>
      </c>
      <c r="G181" s="9">
        <f>G182</f>
        <v>0.9</v>
      </c>
      <c r="H181" s="9">
        <f>H182</f>
        <v>0</v>
      </c>
    </row>
    <row r="182" spans="1:8" ht="63">
      <c r="A182" s="52" t="s">
        <v>942</v>
      </c>
      <c r="B182" s="53" t="s">
        <v>239</v>
      </c>
      <c r="C182" s="41" t="s">
        <v>644</v>
      </c>
      <c r="D182" s="41">
        <v>10</v>
      </c>
      <c r="E182" s="45" t="s">
        <v>428</v>
      </c>
      <c r="F182" s="9">
        <f t="shared" si="7"/>
        <v>0.9</v>
      </c>
      <c r="G182" s="10">
        <v>0.9</v>
      </c>
      <c r="H182" s="10"/>
    </row>
    <row r="183" spans="1:8" s="56" customFormat="1" ht="47.25">
      <c r="A183" s="115" t="s">
        <v>383</v>
      </c>
      <c r="B183" s="65" t="s">
        <v>882</v>
      </c>
      <c r="C183" s="42"/>
      <c r="D183" s="42"/>
      <c r="E183" s="42"/>
      <c r="F183" s="8">
        <f>SUM(F184,F195,F202,F215,F212)</f>
        <v>57292</v>
      </c>
      <c r="G183" s="8">
        <f>SUM(G184,G195,G202,G215,G212)</f>
        <v>1200</v>
      </c>
      <c r="H183" s="8">
        <f>SUM(H184,H195,H202,H215,H212)</f>
        <v>56092</v>
      </c>
    </row>
    <row r="184" spans="1:8" s="56" customFormat="1" ht="63">
      <c r="A184" s="115" t="s">
        <v>545</v>
      </c>
      <c r="B184" s="65" t="s">
        <v>883</v>
      </c>
      <c r="C184" s="42"/>
      <c r="D184" s="42"/>
      <c r="E184" s="42"/>
      <c r="F184" s="8">
        <f>SUM(F185,F189,F193)</f>
        <v>12300</v>
      </c>
      <c r="G184" s="8">
        <f>SUM(G185,G189,G193)</f>
        <v>6</v>
      </c>
      <c r="H184" s="8">
        <f>SUM(H185,H189,H193)</f>
        <v>12294</v>
      </c>
    </row>
    <row r="185" spans="1:8" s="56" customFormat="1" ht="47.25">
      <c r="A185" s="119" t="s">
        <v>560</v>
      </c>
      <c r="B185" s="46" t="s">
        <v>71</v>
      </c>
      <c r="C185" s="42"/>
      <c r="D185" s="42"/>
      <c r="E185" s="42"/>
      <c r="F185" s="9">
        <f>SUM(F186:F188)</f>
        <v>12170</v>
      </c>
      <c r="G185" s="9">
        <f>SUM(G186:G188)</f>
        <v>0</v>
      </c>
      <c r="H185" s="9">
        <f>SUM(H186:H188)</f>
        <v>12170</v>
      </c>
    </row>
    <row r="186" spans="1:8" ht="110.25">
      <c r="A186" s="52" t="s">
        <v>916</v>
      </c>
      <c r="B186" s="41" t="s">
        <v>450</v>
      </c>
      <c r="C186" s="41">
        <v>100</v>
      </c>
      <c r="D186" s="45" t="s">
        <v>427</v>
      </c>
      <c r="E186" s="45" t="s">
        <v>526</v>
      </c>
      <c r="F186" s="9">
        <f>SUM(G186:H186)</f>
        <v>10214</v>
      </c>
      <c r="G186" s="10"/>
      <c r="H186" s="10">
        <v>10214</v>
      </c>
    </row>
    <row r="187" spans="1:8" ht="63">
      <c r="A187" s="52" t="s">
        <v>46</v>
      </c>
      <c r="B187" s="41" t="s">
        <v>450</v>
      </c>
      <c r="C187" s="41">
        <v>200</v>
      </c>
      <c r="D187" s="45" t="s">
        <v>427</v>
      </c>
      <c r="E187" s="45" t="s">
        <v>526</v>
      </c>
      <c r="F187" s="9">
        <f>SUM(G187:H187)</f>
        <v>1616</v>
      </c>
      <c r="G187" s="10"/>
      <c r="H187" s="10">
        <v>1616</v>
      </c>
    </row>
    <row r="188" spans="1:8" ht="47.25">
      <c r="A188" s="52" t="s">
        <v>47</v>
      </c>
      <c r="B188" s="41" t="s">
        <v>450</v>
      </c>
      <c r="C188" s="41">
        <v>800</v>
      </c>
      <c r="D188" s="45" t="s">
        <v>427</v>
      </c>
      <c r="E188" s="45" t="s">
        <v>526</v>
      </c>
      <c r="F188" s="9">
        <f>SUM(G188:H188)</f>
        <v>340</v>
      </c>
      <c r="G188" s="10"/>
      <c r="H188" s="10">
        <v>340</v>
      </c>
    </row>
    <row r="189" spans="1:8" ht="63">
      <c r="A189" s="119" t="s">
        <v>392</v>
      </c>
      <c r="B189" s="46" t="s">
        <v>512</v>
      </c>
      <c r="C189" s="41"/>
      <c r="D189" s="41"/>
      <c r="E189" s="41"/>
      <c r="F189" s="9">
        <f>SUM(F190:F192)</f>
        <v>125</v>
      </c>
      <c r="G189" s="9">
        <f>SUM(G190:G192)</f>
        <v>6</v>
      </c>
      <c r="H189" s="9">
        <f>SUM(H190:H192)</f>
        <v>119</v>
      </c>
    </row>
    <row r="190" spans="1:8" ht="47.25">
      <c r="A190" s="54" t="s">
        <v>498</v>
      </c>
      <c r="B190" s="46" t="s">
        <v>710</v>
      </c>
      <c r="C190" s="41" t="s">
        <v>644</v>
      </c>
      <c r="D190" s="45" t="s">
        <v>427</v>
      </c>
      <c r="E190" s="45" t="s">
        <v>526</v>
      </c>
      <c r="F190" s="9">
        <f>SUM(G190:H190)</f>
        <v>118</v>
      </c>
      <c r="G190" s="10"/>
      <c r="H190" s="10">
        <v>118</v>
      </c>
    </row>
    <row r="191" spans="1:8" ht="78.75">
      <c r="A191" s="55" t="s">
        <v>48</v>
      </c>
      <c r="B191" s="41" t="s">
        <v>459</v>
      </c>
      <c r="C191" s="41" t="s">
        <v>644</v>
      </c>
      <c r="D191" s="45" t="s">
        <v>427</v>
      </c>
      <c r="E191" s="45" t="s">
        <v>526</v>
      </c>
      <c r="F191" s="9">
        <f>SUM(G191:H191)</f>
        <v>7</v>
      </c>
      <c r="G191" s="10">
        <v>6</v>
      </c>
      <c r="H191" s="10">
        <v>1</v>
      </c>
    </row>
    <row r="192" spans="1:8" ht="78.75">
      <c r="A192" s="55" t="s">
        <v>48</v>
      </c>
      <c r="B192" s="41" t="s">
        <v>171</v>
      </c>
      <c r="C192" s="41" t="s">
        <v>644</v>
      </c>
      <c r="D192" s="45" t="s">
        <v>427</v>
      </c>
      <c r="E192" s="45" t="s">
        <v>526</v>
      </c>
      <c r="F192" s="9">
        <f>SUM(G192:H192)</f>
        <v>0</v>
      </c>
      <c r="G192" s="10">
        <v>0</v>
      </c>
      <c r="H192" s="10"/>
    </row>
    <row r="193" spans="1:8" ht="31.5">
      <c r="A193" s="55" t="s">
        <v>6</v>
      </c>
      <c r="B193" s="46" t="s">
        <v>7</v>
      </c>
      <c r="C193" s="41"/>
      <c r="D193" s="45"/>
      <c r="E193" s="45"/>
      <c r="F193" s="9">
        <f>F194</f>
        <v>5</v>
      </c>
      <c r="G193" s="9">
        <f>G194</f>
        <v>0</v>
      </c>
      <c r="H193" s="9">
        <f>H194</f>
        <v>5</v>
      </c>
    </row>
    <row r="194" spans="1:8" ht="31.5">
      <c r="A194" s="55" t="s">
        <v>550</v>
      </c>
      <c r="B194" s="41" t="s">
        <v>8</v>
      </c>
      <c r="C194" s="41" t="s">
        <v>644</v>
      </c>
      <c r="D194" s="41" t="s">
        <v>427</v>
      </c>
      <c r="E194" s="41" t="s">
        <v>526</v>
      </c>
      <c r="F194" s="9">
        <f>SUM(G194:H194)</f>
        <v>5</v>
      </c>
      <c r="G194" s="10"/>
      <c r="H194" s="10">
        <v>5</v>
      </c>
    </row>
    <row r="195" spans="1:8" s="56" customFormat="1" ht="63">
      <c r="A195" s="115" t="s">
        <v>546</v>
      </c>
      <c r="B195" s="65" t="s">
        <v>49</v>
      </c>
      <c r="C195" s="42"/>
      <c r="D195" s="42"/>
      <c r="E195" s="42"/>
      <c r="F195" s="8">
        <f>SUM(F196,F200)</f>
        <v>1540</v>
      </c>
      <c r="G195" s="8">
        <f>SUM(G196,G200)</f>
        <v>0</v>
      </c>
      <c r="H195" s="8">
        <f>SUM(H196,H200)</f>
        <v>1540</v>
      </c>
    </row>
    <row r="196" spans="1:8" s="56" customFormat="1" ht="47.25">
      <c r="A196" s="119" t="s">
        <v>560</v>
      </c>
      <c r="B196" s="46" t="s">
        <v>635</v>
      </c>
      <c r="C196" s="42"/>
      <c r="D196" s="42"/>
      <c r="E196" s="42"/>
      <c r="F196" s="9">
        <f>SUM(F197:F199)</f>
        <v>1537</v>
      </c>
      <c r="G196" s="9">
        <f>SUM(G197:G199)</f>
        <v>0</v>
      </c>
      <c r="H196" s="9">
        <f>SUM(H197:H199)</f>
        <v>1537</v>
      </c>
    </row>
    <row r="197" spans="1:8" ht="110.25">
      <c r="A197" s="52" t="s">
        <v>836</v>
      </c>
      <c r="B197" s="41" t="s">
        <v>451</v>
      </c>
      <c r="C197" s="50" t="s">
        <v>642</v>
      </c>
      <c r="D197" s="45" t="s">
        <v>427</v>
      </c>
      <c r="E197" s="45" t="s">
        <v>526</v>
      </c>
      <c r="F197" s="9">
        <f>SUM(G197:H197)</f>
        <v>1449</v>
      </c>
      <c r="G197" s="10"/>
      <c r="H197" s="10">
        <v>1449</v>
      </c>
    </row>
    <row r="198" spans="1:8" ht="63">
      <c r="A198" s="52" t="s">
        <v>46</v>
      </c>
      <c r="B198" s="41" t="s">
        <v>451</v>
      </c>
      <c r="C198" s="50" t="s">
        <v>644</v>
      </c>
      <c r="D198" s="45" t="s">
        <v>427</v>
      </c>
      <c r="E198" s="45" t="s">
        <v>526</v>
      </c>
      <c r="F198" s="9">
        <f>SUM(G198:H198)</f>
        <v>87</v>
      </c>
      <c r="G198" s="10"/>
      <c r="H198" s="10">
        <v>87</v>
      </c>
    </row>
    <row r="199" spans="1:8" ht="47.25">
      <c r="A199" s="52" t="s">
        <v>918</v>
      </c>
      <c r="B199" s="41" t="s">
        <v>451</v>
      </c>
      <c r="C199" s="50" t="s">
        <v>113</v>
      </c>
      <c r="D199" s="45" t="s">
        <v>427</v>
      </c>
      <c r="E199" s="45" t="s">
        <v>526</v>
      </c>
      <c r="F199" s="9">
        <f>SUM(G199:H199)</f>
        <v>1</v>
      </c>
      <c r="G199" s="10"/>
      <c r="H199" s="10">
        <v>1</v>
      </c>
    </row>
    <row r="200" spans="1:8" ht="31.5">
      <c r="A200" s="43" t="s">
        <v>6</v>
      </c>
      <c r="B200" s="46" t="s">
        <v>9</v>
      </c>
      <c r="C200" s="50"/>
      <c r="D200" s="45"/>
      <c r="E200" s="45"/>
      <c r="F200" s="9">
        <f>F201</f>
        <v>3</v>
      </c>
      <c r="G200" s="9">
        <f>G201</f>
        <v>0</v>
      </c>
      <c r="H200" s="9">
        <f>H201</f>
        <v>3</v>
      </c>
    </row>
    <row r="201" spans="1:8" ht="31.5">
      <c r="A201" s="43" t="s">
        <v>628</v>
      </c>
      <c r="B201" s="41" t="s">
        <v>10</v>
      </c>
      <c r="C201" s="50" t="s">
        <v>644</v>
      </c>
      <c r="D201" s="45" t="s">
        <v>427</v>
      </c>
      <c r="E201" s="45" t="s">
        <v>526</v>
      </c>
      <c r="F201" s="9">
        <f>SUM(G201:H201)</f>
        <v>3</v>
      </c>
      <c r="G201" s="10"/>
      <c r="H201" s="10">
        <v>3</v>
      </c>
    </row>
    <row r="202" spans="1:8" s="56" customFormat="1" ht="78.75">
      <c r="A202" s="121" t="s">
        <v>503</v>
      </c>
      <c r="B202" s="65" t="s">
        <v>50</v>
      </c>
      <c r="C202" s="42"/>
      <c r="D202" s="42"/>
      <c r="E202" s="42"/>
      <c r="F202" s="8">
        <f>SUM(F203,F207,F209)</f>
        <v>28544</v>
      </c>
      <c r="G202" s="8">
        <f>SUM(G203,G207,G209)</f>
        <v>1194</v>
      </c>
      <c r="H202" s="8">
        <f>SUM(H203,H207,H209)</f>
        <v>27350</v>
      </c>
    </row>
    <row r="203" spans="1:8" s="56" customFormat="1" ht="47.25">
      <c r="A203" s="119" t="s">
        <v>560</v>
      </c>
      <c r="B203" s="46" t="s">
        <v>394</v>
      </c>
      <c r="C203" s="42"/>
      <c r="D203" s="42"/>
      <c r="E203" s="42"/>
      <c r="F203" s="9">
        <f>SUM(F204:F206)</f>
        <v>26884</v>
      </c>
      <c r="G203" s="9">
        <f>SUM(G204:G206)</f>
        <v>1194</v>
      </c>
      <c r="H203" s="9">
        <f>SUM(H204:H206)</f>
        <v>25690</v>
      </c>
    </row>
    <row r="204" spans="1:8" ht="78.75">
      <c r="A204" s="52" t="s">
        <v>51</v>
      </c>
      <c r="B204" s="41" t="s">
        <v>452</v>
      </c>
      <c r="C204" s="41">
        <v>600</v>
      </c>
      <c r="D204" s="45" t="s">
        <v>427</v>
      </c>
      <c r="E204" s="45" t="s">
        <v>526</v>
      </c>
      <c r="F204" s="12">
        <f>SUM(G204:H204)</f>
        <v>22904</v>
      </c>
      <c r="G204" s="10"/>
      <c r="H204" s="10">
        <v>22904</v>
      </c>
    </row>
    <row r="205" spans="1:8" ht="78.75">
      <c r="A205" s="43" t="s">
        <v>354</v>
      </c>
      <c r="B205" s="41" t="s">
        <v>218</v>
      </c>
      <c r="C205" s="50" t="s">
        <v>128</v>
      </c>
      <c r="D205" s="45" t="s">
        <v>427</v>
      </c>
      <c r="E205" s="45" t="s">
        <v>526</v>
      </c>
      <c r="F205" s="12">
        <f>SUM(G205:H205)</f>
        <v>2786</v>
      </c>
      <c r="G205" s="10"/>
      <c r="H205" s="10">
        <v>2786</v>
      </c>
    </row>
    <row r="206" spans="1:8" ht="63">
      <c r="A206" s="43" t="s">
        <v>852</v>
      </c>
      <c r="B206" s="41" t="s">
        <v>461</v>
      </c>
      <c r="C206" s="50" t="s">
        <v>128</v>
      </c>
      <c r="D206" s="45" t="s">
        <v>427</v>
      </c>
      <c r="E206" s="45" t="s">
        <v>526</v>
      </c>
      <c r="F206" s="9">
        <f>SUM(G206:H206)</f>
        <v>1194</v>
      </c>
      <c r="G206" s="10">
        <v>1194</v>
      </c>
      <c r="H206" s="10"/>
    </row>
    <row r="207" spans="1:8" ht="31.5">
      <c r="A207" s="43" t="s">
        <v>6</v>
      </c>
      <c r="B207" s="46" t="s">
        <v>11</v>
      </c>
      <c r="C207" s="41"/>
      <c r="D207" s="45"/>
      <c r="E207" s="45"/>
      <c r="F207" s="9">
        <f>F208</f>
        <v>775</v>
      </c>
      <c r="G207" s="9">
        <f>G208</f>
        <v>0</v>
      </c>
      <c r="H207" s="9">
        <f>H208</f>
        <v>775</v>
      </c>
    </row>
    <row r="208" spans="1:8" ht="47.25">
      <c r="A208" s="43" t="s">
        <v>417</v>
      </c>
      <c r="B208" s="41" t="s">
        <v>12</v>
      </c>
      <c r="C208" s="41">
        <v>600</v>
      </c>
      <c r="D208" s="45" t="s">
        <v>427</v>
      </c>
      <c r="E208" s="45" t="s">
        <v>526</v>
      </c>
      <c r="F208" s="9">
        <f>SUM(G208:H208)</f>
        <v>775</v>
      </c>
      <c r="G208" s="10"/>
      <c r="H208" s="10">
        <v>775</v>
      </c>
    </row>
    <row r="209" spans="1:8" ht="31.5">
      <c r="A209" s="119" t="s">
        <v>519</v>
      </c>
      <c r="B209" s="101" t="s">
        <v>520</v>
      </c>
      <c r="C209" s="41"/>
      <c r="D209" s="45" t="s">
        <v>427</v>
      </c>
      <c r="E209" s="45" t="s">
        <v>526</v>
      </c>
      <c r="F209" s="12">
        <f>SUM(F210:F211)</f>
        <v>885</v>
      </c>
      <c r="G209" s="12">
        <f>SUM(G210:G211)</f>
        <v>0</v>
      </c>
      <c r="H209" s="12">
        <f>SUM(H210:H211)</f>
        <v>885</v>
      </c>
    </row>
    <row r="210" spans="1:8" ht="47.25">
      <c r="A210" s="49" t="s">
        <v>522</v>
      </c>
      <c r="B210" s="45" t="s">
        <v>920</v>
      </c>
      <c r="C210" s="41" t="s">
        <v>644</v>
      </c>
      <c r="D210" s="45" t="s">
        <v>427</v>
      </c>
      <c r="E210" s="45" t="s">
        <v>526</v>
      </c>
      <c r="F210" s="12">
        <f>SUM(G210:H210)</f>
        <v>885</v>
      </c>
      <c r="G210" s="12"/>
      <c r="H210" s="12">
        <v>885</v>
      </c>
    </row>
    <row r="211" spans="1:8" ht="47.25">
      <c r="A211" s="119" t="s">
        <v>522</v>
      </c>
      <c r="B211" s="101" t="s">
        <v>204</v>
      </c>
      <c r="C211" s="41" t="s">
        <v>644</v>
      </c>
      <c r="D211" s="45" t="s">
        <v>427</v>
      </c>
      <c r="E211" s="45" t="s">
        <v>526</v>
      </c>
      <c r="F211" s="12">
        <f>SUM(G211:H211)</f>
        <v>0</v>
      </c>
      <c r="G211" s="10"/>
      <c r="H211" s="10"/>
    </row>
    <row r="212" spans="1:8" s="56" customFormat="1" ht="110.25">
      <c r="A212" s="125" t="s">
        <v>778</v>
      </c>
      <c r="B212" s="67" t="s">
        <v>781</v>
      </c>
      <c r="C212" s="42"/>
      <c r="D212" s="40"/>
      <c r="E212" s="40"/>
      <c r="F212" s="8">
        <f aca="true" t="shared" si="8" ref="F212:H213">F213</f>
        <v>100</v>
      </c>
      <c r="G212" s="8">
        <f t="shared" si="8"/>
        <v>0</v>
      </c>
      <c r="H212" s="8">
        <f t="shared" si="8"/>
        <v>100</v>
      </c>
    </row>
    <row r="213" spans="1:8" ht="31.5">
      <c r="A213" s="49" t="s">
        <v>779</v>
      </c>
      <c r="B213" s="46" t="s">
        <v>782</v>
      </c>
      <c r="C213" s="41"/>
      <c r="D213" s="45"/>
      <c r="E213" s="45"/>
      <c r="F213" s="9">
        <f t="shared" si="8"/>
        <v>100</v>
      </c>
      <c r="G213" s="9">
        <f t="shared" si="8"/>
        <v>0</v>
      </c>
      <c r="H213" s="9">
        <f t="shared" si="8"/>
        <v>100</v>
      </c>
    </row>
    <row r="214" spans="1:8" ht="63">
      <c r="A214" s="49" t="s">
        <v>780</v>
      </c>
      <c r="B214" s="100" t="s">
        <v>783</v>
      </c>
      <c r="C214" s="41" t="s">
        <v>644</v>
      </c>
      <c r="D214" s="45" t="s">
        <v>427</v>
      </c>
      <c r="E214" s="45" t="s">
        <v>526</v>
      </c>
      <c r="F214" s="9">
        <f>SUM(G214:H214)</f>
        <v>100</v>
      </c>
      <c r="G214" s="9"/>
      <c r="H214" s="9">
        <v>100</v>
      </c>
    </row>
    <row r="215" spans="1:8" ht="78.75">
      <c r="A215" s="115" t="s">
        <v>36</v>
      </c>
      <c r="B215" s="65" t="s">
        <v>52</v>
      </c>
      <c r="C215" s="41"/>
      <c r="D215" s="41"/>
      <c r="E215" s="41"/>
      <c r="F215" s="8">
        <f>SUM(F216,F218,F225)</f>
        <v>14808</v>
      </c>
      <c r="G215" s="8">
        <f>SUM(G216,G218,G225)</f>
        <v>0</v>
      </c>
      <c r="H215" s="8">
        <f>SUM(H216,H218,H225)</f>
        <v>14808</v>
      </c>
    </row>
    <row r="216" spans="1:8" ht="31.5">
      <c r="A216" s="119" t="s">
        <v>630</v>
      </c>
      <c r="B216" s="46" t="s">
        <v>652</v>
      </c>
      <c r="C216" s="41"/>
      <c r="D216" s="41"/>
      <c r="E216" s="41"/>
      <c r="F216" s="9">
        <f>F217</f>
        <v>2412</v>
      </c>
      <c r="G216" s="9">
        <f>G217</f>
        <v>0</v>
      </c>
      <c r="H216" s="9">
        <f>H217</f>
        <v>2412</v>
      </c>
    </row>
    <row r="217" spans="1:8" ht="94.5">
      <c r="A217" s="52" t="s">
        <v>533</v>
      </c>
      <c r="B217" s="41" t="s">
        <v>454</v>
      </c>
      <c r="C217" s="41">
        <v>100</v>
      </c>
      <c r="D217" s="45" t="s">
        <v>427</v>
      </c>
      <c r="E217" s="45" t="s">
        <v>527</v>
      </c>
      <c r="F217" s="9">
        <f>SUM(G217:H217)</f>
        <v>2412</v>
      </c>
      <c r="G217" s="10"/>
      <c r="H217" s="10">
        <v>2412</v>
      </c>
    </row>
    <row r="218" spans="1:8" ht="47.25">
      <c r="A218" s="119" t="s">
        <v>560</v>
      </c>
      <c r="B218" s="46" t="s">
        <v>653</v>
      </c>
      <c r="C218" s="41"/>
      <c r="D218" s="41"/>
      <c r="E218" s="41"/>
      <c r="F218" s="9">
        <f>SUM(F219:F224)</f>
        <v>12200</v>
      </c>
      <c r="G218" s="9">
        <f>SUM(G219:G224)</f>
        <v>0</v>
      </c>
      <c r="H218" s="9">
        <f>SUM(H219:H224)</f>
        <v>12200</v>
      </c>
    </row>
    <row r="219" spans="1:8" ht="110.25">
      <c r="A219" s="52" t="s">
        <v>836</v>
      </c>
      <c r="B219" s="41" t="s">
        <v>455</v>
      </c>
      <c r="C219" s="41">
        <v>100</v>
      </c>
      <c r="D219" s="45" t="s">
        <v>427</v>
      </c>
      <c r="E219" s="45" t="s">
        <v>527</v>
      </c>
      <c r="F219" s="9">
        <f aca="true" t="shared" si="9" ref="F219:F224">SUM(G219:H219)</f>
        <v>8233</v>
      </c>
      <c r="G219" s="10"/>
      <c r="H219" s="10">
        <v>8233</v>
      </c>
    </row>
    <row r="220" spans="1:8" ht="63">
      <c r="A220" s="52" t="s">
        <v>917</v>
      </c>
      <c r="B220" s="41" t="s">
        <v>455</v>
      </c>
      <c r="C220" s="41">
        <v>200</v>
      </c>
      <c r="D220" s="45" t="s">
        <v>427</v>
      </c>
      <c r="E220" s="45" t="s">
        <v>527</v>
      </c>
      <c r="F220" s="9">
        <f t="shared" si="9"/>
        <v>766</v>
      </c>
      <c r="G220" s="10"/>
      <c r="H220" s="10">
        <v>766</v>
      </c>
    </row>
    <row r="221" spans="1:8" ht="63">
      <c r="A221" s="43" t="s">
        <v>499</v>
      </c>
      <c r="B221" s="41" t="s">
        <v>455</v>
      </c>
      <c r="C221" s="41" t="s">
        <v>132</v>
      </c>
      <c r="D221" s="45" t="s">
        <v>427</v>
      </c>
      <c r="E221" s="45" t="s">
        <v>527</v>
      </c>
      <c r="F221" s="9">
        <f t="shared" si="9"/>
        <v>0</v>
      </c>
      <c r="G221" s="126"/>
      <c r="H221" s="126"/>
    </row>
    <row r="222" spans="1:8" ht="47.25">
      <c r="A222" s="52" t="s">
        <v>918</v>
      </c>
      <c r="B222" s="41" t="s">
        <v>455</v>
      </c>
      <c r="C222" s="41" t="s">
        <v>113</v>
      </c>
      <c r="D222" s="45" t="s">
        <v>427</v>
      </c>
      <c r="E222" s="45" t="s">
        <v>527</v>
      </c>
      <c r="F222" s="9">
        <f t="shared" si="9"/>
        <v>20</v>
      </c>
      <c r="G222" s="126"/>
      <c r="H222" s="126">
        <v>20</v>
      </c>
    </row>
    <row r="223" spans="1:8" ht="157.5">
      <c r="A223" s="52" t="s">
        <v>367</v>
      </c>
      <c r="B223" s="41" t="s">
        <v>456</v>
      </c>
      <c r="C223" s="41" t="s">
        <v>642</v>
      </c>
      <c r="D223" s="45" t="s">
        <v>427</v>
      </c>
      <c r="E223" s="45" t="s">
        <v>527</v>
      </c>
      <c r="F223" s="9">
        <f t="shared" si="9"/>
        <v>3181</v>
      </c>
      <c r="G223" s="126"/>
      <c r="H223" s="126">
        <v>3181</v>
      </c>
    </row>
    <row r="224" spans="1:8" ht="110.25">
      <c r="A224" s="52" t="s">
        <v>862</v>
      </c>
      <c r="B224" s="41" t="s">
        <v>456</v>
      </c>
      <c r="C224" s="41" t="s">
        <v>644</v>
      </c>
      <c r="D224" s="45" t="s">
        <v>427</v>
      </c>
      <c r="E224" s="45" t="s">
        <v>527</v>
      </c>
      <c r="F224" s="9">
        <f t="shared" si="9"/>
        <v>0</v>
      </c>
      <c r="G224" s="126"/>
      <c r="H224" s="126">
        <v>0</v>
      </c>
    </row>
    <row r="225" spans="1:8" ht="63">
      <c r="A225" s="118" t="s">
        <v>687</v>
      </c>
      <c r="B225" s="46" t="s">
        <v>513</v>
      </c>
      <c r="C225" s="41"/>
      <c r="D225" s="41"/>
      <c r="E225" s="41"/>
      <c r="F225" s="9">
        <f>F226</f>
        <v>196</v>
      </c>
      <c r="G225" s="9">
        <f>G226</f>
        <v>0</v>
      </c>
      <c r="H225" s="9">
        <f>H226</f>
        <v>196</v>
      </c>
    </row>
    <row r="226" spans="1:8" ht="110.25">
      <c r="A226" s="52" t="s">
        <v>532</v>
      </c>
      <c r="B226" s="41" t="s">
        <v>453</v>
      </c>
      <c r="C226" s="50" t="s">
        <v>132</v>
      </c>
      <c r="D226" s="41" t="s">
        <v>134</v>
      </c>
      <c r="E226" s="41" t="s">
        <v>425</v>
      </c>
      <c r="F226" s="9">
        <f>SUM(G226:H226)</f>
        <v>196</v>
      </c>
      <c r="G226" s="10"/>
      <c r="H226" s="10">
        <v>196</v>
      </c>
    </row>
    <row r="227" spans="1:8" ht="63">
      <c r="A227" s="115" t="s">
        <v>863</v>
      </c>
      <c r="B227" s="42" t="s">
        <v>514</v>
      </c>
      <c r="C227" s="42"/>
      <c r="D227" s="42"/>
      <c r="E227" s="42"/>
      <c r="F227" s="8">
        <f>SUM(F228,F234)</f>
        <v>29057</v>
      </c>
      <c r="G227" s="8">
        <f>SUM(G228,G234)</f>
        <v>0</v>
      </c>
      <c r="H227" s="8">
        <f>SUM(H228,H234)</f>
        <v>29057</v>
      </c>
    </row>
    <row r="228" spans="1:8" ht="94.5">
      <c r="A228" s="115" t="s">
        <v>160</v>
      </c>
      <c r="B228" s="42" t="s">
        <v>538</v>
      </c>
      <c r="C228" s="42"/>
      <c r="D228" s="42"/>
      <c r="E228" s="42"/>
      <c r="F228" s="8">
        <f>F229</f>
        <v>27809</v>
      </c>
      <c r="G228" s="8">
        <f>G229</f>
        <v>0</v>
      </c>
      <c r="H228" s="8">
        <f>H229</f>
        <v>27809</v>
      </c>
    </row>
    <row r="229" spans="1:8" ht="47.25">
      <c r="A229" s="119" t="s">
        <v>560</v>
      </c>
      <c r="B229" s="46" t="s">
        <v>638</v>
      </c>
      <c r="C229" s="42"/>
      <c r="D229" s="42"/>
      <c r="E229" s="42"/>
      <c r="F229" s="9">
        <f>SUM(F230:F233)</f>
        <v>27809</v>
      </c>
      <c r="G229" s="9">
        <f>SUM(G230:G233)</f>
        <v>0</v>
      </c>
      <c r="H229" s="9">
        <f>SUM(H230:H233)</f>
        <v>27809</v>
      </c>
    </row>
    <row r="230" spans="1:8" ht="78.75">
      <c r="A230" s="52" t="s">
        <v>850</v>
      </c>
      <c r="B230" s="41" t="s">
        <v>330</v>
      </c>
      <c r="C230" s="41" t="s">
        <v>128</v>
      </c>
      <c r="D230" s="45" t="s">
        <v>541</v>
      </c>
      <c r="E230" s="45" t="s">
        <v>541</v>
      </c>
      <c r="F230" s="9">
        <f>SUM(G230:H230)</f>
        <v>1208</v>
      </c>
      <c r="G230" s="10"/>
      <c r="H230" s="10">
        <v>1208</v>
      </c>
    </row>
    <row r="231" spans="1:8" ht="78.75">
      <c r="A231" s="52" t="s">
        <v>850</v>
      </c>
      <c r="B231" s="41" t="s">
        <v>330</v>
      </c>
      <c r="C231" s="41">
        <v>600</v>
      </c>
      <c r="D231" s="41">
        <v>11</v>
      </c>
      <c r="E231" s="45" t="s">
        <v>526</v>
      </c>
      <c r="F231" s="9">
        <f>SUM(G231:H231)</f>
        <v>26436</v>
      </c>
      <c r="G231" s="10"/>
      <c r="H231" s="10">
        <v>26436</v>
      </c>
    </row>
    <row r="232" spans="1:8" ht="78.75">
      <c r="A232" s="59" t="s">
        <v>728</v>
      </c>
      <c r="B232" s="41" t="s">
        <v>330</v>
      </c>
      <c r="C232" s="41" t="s">
        <v>644</v>
      </c>
      <c r="D232" s="41">
        <v>11</v>
      </c>
      <c r="E232" s="45" t="s">
        <v>526</v>
      </c>
      <c r="F232" s="9">
        <f>SUM(G232:H232)</f>
        <v>30</v>
      </c>
      <c r="G232" s="10"/>
      <c r="H232" s="10">
        <v>30</v>
      </c>
    </row>
    <row r="233" spans="1:8" ht="78.75">
      <c r="A233" s="59" t="s">
        <v>728</v>
      </c>
      <c r="B233" s="41" t="s">
        <v>330</v>
      </c>
      <c r="C233" s="41" t="s">
        <v>745</v>
      </c>
      <c r="D233" s="41">
        <v>11</v>
      </c>
      <c r="E233" s="45" t="s">
        <v>526</v>
      </c>
      <c r="F233" s="9">
        <f>SUM(G233:H233)</f>
        <v>135</v>
      </c>
      <c r="G233" s="10"/>
      <c r="H233" s="10">
        <v>135</v>
      </c>
    </row>
    <row r="234" spans="1:8" s="56" customFormat="1" ht="78.75">
      <c r="A234" s="115" t="s">
        <v>107</v>
      </c>
      <c r="B234" s="67" t="s">
        <v>521</v>
      </c>
      <c r="C234" s="42"/>
      <c r="D234" s="40" t="s">
        <v>541</v>
      </c>
      <c r="E234" s="40" t="s">
        <v>541</v>
      </c>
      <c r="F234" s="8">
        <f>SUM(F235,F242)</f>
        <v>1248</v>
      </c>
      <c r="G234" s="8">
        <f>SUM(G235,G242)</f>
        <v>0</v>
      </c>
      <c r="H234" s="8">
        <f>SUM(H235,H242)</f>
        <v>1248</v>
      </c>
    </row>
    <row r="235" spans="1:8" ht="47.25">
      <c r="A235" s="119" t="s">
        <v>108</v>
      </c>
      <c r="B235" s="46" t="s">
        <v>105</v>
      </c>
      <c r="C235" s="41"/>
      <c r="D235" s="45" t="s">
        <v>541</v>
      </c>
      <c r="E235" s="45" t="s">
        <v>541</v>
      </c>
      <c r="F235" s="9">
        <f>SUM(F236:F241)</f>
        <v>1180</v>
      </c>
      <c r="G235" s="9">
        <f>SUM(G236:G241)</f>
        <v>0</v>
      </c>
      <c r="H235" s="9">
        <f>SUM(H236:H241)</f>
        <v>1180</v>
      </c>
    </row>
    <row r="236" spans="1:8" ht="110.25">
      <c r="A236" s="49" t="s">
        <v>836</v>
      </c>
      <c r="B236" s="46" t="s">
        <v>219</v>
      </c>
      <c r="C236" s="41" t="s">
        <v>642</v>
      </c>
      <c r="D236" s="45" t="s">
        <v>541</v>
      </c>
      <c r="E236" s="45" t="s">
        <v>541</v>
      </c>
      <c r="F236" s="9">
        <f aca="true" t="shared" si="10" ref="F236:F241">SUM(G236:H236)</f>
        <v>911</v>
      </c>
      <c r="G236" s="9"/>
      <c r="H236" s="9">
        <v>911</v>
      </c>
    </row>
    <row r="237" spans="1:8" ht="63">
      <c r="A237" s="49" t="s">
        <v>46</v>
      </c>
      <c r="B237" s="46" t="s">
        <v>219</v>
      </c>
      <c r="C237" s="41" t="s">
        <v>644</v>
      </c>
      <c r="D237" s="45" t="s">
        <v>541</v>
      </c>
      <c r="E237" s="45" t="s">
        <v>541</v>
      </c>
      <c r="F237" s="9">
        <f t="shared" si="10"/>
        <v>122</v>
      </c>
      <c r="G237" s="9"/>
      <c r="H237" s="9">
        <v>122</v>
      </c>
    </row>
    <row r="238" spans="1:8" ht="47.25">
      <c r="A238" s="49" t="s">
        <v>918</v>
      </c>
      <c r="B238" s="46" t="s">
        <v>219</v>
      </c>
      <c r="C238" s="41" t="s">
        <v>113</v>
      </c>
      <c r="D238" s="45" t="s">
        <v>541</v>
      </c>
      <c r="E238" s="45" t="s">
        <v>541</v>
      </c>
      <c r="F238" s="9">
        <f t="shared" si="10"/>
        <v>1</v>
      </c>
      <c r="G238" s="9"/>
      <c r="H238" s="9">
        <v>1</v>
      </c>
    </row>
    <row r="239" spans="1:8" ht="63">
      <c r="A239" s="49" t="s">
        <v>499</v>
      </c>
      <c r="B239" s="46" t="s">
        <v>219</v>
      </c>
      <c r="C239" s="41" t="s">
        <v>132</v>
      </c>
      <c r="D239" s="45" t="s">
        <v>541</v>
      </c>
      <c r="E239" s="45" t="s">
        <v>541</v>
      </c>
      <c r="F239" s="9">
        <f t="shared" si="10"/>
        <v>12</v>
      </c>
      <c r="G239" s="9"/>
      <c r="H239" s="9">
        <v>12</v>
      </c>
    </row>
    <row r="240" spans="1:8" ht="78.75">
      <c r="A240" s="49" t="s">
        <v>345</v>
      </c>
      <c r="B240" s="46" t="s">
        <v>106</v>
      </c>
      <c r="C240" s="41" t="s">
        <v>642</v>
      </c>
      <c r="D240" s="45" t="s">
        <v>541</v>
      </c>
      <c r="E240" s="45" t="s">
        <v>541</v>
      </c>
      <c r="F240" s="9">
        <f t="shared" si="10"/>
        <v>20</v>
      </c>
      <c r="G240" s="9"/>
      <c r="H240" s="9">
        <v>20</v>
      </c>
    </row>
    <row r="241" spans="1:8" ht="31.5">
      <c r="A241" s="119" t="s">
        <v>628</v>
      </c>
      <c r="B241" s="46" t="s">
        <v>106</v>
      </c>
      <c r="C241" s="41" t="s">
        <v>644</v>
      </c>
      <c r="D241" s="45" t="s">
        <v>541</v>
      </c>
      <c r="E241" s="45" t="s">
        <v>541</v>
      </c>
      <c r="F241" s="9">
        <f t="shared" si="10"/>
        <v>114</v>
      </c>
      <c r="G241" s="10"/>
      <c r="H241" s="10">
        <v>114</v>
      </c>
    </row>
    <row r="242" spans="1:8" ht="63">
      <c r="A242" s="49" t="s">
        <v>226</v>
      </c>
      <c r="B242" s="46" t="s">
        <v>407</v>
      </c>
      <c r="C242" s="41"/>
      <c r="D242" s="45" t="s">
        <v>541</v>
      </c>
      <c r="E242" s="45" t="s">
        <v>541</v>
      </c>
      <c r="F242" s="9">
        <f>SUM(F243:F244)</f>
        <v>68</v>
      </c>
      <c r="G242" s="9">
        <f>SUM(G243:G244)</f>
        <v>0</v>
      </c>
      <c r="H242" s="9">
        <f>SUM(H243:H244)</f>
        <v>68</v>
      </c>
    </row>
    <row r="243" spans="1:8" ht="78.75">
      <c r="A243" s="49" t="s">
        <v>345</v>
      </c>
      <c r="B243" s="46" t="s">
        <v>406</v>
      </c>
      <c r="C243" s="41" t="s">
        <v>642</v>
      </c>
      <c r="D243" s="45" t="s">
        <v>541</v>
      </c>
      <c r="E243" s="45" t="s">
        <v>541</v>
      </c>
      <c r="F243" s="9">
        <f>SUM(G243:H243)</f>
        <v>10</v>
      </c>
      <c r="G243" s="9"/>
      <c r="H243" s="9">
        <v>10</v>
      </c>
    </row>
    <row r="244" spans="1:8" ht="31.5">
      <c r="A244" s="49" t="s">
        <v>628</v>
      </c>
      <c r="B244" s="46" t="s">
        <v>406</v>
      </c>
      <c r="C244" s="41" t="s">
        <v>644</v>
      </c>
      <c r="D244" s="45" t="s">
        <v>541</v>
      </c>
      <c r="E244" s="45" t="s">
        <v>541</v>
      </c>
      <c r="F244" s="9">
        <f>SUM(G244:H244)</f>
        <v>58</v>
      </c>
      <c r="G244" s="10"/>
      <c r="H244" s="10">
        <v>58</v>
      </c>
    </row>
    <row r="245" spans="1:8" s="56" customFormat="1" ht="78.75">
      <c r="A245" s="115" t="s">
        <v>161</v>
      </c>
      <c r="B245" s="42" t="s">
        <v>534</v>
      </c>
      <c r="C245" s="42"/>
      <c r="D245" s="42"/>
      <c r="E245" s="42"/>
      <c r="F245" s="8">
        <f>SUM(F246,F249,F252)</f>
        <v>698</v>
      </c>
      <c r="G245" s="8">
        <f>SUM(G246,G249,G252)</f>
        <v>329</v>
      </c>
      <c r="H245" s="8">
        <f>SUM(H246,H249,H252)</f>
        <v>369</v>
      </c>
    </row>
    <row r="246" spans="1:8" s="56" customFormat="1" ht="110.25">
      <c r="A246" s="38" t="s">
        <v>62</v>
      </c>
      <c r="B246" s="124" t="s">
        <v>66</v>
      </c>
      <c r="C246" s="42"/>
      <c r="D246" s="42"/>
      <c r="E246" s="42"/>
      <c r="F246" s="8">
        <f aca="true" t="shared" si="11" ref="F246:H247">F247</f>
        <v>351</v>
      </c>
      <c r="G246" s="8">
        <f t="shared" si="11"/>
        <v>0</v>
      </c>
      <c r="H246" s="8">
        <f t="shared" si="11"/>
        <v>351</v>
      </c>
    </row>
    <row r="247" spans="1:8" ht="63">
      <c r="A247" s="43" t="s">
        <v>63</v>
      </c>
      <c r="B247" s="51" t="s">
        <v>752</v>
      </c>
      <c r="C247" s="41"/>
      <c r="D247" s="41"/>
      <c r="E247" s="41"/>
      <c r="F247" s="9">
        <f t="shared" si="11"/>
        <v>351</v>
      </c>
      <c r="G247" s="9">
        <f t="shared" si="11"/>
        <v>0</v>
      </c>
      <c r="H247" s="9">
        <f t="shared" si="11"/>
        <v>351</v>
      </c>
    </row>
    <row r="248" spans="1:8" ht="94.5">
      <c r="A248" s="43" t="s">
        <v>64</v>
      </c>
      <c r="B248" s="53" t="s">
        <v>753</v>
      </c>
      <c r="C248" s="41" t="s">
        <v>644</v>
      </c>
      <c r="D248" s="41" t="s">
        <v>526</v>
      </c>
      <c r="E248" s="41" t="s">
        <v>527</v>
      </c>
      <c r="F248" s="9">
        <f>SUM(G248:H248)</f>
        <v>351</v>
      </c>
      <c r="G248" s="10"/>
      <c r="H248" s="10">
        <v>351</v>
      </c>
    </row>
    <row r="249" spans="1:8" ht="63">
      <c r="A249" s="43" t="s">
        <v>715</v>
      </c>
      <c r="B249" s="51" t="s">
        <v>703</v>
      </c>
      <c r="C249" s="41"/>
      <c r="D249" s="41"/>
      <c r="E249" s="41"/>
      <c r="F249" s="9">
        <f aca="true" t="shared" si="12" ref="F249:H250">F250</f>
        <v>18</v>
      </c>
      <c r="G249" s="9">
        <f t="shared" si="12"/>
        <v>0</v>
      </c>
      <c r="H249" s="9">
        <f t="shared" si="12"/>
        <v>18</v>
      </c>
    </row>
    <row r="250" spans="1:8" ht="31.5">
      <c r="A250" s="43" t="s">
        <v>714</v>
      </c>
      <c r="B250" s="51" t="s">
        <v>711</v>
      </c>
      <c r="C250" s="41"/>
      <c r="D250" s="41"/>
      <c r="E250" s="41"/>
      <c r="F250" s="9">
        <f t="shared" si="12"/>
        <v>18</v>
      </c>
      <c r="G250" s="9">
        <f t="shared" si="12"/>
        <v>0</v>
      </c>
      <c r="H250" s="9">
        <f t="shared" si="12"/>
        <v>18</v>
      </c>
    </row>
    <row r="251" spans="1:8" ht="78.75">
      <c r="A251" s="43" t="s">
        <v>713</v>
      </c>
      <c r="B251" s="53" t="s">
        <v>695</v>
      </c>
      <c r="C251" s="41" t="s">
        <v>644</v>
      </c>
      <c r="D251" s="41" t="s">
        <v>526</v>
      </c>
      <c r="E251" s="41" t="s">
        <v>527</v>
      </c>
      <c r="F251" s="9">
        <f>SUM(G251:H251)</f>
        <v>18</v>
      </c>
      <c r="G251" s="10"/>
      <c r="H251" s="10">
        <v>18</v>
      </c>
    </row>
    <row r="252" spans="1:8" s="56" customFormat="1" ht="110.25">
      <c r="A252" s="115" t="s">
        <v>515</v>
      </c>
      <c r="B252" s="42" t="s">
        <v>361</v>
      </c>
      <c r="C252" s="42"/>
      <c r="D252" s="42"/>
      <c r="E252" s="42"/>
      <c r="F252" s="8">
        <f aca="true" t="shared" si="13" ref="F252:H253">F253</f>
        <v>329</v>
      </c>
      <c r="G252" s="8">
        <f t="shared" si="13"/>
        <v>329</v>
      </c>
      <c r="H252" s="8">
        <f t="shared" si="13"/>
        <v>0</v>
      </c>
    </row>
    <row r="253" spans="1:8" s="56" customFormat="1" ht="31.5">
      <c r="A253" s="119" t="s">
        <v>934</v>
      </c>
      <c r="B253" s="51" t="s">
        <v>639</v>
      </c>
      <c r="C253" s="42"/>
      <c r="D253" s="42"/>
      <c r="E253" s="42"/>
      <c r="F253" s="9">
        <f t="shared" si="13"/>
        <v>329</v>
      </c>
      <c r="G253" s="9">
        <f t="shared" si="13"/>
        <v>329</v>
      </c>
      <c r="H253" s="9">
        <f t="shared" si="13"/>
        <v>0</v>
      </c>
    </row>
    <row r="254" spans="1:8" ht="94.5">
      <c r="A254" s="52" t="s">
        <v>34</v>
      </c>
      <c r="B254" s="53" t="s">
        <v>322</v>
      </c>
      <c r="C254" s="41">
        <v>100</v>
      </c>
      <c r="D254" s="45" t="s">
        <v>527</v>
      </c>
      <c r="E254" s="45" t="s">
        <v>526</v>
      </c>
      <c r="F254" s="9">
        <f>SUM(G254:H254)</f>
        <v>329</v>
      </c>
      <c r="G254" s="10">
        <v>329</v>
      </c>
      <c r="H254" s="10"/>
    </row>
    <row r="255" spans="1:8" s="56" customFormat="1" ht="78.75">
      <c r="A255" s="115" t="s">
        <v>746</v>
      </c>
      <c r="B255" s="42" t="s">
        <v>360</v>
      </c>
      <c r="C255" s="42"/>
      <c r="D255" s="42"/>
      <c r="E255" s="42"/>
      <c r="F255" s="8">
        <f>SUM(F256,F269)</f>
        <v>104287</v>
      </c>
      <c r="G255" s="8">
        <f>SUM(G256,G269)</f>
        <v>91409</v>
      </c>
      <c r="H255" s="8">
        <f>SUM(H256,H269)</f>
        <v>12878</v>
      </c>
    </row>
    <row r="256" spans="1:8" s="56" customFormat="1" ht="126">
      <c r="A256" s="115" t="s">
        <v>574</v>
      </c>
      <c r="B256" s="42" t="s">
        <v>35</v>
      </c>
      <c r="C256" s="42"/>
      <c r="D256" s="42"/>
      <c r="E256" s="42"/>
      <c r="F256" s="8">
        <f>SUM(F257,F260,F263,F267)</f>
        <v>96969</v>
      </c>
      <c r="G256" s="8">
        <f>SUM(G257,G260,G263,G267)</f>
        <v>84762</v>
      </c>
      <c r="H256" s="8">
        <f>SUM(H257,H260,H263,H267)</f>
        <v>12207</v>
      </c>
    </row>
    <row r="257" spans="1:8" ht="31.5">
      <c r="A257" s="54" t="s">
        <v>717</v>
      </c>
      <c r="B257" s="46" t="s">
        <v>692</v>
      </c>
      <c r="C257" s="41"/>
      <c r="D257" s="41"/>
      <c r="E257" s="41"/>
      <c r="F257" s="9">
        <f>SUM(F258:F259)</f>
        <v>283</v>
      </c>
      <c r="G257" s="9">
        <f>SUM(G258:G259)</f>
        <v>85</v>
      </c>
      <c r="H257" s="9">
        <f>SUM(H258:H259)</f>
        <v>198</v>
      </c>
    </row>
    <row r="258" spans="1:8" ht="31.5">
      <c r="A258" s="54" t="s">
        <v>718</v>
      </c>
      <c r="B258" s="41" t="s">
        <v>696</v>
      </c>
      <c r="C258" s="41" t="s">
        <v>644</v>
      </c>
      <c r="D258" s="41" t="s">
        <v>712</v>
      </c>
      <c r="E258" s="41" t="s">
        <v>425</v>
      </c>
      <c r="F258" s="9">
        <f>SUM(G258:H258)</f>
        <v>198</v>
      </c>
      <c r="G258" s="9"/>
      <c r="H258" s="9">
        <v>198</v>
      </c>
    </row>
    <row r="259" spans="1:8" ht="47.25">
      <c r="A259" s="54" t="s">
        <v>719</v>
      </c>
      <c r="B259" s="41" t="s">
        <v>694</v>
      </c>
      <c r="C259" s="41" t="s">
        <v>739</v>
      </c>
      <c r="D259" s="45" t="s">
        <v>493</v>
      </c>
      <c r="E259" s="45" t="s">
        <v>425</v>
      </c>
      <c r="F259" s="9">
        <f>SUM(G259:H259)</f>
        <v>85</v>
      </c>
      <c r="G259" s="9">
        <v>85</v>
      </c>
      <c r="H259" s="9"/>
    </row>
    <row r="260" spans="1:8" s="56" customFormat="1" ht="31.5">
      <c r="A260" s="118" t="s">
        <v>145</v>
      </c>
      <c r="B260" s="69" t="s">
        <v>146</v>
      </c>
      <c r="C260" s="42"/>
      <c r="D260" s="42"/>
      <c r="E260" s="42"/>
      <c r="F260" s="9">
        <f>SUM(F261:F262)</f>
        <v>8009</v>
      </c>
      <c r="G260" s="9">
        <f>SUM(G261:G262)</f>
        <v>4089</v>
      </c>
      <c r="H260" s="9">
        <f>SUM(H261:H262)</f>
        <v>3920</v>
      </c>
    </row>
    <row r="261" spans="1:8" ht="47.25">
      <c r="A261" s="119" t="s">
        <v>568</v>
      </c>
      <c r="B261" s="70" t="s">
        <v>861</v>
      </c>
      <c r="C261" s="41" t="s">
        <v>644</v>
      </c>
      <c r="D261" s="45" t="s">
        <v>493</v>
      </c>
      <c r="E261" s="45" t="s">
        <v>425</v>
      </c>
      <c r="F261" s="9">
        <f>SUM(G261:H261)</f>
        <v>3920</v>
      </c>
      <c r="G261" s="10"/>
      <c r="H261" s="10">
        <v>3920</v>
      </c>
    </row>
    <row r="262" spans="1:8" ht="63">
      <c r="A262" s="119" t="s">
        <v>80</v>
      </c>
      <c r="B262" s="70" t="s">
        <v>327</v>
      </c>
      <c r="C262" s="41" t="s">
        <v>644</v>
      </c>
      <c r="D262" s="45" t="s">
        <v>493</v>
      </c>
      <c r="E262" s="45" t="s">
        <v>425</v>
      </c>
      <c r="F262" s="9">
        <f>SUM(G262:H262)</f>
        <v>4089</v>
      </c>
      <c r="G262" s="10">
        <v>4089</v>
      </c>
      <c r="H262" s="10"/>
    </row>
    <row r="263" spans="1:8" s="56" customFormat="1" ht="47.25">
      <c r="A263" s="118" t="s">
        <v>144</v>
      </c>
      <c r="B263" s="46" t="s">
        <v>558</v>
      </c>
      <c r="C263" s="42"/>
      <c r="D263" s="42"/>
      <c r="E263" s="42"/>
      <c r="F263" s="9">
        <f>SUM(F264:F266)</f>
        <v>88677</v>
      </c>
      <c r="G263" s="9">
        <f>SUM(G264:G266)</f>
        <v>80588</v>
      </c>
      <c r="H263" s="9">
        <f>SUM(H264:H266)</f>
        <v>8089</v>
      </c>
    </row>
    <row r="264" spans="1:8" ht="31.5">
      <c r="A264" s="54" t="s">
        <v>197</v>
      </c>
      <c r="B264" s="41" t="s">
        <v>196</v>
      </c>
      <c r="C264" s="41" t="s">
        <v>745</v>
      </c>
      <c r="D264" s="41" t="s">
        <v>493</v>
      </c>
      <c r="E264" s="41" t="s">
        <v>494</v>
      </c>
      <c r="F264" s="9">
        <f>SUM(G264:H264)</f>
        <v>80588</v>
      </c>
      <c r="G264" s="9">
        <v>80588</v>
      </c>
      <c r="H264" s="9"/>
    </row>
    <row r="265" spans="1:8" ht="47.25">
      <c r="A265" s="54" t="s">
        <v>732</v>
      </c>
      <c r="B265" s="41" t="s">
        <v>872</v>
      </c>
      <c r="C265" s="41" t="s">
        <v>644</v>
      </c>
      <c r="D265" s="41" t="s">
        <v>493</v>
      </c>
      <c r="E265" s="41" t="s">
        <v>494</v>
      </c>
      <c r="F265" s="9">
        <f>SUM(G265:H265)</f>
        <v>272</v>
      </c>
      <c r="G265" s="9"/>
      <c r="H265" s="9">
        <v>272</v>
      </c>
    </row>
    <row r="266" spans="1:8" ht="63">
      <c r="A266" s="54" t="s">
        <v>381</v>
      </c>
      <c r="B266" s="41" t="s">
        <v>872</v>
      </c>
      <c r="C266" s="41" t="s">
        <v>745</v>
      </c>
      <c r="D266" s="45" t="s">
        <v>493</v>
      </c>
      <c r="E266" s="45" t="s">
        <v>494</v>
      </c>
      <c r="F266" s="9">
        <f>SUM(G266:H266)</f>
        <v>7817</v>
      </c>
      <c r="G266" s="9"/>
      <c r="H266" s="9">
        <v>7817</v>
      </c>
    </row>
    <row r="267" spans="1:8" s="56" customFormat="1" ht="47.25">
      <c r="A267" s="118" t="s">
        <v>423</v>
      </c>
      <c r="B267" s="91" t="s">
        <v>422</v>
      </c>
      <c r="C267" s="42"/>
      <c r="D267" s="42"/>
      <c r="E267" s="42"/>
      <c r="F267" s="9">
        <f>F268</f>
        <v>0</v>
      </c>
      <c r="G267" s="9">
        <f>G268</f>
        <v>0</v>
      </c>
      <c r="H267" s="9">
        <f>H268</f>
        <v>0</v>
      </c>
    </row>
    <row r="268" spans="1:8" ht="78.75">
      <c r="A268" s="119" t="s">
        <v>17</v>
      </c>
      <c r="B268" s="72" t="s">
        <v>19</v>
      </c>
      <c r="C268" s="41" t="s">
        <v>644</v>
      </c>
      <c r="D268" s="45" t="s">
        <v>493</v>
      </c>
      <c r="E268" s="45" t="s">
        <v>425</v>
      </c>
      <c r="F268" s="9">
        <f>SUM(G268:H268)</f>
        <v>0</v>
      </c>
      <c r="G268" s="10">
        <v>0</v>
      </c>
      <c r="H268" s="10"/>
    </row>
    <row r="269" spans="1:8" ht="94.5">
      <c r="A269" s="115" t="s">
        <v>154</v>
      </c>
      <c r="B269" s="42" t="s">
        <v>569</v>
      </c>
      <c r="C269" s="42"/>
      <c r="D269" s="42"/>
      <c r="E269" s="42"/>
      <c r="F269" s="8">
        <f>SUM(F270,F273,F277,F275)</f>
        <v>7318</v>
      </c>
      <c r="G269" s="8">
        <f>SUM(G270,G273,G277,G275)</f>
        <v>6647</v>
      </c>
      <c r="H269" s="8">
        <f>SUM(H270,H273,H277,H275)</f>
        <v>671</v>
      </c>
    </row>
    <row r="270" spans="1:8" ht="31.5">
      <c r="A270" s="119" t="s">
        <v>604</v>
      </c>
      <c r="B270" s="69" t="s">
        <v>640</v>
      </c>
      <c r="C270" s="42"/>
      <c r="D270" s="42"/>
      <c r="E270" s="42"/>
      <c r="F270" s="9">
        <f>SUM(F271:F272)</f>
        <v>2334</v>
      </c>
      <c r="G270" s="9">
        <f>SUM(G271:G272)</f>
        <v>1739</v>
      </c>
      <c r="H270" s="9">
        <f>SUM(H271:H272)</f>
        <v>595</v>
      </c>
    </row>
    <row r="271" spans="1:8" ht="94.5">
      <c r="A271" s="49" t="s">
        <v>858</v>
      </c>
      <c r="B271" s="70" t="s">
        <v>308</v>
      </c>
      <c r="C271" s="41" t="s">
        <v>132</v>
      </c>
      <c r="D271" s="88">
        <v>10</v>
      </c>
      <c r="E271" s="45" t="s">
        <v>425</v>
      </c>
      <c r="F271" s="9">
        <f>SUM(G271:H271)</f>
        <v>0</v>
      </c>
      <c r="G271" s="9">
        <v>0</v>
      </c>
      <c r="H271" s="9"/>
    </row>
    <row r="272" spans="1:8" ht="31.5">
      <c r="A272" s="55" t="s">
        <v>57</v>
      </c>
      <c r="B272" s="70" t="s">
        <v>56</v>
      </c>
      <c r="C272" s="41" t="s">
        <v>132</v>
      </c>
      <c r="D272" s="88">
        <v>10</v>
      </c>
      <c r="E272" s="45" t="s">
        <v>425</v>
      </c>
      <c r="F272" s="9">
        <f>SUM(G272:H272)</f>
        <v>2334</v>
      </c>
      <c r="G272" s="10">
        <v>1739</v>
      </c>
      <c r="H272" s="10">
        <v>595</v>
      </c>
    </row>
    <row r="273" spans="1:8" ht="31.5">
      <c r="A273" s="43" t="s">
        <v>906</v>
      </c>
      <c r="B273" s="69" t="s">
        <v>870</v>
      </c>
      <c r="C273" s="41"/>
      <c r="D273" s="41"/>
      <c r="E273" s="45"/>
      <c r="F273" s="9">
        <f>F274</f>
        <v>76</v>
      </c>
      <c r="G273" s="9">
        <f>G274</f>
        <v>0</v>
      </c>
      <c r="H273" s="9">
        <f>H274</f>
        <v>76</v>
      </c>
    </row>
    <row r="274" spans="1:8" ht="47.25">
      <c r="A274" s="43" t="s">
        <v>867</v>
      </c>
      <c r="B274" s="70" t="s">
        <v>462</v>
      </c>
      <c r="C274" s="41" t="s">
        <v>644</v>
      </c>
      <c r="D274" s="41" t="s">
        <v>493</v>
      </c>
      <c r="E274" s="41" t="s">
        <v>526</v>
      </c>
      <c r="F274" s="9">
        <f>SUM(G274:H274)</f>
        <v>76</v>
      </c>
      <c r="G274" s="10"/>
      <c r="H274" s="10">
        <v>76</v>
      </c>
    </row>
    <row r="275" spans="1:8" ht="31.5">
      <c r="A275" s="55" t="s">
        <v>95</v>
      </c>
      <c r="B275" s="69" t="s">
        <v>206</v>
      </c>
      <c r="C275" s="41"/>
      <c r="D275" s="41"/>
      <c r="E275" s="41"/>
      <c r="F275" s="9">
        <f>F276</f>
        <v>2584</v>
      </c>
      <c r="G275" s="9">
        <f>G276</f>
        <v>2584</v>
      </c>
      <c r="H275" s="9">
        <f>H276</f>
        <v>0</v>
      </c>
    </row>
    <row r="276" spans="1:8" ht="157.5">
      <c r="A276" s="55" t="s">
        <v>96</v>
      </c>
      <c r="B276" s="70" t="s">
        <v>856</v>
      </c>
      <c r="C276" s="41" t="s">
        <v>132</v>
      </c>
      <c r="D276" s="41" t="s">
        <v>134</v>
      </c>
      <c r="E276" s="41" t="s">
        <v>425</v>
      </c>
      <c r="F276" s="9">
        <f>SUM(G276:H276)</f>
        <v>2584</v>
      </c>
      <c r="G276" s="9">
        <v>2584</v>
      </c>
      <c r="H276" s="10"/>
    </row>
    <row r="277" spans="1:8" ht="47.25">
      <c r="A277" s="118" t="s">
        <v>81</v>
      </c>
      <c r="B277" s="51" t="s">
        <v>605</v>
      </c>
      <c r="C277" s="41"/>
      <c r="D277" s="41"/>
      <c r="E277" s="41"/>
      <c r="F277" s="9">
        <f>F278</f>
        <v>2324</v>
      </c>
      <c r="G277" s="9">
        <f>G278</f>
        <v>2324</v>
      </c>
      <c r="H277" s="9">
        <f>H278</f>
        <v>0</v>
      </c>
    </row>
    <row r="278" spans="1:8" ht="78.75">
      <c r="A278" s="55" t="s">
        <v>93</v>
      </c>
      <c r="B278" s="53" t="s">
        <v>675</v>
      </c>
      <c r="C278" s="41" t="s">
        <v>745</v>
      </c>
      <c r="D278" s="41" t="s">
        <v>134</v>
      </c>
      <c r="E278" s="45" t="s">
        <v>527</v>
      </c>
      <c r="F278" s="9">
        <f>SUM(G278:H278)</f>
        <v>2324</v>
      </c>
      <c r="G278" s="10">
        <v>2324</v>
      </c>
      <c r="H278" s="10"/>
    </row>
    <row r="279" spans="1:8" s="56" customFormat="1" ht="63">
      <c r="A279" s="115" t="s">
        <v>155</v>
      </c>
      <c r="B279" s="42" t="s">
        <v>570</v>
      </c>
      <c r="C279" s="42"/>
      <c r="D279" s="42"/>
      <c r="E279" s="42"/>
      <c r="F279" s="8">
        <f>SUM(F280,F283)</f>
        <v>9731</v>
      </c>
      <c r="G279" s="8">
        <f>SUM(G280,G283)</f>
        <v>107</v>
      </c>
      <c r="H279" s="8">
        <f>SUM(H280,H283)</f>
        <v>9624</v>
      </c>
    </row>
    <row r="280" spans="1:8" s="56" customFormat="1" ht="94.5">
      <c r="A280" s="115" t="s">
        <v>686</v>
      </c>
      <c r="B280" s="42" t="s">
        <v>571</v>
      </c>
      <c r="C280" s="42"/>
      <c r="D280" s="42"/>
      <c r="E280" s="42"/>
      <c r="F280" s="8">
        <f>F282</f>
        <v>6134</v>
      </c>
      <c r="G280" s="8">
        <f>G282</f>
        <v>0</v>
      </c>
      <c r="H280" s="8">
        <f>H282</f>
        <v>6134</v>
      </c>
    </row>
    <row r="281" spans="1:8" s="56" customFormat="1" ht="47.25">
      <c r="A281" s="119" t="s">
        <v>412</v>
      </c>
      <c r="B281" s="51" t="s">
        <v>365</v>
      </c>
      <c r="C281" s="42"/>
      <c r="D281" s="42"/>
      <c r="E281" s="42"/>
      <c r="F281" s="9">
        <f>F282</f>
        <v>6134</v>
      </c>
      <c r="G281" s="9">
        <f>G282</f>
        <v>0</v>
      </c>
      <c r="H281" s="9">
        <f>H282</f>
        <v>6134</v>
      </c>
    </row>
    <row r="282" spans="1:8" ht="63">
      <c r="A282" s="119" t="s">
        <v>572</v>
      </c>
      <c r="B282" s="53" t="s">
        <v>325</v>
      </c>
      <c r="C282" s="41" t="s">
        <v>739</v>
      </c>
      <c r="D282" s="45" t="s">
        <v>527</v>
      </c>
      <c r="E282" s="45" t="s">
        <v>426</v>
      </c>
      <c r="F282" s="9">
        <f>SUM(G282:H282)</f>
        <v>6134</v>
      </c>
      <c r="G282" s="10"/>
      <c r="H282" s="10">
        <v>6134</v>
      </c>
    </row>
    <row r="283" spans="1:8" s="56" customFormat="1" ht="94.5">
      <c r="A283" s="115" t="s">
        <v>831</v>
      </c>
      <c r="B283" s="65" t="s">
        <v>573</v>
      </c>
      <c r="C283" s="42"/>
      <c r="D283" s="42"/>
      <c r="E283" s="42"/>
      <c r="F283" s="8">
        <f>SUM(F284,)</f>
        <v>3597</v>
      </c>
      <c r="G283" s="8">
        <f>SUM(G284,)</f>
        <v>107</v>
      </c>
      <c r="H283" s="8">
        <f>SUM(H284,)</f>
        <v>3490</v>
      </c>
    </row>
    <row r="284" spans="1:8" s="56" customFormat="1" ht="31.5">
      <c r="A284" s="119" t="s">
        <v>363</v>
      </c>
      <c r="B284" s="51" t="s">
        <v>940</v>
      </c>
      <c r="C284" s="42"/>
      <c r="D284" s="42"/>
      <c r="E284" s="42"/>
      <c r="F284" s="9">
        <f>SUM(F285:F287)</f>
        <v>3597</v>
      </c>
      <c r="G284" s="9">
        <f>SUM(G285:G287)</f>
        <v>107</v>
      </c>
      <c r="H284" s="9">
        <f>SUM(H285:H287)</f>
        <v>3490</v>
      </c>
    </row>
    <row r="285" spans="1:8" ht="47.25">
      <c r="A285" s="119" t="s">
        <v>517</v>
      </c>
      <c r="B285" s="53" t="s">
        <v>323</v>
      </c>
      <c r="C285" s="41" t="s">
        <v>644</v>
      </c>
      <c r="D285" s="45" t="s">
        <v>527</v>
      </c>
      <c r="E285" s="45" t="s">
        <v>427</v>
      </c>
      <c r="F285" s="9">
        <f>SUM(G285:H285)</f>
        <v>2632</v>
      </c>
      <c r="G285" s="10"/>
      <c r="H285" s="10">
        <v>2632</v>
      </c>
    </row>
    <row r="286" spans="1:8" ht="63">
      <c r="A286" s="119" t="s">
        <v>637</v>
      </c>
      <c r="B286" s="53" t="s">
        <v>324</v>
      </c>
      <c r="C286" s="41" t="s">
        <v>644</v>
      </c>
      <c r="D286" s="45" t="s">
        <v>527</v>
      </c>
      <c r="E286" s="45" t="s">
        <v>427</v>
      </c>
      <c r="F286" s="9">
        <f>SUM(G286:H286)</f>
        <v>107</v>
      </c>
      <c r="G286" s="10">
        <v>107</v>
      </c>
      <c r="H286" s="10"/>
    </row>
    <row r="287" spans="1:8" ht="78.75">
      <c r="A287" s="55" t="s">
        <v>575</v>
      </c>
      <c r="B287" s="53" t="s">
        <v>13</v>
      </c>
      <c r="C287" s="41" t="s">
        <v>644</v>
      </c>
      <c r="D287" s="45" t="s">
        <v>527</v>
      </c>
      <c r="E287" s="45" t="s">
        <v>427</v>
      </c>
      <c r="F287" s="9">
        <f>SUM(G287:H287)</f>
        <v>858</v>
      </c>
      <c r="G287" s="10">
        <v>0</v>
      </c>
      <c r="H287" s="10">
        <v>858</v>
      </c>
    </row>
    <row r="288" spans="1:8" s="56" customFormat="1" ht="63">
      <c r="A288" s="115" t="s">
        <v>832</v>
      </c>
      <c r="B288" s="42" t="s">
        <v>664</v>
      </c>
      <c r="C288" s="42"/>
      <c r="D288" s="42"/>
      <c r="E288" s="42"/>
      <c r="F288" s="8">
        <f>SUM(F289,)</f>
        <v>1037</v>
      </c>
      <c r="G288" s="8">
        <f>SUM(G289,)</f>
        <v>1037</v>
      </c>
      <c r="H288" s="8">
        <f>SUM(H289,)</f>
        <v>0</v>
      </c>
    </row>
    <row r="289" spans="1:8" s="56" customFormat="1" ht="94.5">
      <c r="A289" s="115" t="s">
        <v>103</v>
      </c>
      <c r="B289" s="42" t="s">
        <v>665</v>
      </c>
      <c r="C289" s="42"/>
      <c r="D289" s="42"/>
      <c r="E289" s="42"/>
      <c r="F289" s="8">
        <f>SUM(F290,F293)</f>
        <v>1037</v>
      </c>
      <c r="G289" s="8">
        <f>SUM(G290,G293)</f>
        <v>1037</v>
      </c>
      <c r="H289" s="8">
        <f>SUM(H290,H293)</f>
        <v>0</v>
      </c>
    </row>
    <row r="290" spans="1:8" s="56" customFormat="1" ht="47.25">
      <c r="A290" s="119" t="s">
        <v>223</v>
      </c>
      <c r="B290" s="51" t="s">
        <v>937</v>
      </c>
      <c r="C290" s="42"/>
      <c r="D290" s="42"/>
      <c r="E290" s="42"/>
      <c r="F290" s="9">
        <f>SUM(F291:F292)</f>
        <v>696</v>
      </c>
      <c r="G290" s="9">
        <f>SUM(G291:G292)</f>
        <v>696</v>
      </c>
      <c r="H290" s="9">
        <f>SUM(H291:H292)</f>
        <v>0</v>
      </c>
    </row>
    <row r="291" spans="1:8" ht="157.5">
      <c r="A291" s="119" t="s">
        <v>716</v>
      </c>
      <c r="B291" s="51" t="s">
        <v>693</v>
      </c>
      <c r="C291" s="41" t="s">
        <v>113</v>
      </c>
      <c r="D291" s="41" t="s">
        <v>527</v>
      </c>
      <c r="E291" s="41" t="s">
        <v>493</v>
      </c>
      <c r="F291" s="9">
        <f>SUM(G291:H291)</f>
        <v>96</v>
      </c>
      <c r="G291" s="9">
        <v>96</v>
      </c>
      <c r="H291" s="9"/>
    </row>
    <row r="292" spans="1:8" s="56" customFormat="1" ht="157.5">
      <c r="A292" s="55" t="s">
        <v>853</v>
      </c>
      <c r="B292" s="53" t="s">
        <v>191</v>
      </c>
      <c r="C292" s="41" t="s">
        <v>113</v>
      </c>
      <c r="D292" s="62" t="s">
        <v>527</v>
      </c>
      <c r="E292" s="62" t="s">
        <v>493</v>
      </c>
      <c r="F292" s="9">
        <f>SUM(G292:H292)</f>
        <v>600</v>
      </c>
      <c r="G292" s="9">
        <v>600</v>
      </c>
      <c r="H292" s="10"/>
    </row>
    <row r="293" spans="1:8" s="56" customFormat="1" ht="47.25">
      <c r="A293" s="118" t="s">
        <v>224</v>
      </c>
      <c r="B293" s="51" t="s">
        <v>254</v>
      </c>
      <c r="C293" s="42"/>
      <c r="D293" s="42"/>
      <c r="E293" s="42"/>
      <c r="F293" s="9">
        <f>F294</f>
        <v>341</v>
      </c>
      <c r="G293" s="9">
        <f>G294</f>
        <v>341</v>
      </c>
      <c r="H293" s="9">
        <f>H294</f>
        <v>0</v>
      </c>
    </row>
    <row r="294" spans="1:8" ht="126">
      <c r="A294" s="52" t="s">
        <v>403</v>
      </c>
      <c r="B294" s="53" t="s">
        <v>315</v>
      </c>
      <c r="C294" s="41" t="s">
        <v>642</v>
      </c>
      <c r="D294" s="45" t="s">
        <v>526</v>
      </c>
      <c r="E294" s="45" t="s">
        <v>527</v>
      </c>
      <c r="F294" s="9">
        <f>SUM(G294:H294)</f>
        <v>341</v>
      </c>
      <c r="G294" s="10">
        <v>341</v>
      </c>
      <c r="H294" s="10"/>
    </row>
    <row r="295" spans="1:8" s="56" customFormat="1" ht="47.25">
      <c r="A295" s="115" t="s">
        <v>620</v>
      </c>
      <c r="B295" s="42" t="s">
        <v>404</v>
      </c>
      <c r="C295" s="42"/>
      <c r="D295" s="42"/>
      <c r="E295" s="42"/>
      <c r="F295" s="8">
        <f>SUM(F296,F300)</f>
        <v>3035</v>
      </c>
      <c r="G295" s="8">
        <f>SUM(G296,G300)</f>
        <v>0</v>
      </c>
      <c r="H295" s="8">
        <f>SUM(H296,H300)</f>
        <v>3035</v>
      </c>
    </row>
    <row r="296" spans="1:8" s="56" customFormat="1" ht="78.75">
      <c r="A296" s="115" t="s">
        <v>621</v>
      </c>
      <c r="B296" s="42" t="s">
        <v>405</v>
      </c>
      <c r="C296" s="42"/>
      <c r="D296" s="42"/>
      <c r="E296" s="42"/>
      <c r="F296" s="8">
        <f>F297</f>
        <v>415</v>
      </c>
      <c r="G296" s="8">
        <f>G297</f>
        <v>0</v>
      </c>
      <c r="H296" s="8">
        <f>H297</f>
        <v>415</v>
      </c>
    </row>
    <row r="297" spans="1:8" s="56" customFormat="1" ht="63">
      <c r="A297" s="119" t="s">
        <v>369</v>
      </c>
      <c r="B297" s="46" t="s">
        <v>370</v>
      </c>
      <c r="C297" s="42"/>
      <c r="D297" s="42"/>
      <c r="E297" s="42"/>
      <c r="F297" s="9">
        <f>SUM(F298:F299)</f>
        <v>415</v>
      </c>
      <c r="G297" s="9">
        <f>SUM(G298:G299)</f>
        <v>0</v>
      </c>
      <c r="H297" s="9">
        <f>SUM(H298:H299)</f>
        <v>415</v>
      </c>
    </row>
    <row r="298" spans="1:8" ht="78.75">
      <c r="A298" s="119" t="s">
        <v>378</v>
      </c>
      <c r="B298" s="41" t="s">
        <v>316</v>
      </c>
      <c r="C298" s="41" t="s">
        <v>644</v>
      </c>
      <c r="D298" s="45" t="s">
        <v>526</v>
      </c>
      <c r="E298" s="45" t="s">
        <v>527</v>
      </c>
      <c r="F298" s="9">
        <f>SUM(G298:H298)</f>
        <v>294</v>
      </c>
      <c r="G298" s="9"/>
      <c r="H298" s="9">
        <v>294</v>
      </c>
    </row>
    <row r="299" spans="1:8" ht="63">
      <c r="A299" s="55" t="s">
        <v>5</v>
      </c>
      <c r="B299" s="41" t="s">
        <v>2</v>
      </c>
      <c r="C299" s="41" t="s">
        <v>644</v>
      </c>
      <c r="D299" s="45" t="s">
        <v>526</v>
      </c>
      <c r="E299" s="45" t="s">
        <v>527</v>
      </c>
      <c r="F299" s="9">
        <f>SUM(G299:H299)</f>
        <v>121</v>
      </c>
      <c r="G299" s="9"/>
      <c r="H299" s="9">
        <v>121</v>
      </c>
    </row>
    <row r="300" spans="1:8" s="56" customFormat="1" ht="94.5">
      <c r="A300" s="115" t="s">
        <v>602</v>
      </c>
      <c r="B300" s="42" t="s">
        <v>379</v>
      </c>
      <c r="C300" s="42"/>
      <c r="D300" s="42"/>
      <c r="E300" s="42"/>
      <c r="F300" s="8">
        <f aca="true" t="shared" si="14" ref="F300:H301">F301</f>
        <v>2620</v>
      </c>
      <c r="G300" s="8">
        <f t="shared" si="14"/>
        <v>0</v>
      </c>
      <c r="H300" s="8">
        <f t="shared" si="14"/>
        <v>2620</v>
      </c>
    </row>
    <row r="301" spans="1:8" s="56" customFormat="1" ht="47.25">
      <c r="A301" s="119" t="s">
        <v>279</v>
      </c>
      <c r="B301" s="46" t="s">
        <v>414</v>
      </c>
      <c r="C301" s="42"/>
      <c r="D301" s="42"/>
      <c r="E301" s="42"/>
      <c r="F301" s="9">
        <f t="shared" si="14"/>
        <v>2620</v>
      </c>
      <c r="G301" s="9">
        <f t="shared" si="14"/>
        <v>0</v>
      </c>
      <c r="H301" s="9">
        <f t="shared" si="14"/>
        <v>2620</v>
      </c>
    </row>
    <row r="302" spans="1:8" ht="94.5">
      <c r="A302" s="52" t="s">
        <v>555</v>
      </c>
      <c r="B302" s="41" t="s">
        <v>326</v>
      </c>
      <c r="C302" s="50" t="s">
        <v>742</v>
      </c>
      <c r="D302" s="62" t="s">
        <v>527</v>
      </c>
      <c r="E302" s="50" t="s">
        <v>741</v>
      </c>
      <c r="F302" s="9">
        <f>SUM(G302:H302)</f>
        <v>2620</v>
      </c>
      <c r="G302" s="10"/>
      <c r="H302" s="10">
        <v>2620</v>
      </c>
    </row>
    <row r="303" spans="1:8" s="56" customFormat="1" ht="47.25">
      <c r="A303" s="115" t="s">
        <v>603</v>
      </c>
      <c r="B303" s="42" t="s">
        <v>380</v>
      </c>
      <c r="C303" s="39"/>
      <c r="D303" s="39"/>
      <c r="E303" s="39"/>
      <c r="F303" s="8">
        <f>SUM(F304)</f>
        <v>30</v>
      </c>
      <c r="G303" s="8">
        <f>SUM(G304)</f>
        <v>0</v>
      </c>
      <c r="H303" s="8">
        <f>SUM(H304)</f>
        <v>30</v>
      </c>
    </row>
    <row r="304" spans="1:8" s="56" customFormat="1" ht="78.75">
      <c r="A304" s="125" t="s">
        <v>344</v>
      </c>
      <c r="B304" s="42" t="s">
        <v>730</v>
      </c>
      <c r="C304" s="39"/>
      <c r="D304" s="39"/>
      <c r="E304" s="39"/>
      <c r="F304" s="8">
        <f aca="true" t="shared" si="15" ref="F304:H305">F305</f>
        <v>30</v>
      </c>
      <c r="G304" s="8">
        <f t="shared" si="15"/>
        <v>0</v>
      </c>
      <c r="H304" s="8">
        <f t="shared" si="15"/>
        <v>30</v>
      </c>
    </row>
    <row r="305" spans="1:8" s="56" customFormat="1" ht="31.5">
      <c r="A305" s="49" t="s">
        <v>473</v>
      </c>
      <c r="B305" s="46" t="s">
        <v>375</v>
      </c>
      <c r="C305" s="39"/>
      <c r="D305" s="39"/>
      <c r="E305" s="39"/>
      <c r="F305" s="9">
        <f t="shared" si="15"/>
        <v>30</v>
      </c>
      <c r="G305" s="9">
        <f t="shared" si="15"/>
        <v>0</v>
      </c>
      <c r="H305" s="9">
        <f t="shared" si="15"/>
        <v>30</v>
      </c>
    </row>
    <row r="306" spans="1:8" ht="63">
      <c r="A306" s="55" t="s">
        <v>409</v>
      </c>
      <c r="B306" s="41" t="s">
        <v>317</v>
      </c>
      <c r="C306" s="50" t="s">
        <v>644</v>
      </c>
      <c r="D306" s="62" t="s">
        <v>526</v>
      </c>
      <c r="E306" s="62" t="s">
        <v>527</v>
      </c>
      <c r="F306" s="9">
        <f>SUM(G306:H306)</f>
        <v>30</v>
      </c>
      <c r="G306" s="10"/>
      <c r="H306" s="10">
        <v>30</v>
      </c>
    </row>
    <row r="307" spans="1:8" s="56" customFormat="1" ht="63">
      <c r="A307" s="127" t="s">
        <v>921</v>
      </c>
      <c r="B307" s="128">
        <v>12</v>
      </c>
      <c r="C307" s="39"/>
      <c r="D307" s="60"/>
      <c r="E307" s="60"/>
      <c r="F307" s="8">
        <f aca="true" t="shared" si="16" ref="F307:H308">F308</f>
        <v>6</v>
      </c>
      <c r="G307" s="8">
        <f t="shared" si="16"/>
        <v>0</v>
      </c>
      <c r="H307" s="8">
        <f t="shared" si="16"/>
        <v>6</v>
      </c>
    </row>
    <row r="308" spans="1:8" s="56" customFormat="1" ht="47.25">
      <c r="A308" s="127" t="s">
        <v>922</v>
      </c>
      <c r="B308" s="128" t="s">
        <v>233</v>
      </c>
      <c r="C308" s="39"/>
      <c r="D308" s="60"/>
      <c r="E308" s="60"/>
      <c r="F308" s="8">
        <f t="shared" si="16"/>
        <v>6</v>
      </c>
      <c r="G308" s="8">
        <f t="shared" si="16"/>
        <v>0</v>
      </c>
      <c r="H308" s="8">
        <f t="shared" si="16"/>
        <v>6</v>
      </c>
    </row>
    <row r="309" spans="1:8" ht="47.25">
      <c r="A309" s="58" t="s">
        <v>923</v>
      </c>
      <c r="B309" s="69" t="s">
        <v>234</v>
      </c>
      <c r="C309" s="50"/>
      <c r="D309" s="62"/>
      <c r="E309" s="62"/>
      <c r="F309" s="9">
        <f>SUM(F310:F311)</f>
        <v>6</v>
      </c>
      <c r="G309" s="9">
        <f>SUM(G310:G311)</f>
        <v>0</v>
      </c>
      <c r="H309" s="9">
        <f>SUM(H310:H311)</f>
        <v>6</v>
      </c>
    </row>
    <row r="310" spans="1:8" ht="15.75">
      <c r="A310" s="71" t="s">
        <v>857</v>
      </c>
      <c r="B310" s="72" t="s">
        <v>232</v>
      </c>
      <c r="C310" s="50" t="s">
        <v>644</v>
      </c>
      <c r="D310" s="50" t="s">
        <v>493</v>
      </c>
      <c r="E310" s="50" t="s">
        <v>425</v>
      </c>
      <c r="F310" s="9">
        <f>SUM(G310:H310)</f>
        <v>0</v>
      </c>
      <c r="G310" s="10"/>
      <c r="H310" s="10"/>
    </row>
    <row r="311" spans="1:8" ht="31.5">
      <c r="A311" s="73" t="s">
        <v>925</v>
      </c>
      <c r="B311" s="72" t="s">
        <v>924</v>
      </c>
      <c r="C311" s="50" t="s">
        <v>644</v>
      </c>
      <c r="D311" s="50" t="s">
        <v>493</v>
      </c>
      <c r="E311" s="50" t="s">
        <v>425</v>
      </c>
      <c r="F311" s="9">
        <f>SUM(G311:H311)</f>
        <v>6</v>
      </c>
      <c r="G311" s="10"/>
      <c r="H311" s="10">
        <v>6</v>
      </c>
    </row>
    <row r="312" spans="1:8" s="56" customFormat="1" ht="15.75">
      <c r="A312" s="38" t="s">
        <v>530</v>
      </c>
      <c r="B312" s="65" t="s">
        <v>410</v>
      </c>
      <c r="C312" s="42"/>
      <c r="D312" s="42"/>
      <c r="E312" s="42"/>
      <c r="F312" s="8">
        <f>F313</f>
        <v>127183</v>
      </c>
      <c r="G312" s="8">
        <f>G313</f>
        <v>18732</v>
      </c>
      <c r="H312" s="8">
        <f>H313</f>
        <v>108451</v>
      </c>
    </row>
    <row r="313" spans="1:8" s="56" customFormat="1" ht="47.25">
      <c r="A313" s="38" t="s">
        <v>531</v>
      </c>
      <c r="B313" s="65" t="s">
        <v>389</v>
      </c>
      <c r="C313" s="42"/>
      <c r="D313" s="42"/>
      <c r="E313" s="42"/>
      <c r="F313" s="8">
        <f>SUM(F314:F341)</f>
        <v>127183</v>
      </c>
      <c r="G313" s="8">
        <f>SUM(G314:G341)</f>
        <v>18732</v>
      </c>
      <c r="H313" s="8">
        <f>SUM(H314:H341)</f>
        <v>108451</v>
      </c>
    </row>
    <row r="314" spans="1:8" ht="110.25">
      <c r="A314" s="119" t="s">
        <v>874</v>
      </c>
      <c r="B314" s="41" t="s">
        <v>312</v>
      </c>
      <c r="C314" s="41" t="s">
        <v>642</v>
      </c>
      <c r="D314" s="45" t="s">
        <v>526</v>
      </c>
      <c r="E314" s="45" t="s">
        <v>494</v>
      </c>
      <c r="F314" s="9">
        <f>SUM(G314:H314)</f>
        <v>1536</v>
      </c>
      <c r="G314" s="10"/>
      <c r="H314" s="10">
        <v>1536</v>
      </c>
    </row>
    <row r="315" spans="1:8" ht="94.5">
      <c r="A315" s="52" t="s">
        <v>875</v>
      </c>
      <c r="B315" s="41" t="s">
        <v>318</v>
      </c>
      <c r="C315" s="41">
        <v>100</v>
      </c>
      <c r="D315" s="45" t="s">
        <v>526</v>
      </c>
      <c r="E315" s="45" t="s">
        <v>425</v>
      </c>
      <c r="F315" s="9">
        <f aca="true" t="shared" si="17" ref="F315:F339">SUM(G315:H315)</f>
        <v>2859</v>
      </c>
      <c r="G315" s="10"/>
      <c r="H315" s="10">
        <v>2859</v>
      </c>
    </row>
    <row r="316" spans="1:8" ht="47.25">
      <c r="A316" s="43" t="s">
        <v>876</v>
      </c>
      <c r="B316" s="41" t="s">
        <v>318</v>
      </c>
      <c r="C316" s="41">
        <v>200</v>
      </c>
      <c r="D316" s="45" t="s">
        <v>526</v>
      </c>
      <c r="E316" s="45" t="s">
        <v>425</v>
      </c>
      <c r="F316" s="9">
        <f t="shared" si="17"/>
        <v>171</v>
      </c>
      <c r="G316" s="10"/>
      <c r="H316" s="10">
        <v>171</v>
      </c>
    </row>
    <row r="317" spans="1:8" ht="47.25">
      <c r="A317" s="43" t="s">
        <v>725</v>
      </c>
      <c r="B317" s="41" t="s">
        <v>318</v>
      </c>
      <c r="C317" s="41" t="s">
        <v>132</v>
      </c>
      <c r="D317" s="45" t="s">
        <v>526</v>
      </c>
      <c r="E317" s="45" t="s">
        <v>425</v>
      </c>
      <c r="F317" s="9">
        <f t="shared" si="17"/>
        <v>76</v>
      </c>
      <c r="G317" s="10"/>
      <c r="H317" s="10">
        <v>76</v>
      </c>
    </row>
    <row r="318" spans="1:8" ht="31.5">
      <c r="A318" s="43" t="s">
        <v>726</v>
      </c>
      <c r="B318" s="41" t="s">
        <v>318</v>
      </c>
      <c r="C318" s="41" t="s">
        <v>113</v>
      </c>
      <c r="D318" s="45" t="s">
        <v>526</v>
      </c>
      <c r="E318" s="45" t="s">
        <v>425</v>
      </c>
      <c r="F318" s="9">
        <f t="shared" si="17"/>
        <v>1</v>
      </c>
      <c r="G318" s="10"/>
      <c r="H318" s="10">
        <v>1</v>
      </c>
    </row>
    <row r="319" spans="1:8" ht="94.5">
      <c r="A319" s="52" t="s">
        <v>875</v>
      </c>
      <c r="B319" s="41" t="s">
        <v>318</v>
      </c>
      <c r="C319" s="41">
        <v>100</v>
      </c>
      <c r="D319" s="45" t="s">
        <v>526</v>
      </c>
      <c r="E319" s="45" t="s">
        <v>527</v>
      </c>
      <c r="F319" s="9">
        <f t="shared" si="17"/>
        <v>47378</v>
      </c>
      <c r="G319" s="10"/>
      <c r="H319" s="10">
        <v>47378</v>
      </c>
    </row>
    <row r="320" spans="1:8" ht="94.5">
      <c r="A320" s="43" t="s">
        <v>491</v>
      </c>
      <c r="B320" s="41" t="s">
        <v>318</v>
      </c>
      <c r="C320" s="41">
        <v>200</v>
      </c>
      <c r="D320" s="45" t="s">
        <v>526</v>
      </c>
      <c r="E320" s="45" t="s">
        <v>527</v>
      </c>
      <c r="F320" s="9">
        <f t="shared" si="17"/>
        <v>12682</v>
      </c>
      <c r="G320" s="10"/>
      <c r="H320" s="10">
        <v>12682</v>
      </c>
    </row>
    <row r="321" spans="1:8" ht="94.5">
      <c r="A321" s="43" t="s">
        <v>902</v>
      </c>
      <c r="B321" s="41" t="s">
        <v>318</v>
      </c>
      <c r="C321" s="41" t="s">
        <v>132</v>
      </c>
      <c r="D321" s="45" t="s">
        <v>526</v>
      </c>
      <c r="E321" s="45" t="s">
        <v>527</v>
      </c>
      <c r="F321" s="9">
        <f t="shared" si="17"/>
        <v>150</v>
      </c>
      <c r="G321" s="10"/>
      <c r="H321" s="10">
        <v>150</v>
      </c>
    </row>
    <row r="322" spans="1:8" ht="47.25">
      <c r="A322" s="43" t="s">
        <v>877</v>
      </c>
      <c r="B322" s="41" t="s">
        <v>318</v>
      </c>
      <c r="C322" s="41">
        <v>800</v>
      </c>
      <c r="D322" s="45" t="s">
        <v>526</v>
      </c>
      <c r="E322" s="45" t="s">
        <v>527</v>
      </c>
      <c r="F322" s="9">
        <f t="shared" si="17"/>
        <v>424</v>
      </c>
      <c r="G322" s="10"/>
      <c r="H322" s="10">
        <v>424</v>
      </c>
    </row>
    <row r="323" spans="1:8" ht="94.5">
      <c r="A323" s="52" t="s">
        <v>914</v>
      </c>
      <c r="B323" s="41" t="s">
        <v>318</v>
      </c>
      <c r="C323" s="41">
        <v>100</v>
      </c>
      <c r="D323" s="45" t="s">
        <v>526</v>
      </c>
      <c r="E323" s="45" t="s">
        <v>541</v>
      </c>
      <c r="F323" s="9">
        <f t="shared" si="17"/>
        <v>120</v>
      </c>
      <c r="G323" s="10"/>
      <c r="H323" s="10">
        <v>120</v>
      </c>
    </row>
    <row r="324" spans="1:8" ht="47.25">
      <c r="A324" s="43" t="s">
        <v>878</v>
      </c>
      <c r="B324" s="41" t="s">
        <v>318</v>
      </c>
      <c r="C324" s="41">
        <v>200</v>
      </c>
      <c r="D324" s="45" t="s">
        <v>526</v>
      </c>
      <c r="E324" s="45" t="s">
        <v>541</v>
      </c>
      <c r="F324" s="9">
        <f t="shared" si="17"/>
        <v>70</v>
      </c>
      <c r="G324" s="10"/>
      <c r="H324" s="10">
        <v>70</v>
      </c>
    </row>
    <row r="325" spans="1:8" ht="47.25">
      <c r="A325" s="43" t="s">
        <v>1</v>
      </c>
      <c r="B325" s="41" t="s">
        <v>318</v>
      </c>
      <c r="C325" s="41" t="s">
        <v>132</v>
      </c>
      <c r="D325" s="45" t="s">
        <v>526</v>
      </c>
      <c r="E325" s="45" t="s">
        <v>541</v>
      </c>
      <c r="F325" s="9">
        <f t="shared" si="17"/>
        <v>3</v>
      </c>
      <c r="G325" s="10"/>
      <c r="H325" s="10">
        <v>3</v>
      </c>
    </row>
    <row r="326" spans="1:8" ht="63">
      <c r="A326" s="43" t="s">
        <v>23</v>
      </c>
      <c r="B326" s="41" t="s">
        <v>472</v>
      </c>
      <c r="C326" s="41" t="s">
        <v>644</v>
      </c>
      <c r="D326" s="45" t="s">
        <v>526</v>
      </c>
      <c r="E326" s="45" t="s">
        <v>541</v>
      </c>
      <c r="F326" s="9">
        <f>SUM(G326:H326)</f>
        <v>1011</v>
      </c>
      <c r="G326" s="10"/>
      <c r="H326" s="10">
        <v>1011</v>
      </c>
    </row>
    <row r="327" spans="1:8" ht="78.75">
      <c r="A327" s="119" t="s">
        <v>153</v>
      </c>
      <c r="B327" s="41" t="s">
        <v>240</v>
      </c>
      <c r="C327" s="41">
        <v>100</v>
      </c>
      <c r="D327" s="45" t="s">
        <v>526</v>
      </c>
      <c r="E327" s="45" t="s">
        <v>541</v>
      </c>
      <c r="F327" s="9">
        <f t="shared" si="17"/>
        <v>1002</v>
      </c>
      <c r="G327" s="10"/>
      <c r="H327" s="10">
        <v>1002</v>
      </c>
    </row>
    <row r="328" spans="1:8" ht="63">
      <c r="A328" s="59" t="s">
        <v>163</v>
      </c>
      <c r="B328" s="53" t="s">
        <v>723</v>
      </c>
      <c r="C328" s="41" t="s">
        <v>644</v>
      </c>
      <c r="D328" s="41" t="s">
        <v>526</v>
      </c>
      <c r="E328" s="41" t="s">
        <v>731</v>
      </c>
      <c r="F328" s="9">
        <f t="shared" si="17"/>
        <v>0</v>
      </c>
      <c r="G328" s="10"/>
      <c r="H328" s="10"/>
    </row>
    <row r="329" spans="1:8" ht="110.25">
      <c r="A329" s="52" t="s">
        <v>836</v>
      </c>
      <c r="B329" s="41" t="s">
        <v>904</v>
      </c>
      <c r="C329" s="41" t="s">
        <v>642</v>
      </c>
      <c r="D329" s="41" t="s">
        <v>527</v>
      </c>
      <c r="E329" s="41" t="s">
        <v>741</v>
      </c>
      <c r="F329" s="9">
        <f t="shared" si="17"/>
        <v>8523</v>
      </c>
      <c r="G329" s="10"/>
      <c r="H329" s="10">
        <v>8523</v>
      </c>
    </row>
    <row r="330" spans="1:8" ht="63">
      <c r="A330" s="52" t="s">
        <v>46</v>
      </c>
      <c r="B330" s="41" t="s">
        <v>904</v>
      </c>
      <c r="C330" s="41" t="s">
        <v>644</v>
      </c>
      <c r="D330" s="41" t="s">
        <v>527</v>
      </c>
      <c r="E330" s="41" t="s">
        <v>741</v>
      </c>
      <c r="F330" s="9">
        <f>SUM(G330:H330)</f>
        <v>153</v>
      </c>
      <c r="G330" s="10"/>
      <c r="H330" s="10">
        <v>153</v>
      </c>
    </row>
    <row r="331" spans="1:8" ht="47.25">
      <c r="A331" s="52" t="s">
        <v>774</v>
      </c>
      <c r="B331" s="41" t="s">
        <v>904</v>
      </c>
      <c r="C331" s="41" t="s">
        <v>113</v>
      </c>
      <c r="D331" s="41" t="s">
        <v>527</v>
      </c>
      <c r="E331" s="41" t="s">
        <v>741</v>
      </c>
      <c r="F331" s="9">
        <f>SUM(G331:H331)</f>
        <v>0</v>
      </c>
      <c r="G331" s="10"/>
      <c r="H331" s="10">
        <v>0</v>
      </c>
    </row>
    <row r="332" spans="1:8" ht="15.75">
      <c r="A332" s="119" t="s">
        <v>587</v>
      </c>
      <c r="B332" s="41" t="s">
        <v>331</v>
      </c>
      <c r="C332" s="41">
        <v>800</v>
      </c>
      <c r="D332" s="45" t="s">
        <v>526</v>
      </c>
      <c r="E332" s="41">
        <v>11</v>
      </c>
      <c r="F332" s="9">
        <f t="shared" si="17"/>
        <v>0</v>
      </c>
      <c r="G332" s="10"/>
      <c r="H332" s="10">
        <v>0</v>
      </c>
    </row>
    <row r="333" spans="1:8" ht="31.5">
      <c r="A333" s="129" t="s">
        <v>397</v>
      </c>
      <c r="B333" s="85" t="s">
        <v>141</v>
      </c>
      <c r="C333" s="64">
        <v>600</v>
      </c>
      <c r="D333" s="50" t="s">
        <v>741</v>
      </c>
      <c r="E333" s="50" t="s">
        <v>494</v>
      </c>
      <c r="F333" s="9">
        <f>SUM(G333:H333)</f>
        <v>494</v>
      </c>
      <c r="G333" s="10"/>
      <c r="H333" s="10">
        <v>494</v>
      </c>
    </row>
    <row r="334" spans="1:8" ht="47.25">
      <c r="A334" s="52" t="s">
        <v>522</v>
      </c>
      <c r="B334" s="41" t="s">
        <v>65</v>
      </c>
      <c r="C334" s="64">
        <v>200</v>
      </c>
      <c r="D334" s="50" t="s">
        <v>527</v>
      </c>
      <c r="E334" s="50" t="s">
        <v>741</v>
      </c>
      <c r="F334" s="9">
        <f>SUM(G334:H334)</f>
        <v>4588</v>
      </c>
      <c r="G334" s="10"/>
      <c r="H334" s="10">
        <v>4588</v>
      </c>
    </row>
    <row r="335" spans="1:8" ht="47.25">
      <c r="A335" s="52" t="s">
        <v>231</v>
      </c>
      <c r="B335" s="85" t="s">
        <v>162</v>
      </c>
      <c r="C335" s="64">
        <v>200</v>
      </c>
      <c r="D335" s="50" t="s">
        <v>527</v>
      </c>
      <c r="E335" s="50" t="s">
        <v>741</v>
      </c>
      <c r="F335" s="9">
        <f>SUM(G335:H335)</f>
        <v>0</v>
      </c>
      <c r="G335" s="10"/>
      <c r="H335" s="10"/>
    </row>
    <row r="336" spans="1:8" ht="47.25">
      <c r="A336" s="119" t="s">
        <v>358</v>
      </c>
      <c r="B336" s="53" t="s">
        <v>332</v>
      </c>
      <c r="C336" s="64">
        <v>500</v>
      </c>
      <c r="D336" s="62" t="s">
        <v>494</v>
      </c>
      <c r="E336" s="62" t="s">
        <v>425</v>
      </c>
      <c r="F336" s="9">
        <f t="shared" si="17"/>
        <v>738</v>
      </c>
      <c r="G336" s="10">
        <v>738</v>
      </c>
      <c r="H336" s="10"/>
    </row>
    <row r="337" spans="1:8" ht="94.5">
      <c r="A337" s="118" t="s">
        <v>179</v>
      </c>
      <c r="B337" s="53" t="s">
        <v>661</v>
      </c>
      <c r="C337" s="64">
        <v>200</v>
      </c>
      <c r="D337" s="62" t="s">
        <v>526</v>
      </c>
      <c r="E337" s="62" t="s">
        <v>493</v>
      </c>
      <c r="F337" s="9">
        <f t="shared" si="17"/>
        <v>88</v>
      </c>
      <c r="G337" s="10">
        <v>88</v>
      </c>
      <c r="H337" s="10"/>
    </row>
    <row r="338" spans="1:8" ht="63">
      <c r="A338" s="43" t="s">
        <v>791</v>
      </c>
      <c r="B338" s="53" t="s">
        <v>784</v>
      </c>
      <c r="C338" s="64">
        <v>200</v>
      </c>
      <c r="D338" s="50" t="s">
        <v>426</v>
      </c>
      <c r="E338" s="50" t="s">
        <v>426</v>
      </c>
      <c r="F338" s="9">
        <f>SUM(G338:H338)</f>
        <v>200</v>
      </c>
      <c r="G338" s="10">
        <v>200</v>
      </c>
      <c r="H338" s="10"/>
    </row>
    <row r="339" spans="1:8" ht="63">
      <c r="A339" s="52" t="s">
        <v>357</v>
      </c>
      <c r="B339" s="53" t="s">
        <v>37</v>
      </c>
      <c r="C339" s="41" t="s">
        <v>739</v>
      </c>
      <c r="D339" s="41" t="s">
        <v>476</v>
      </c>
      <c r="E339" s="45" t="s">
        <v>526</v>
      </c>
      <c r="F339" s="9">
        <f t="shared" si="17"/>
        <v>17286</v>
      </c>
      <c r="G339" s="10">
        <v>17286</v>
      </c>
      <c r="H339" s="10"/>
    </row>
    <row r="340" spans="1:8" ht="63">
      <c r="A340" s="119" t="s">
        <v>356</v>
      </c>
      <c r="B340" s="53" t="s">
        <v>38</v>
      </c>
      <c r="C340" s="41" t="s">
        <v>739</v>
      </c>
      <c r="D340" s="41" t="s">
        <v>476</v>
      </c>
      <c r="E340" s="45" t="s">
        <v>526</v>
      </c>
      <c r="F340" s="9">
        <f>SUM(G340:H340)</f>
        <v>27210</v>
      </c>
      <c r="G340" s="9"/>
      <c r="H340" s="9">
        <v>27210</v>
      </c>
    </row>
    <row r="341" spans="1:8" ht="94.5">
      <c r="A341" s="73" t="s">
        <v>282</v>
      </c>
      <c r="B341" s="53" t="s">
        <v>945</v>
      </c>
      <c r="C341" s="41" t="s">
        <v>739</v>
      </c>
      <c r="D341" s="41" t="s">
        <v>493</v>
      </c>
      <c r="E341" s="41" t="s">
        <v>425</v>
      </c>
      <c r="F341" s="9">
        <f>SUM(G341:H341)</f>
        <v>420</v>
      </c>
      <c r="G341" s="9">
        <v>420</v>
      </c>
      <c r="H341" s="9"/>
    </row>
    <row r="342" spans="1:8" s="56" customFormat="1" ht="15.75">
      <c r="A342" s="130" t="s">
        <v>343</v>
      </c>
      <c r="B342" s="78"/>
      <c r="C342" s="78"/>
      <c r="D342" s="78"/>
      <c r="E342" s="78"/>
      <c r="F342" s="11">
        <f>SUM(F10,F30,F77,F183,F227,F245,F255,F279,F288,F295,F303,F307,F312)</f>
        <v>887974</v>
      </c>
      <c r="G342" s="11">
        <f>SUM(G10,G30,G77,G183,G227,G245,G255,G279,G288,G295,G303,G307,G312)</f>
        <v>497922</v>
      </c>
      <c r="H342" s="11">
        <f>SUM(H10,H30,H77,H183,H227,H245,H255,H279,H288,H295,H303,H307,H312)</f>
        <v>390052</v>
      </c>
    </row>
    <row r="343" spans="7:8" ht="15.75">
      <c r="G343" s="97"/>
      <c r="H343" s="97"/>
    </row>
    <row r="345" spans="7:8" ht="15.75">
      <c r="G345" s="97"/>
      <c r="H345" s="97"/>
    </row>
    <row r="346" spans="7:8" ht="15.75">
      <c r="G346" s="97"/>
      <c r="H346" s="97"/>
    </row>
  </sheetData>
  <sheetProtection/>
  <mergeCells count="13">
    <mergeCell ref="A6:F6"/>
    <mergeCell ref="A1:F1"/>
    <mergeCell ref="A2:F2"/>
    <mergeCell ref="A3:F3"/>
    <mergeCell ref="A4:F4"/>
    <mergeCell ref="A8:A9"/>
    <mergeCell ref="B8:B9"/>
    <mergeCell ref="C8:C9"/>
    <mergeCell ref="D8:D9"/>
    <mergeCell ref="G8:G9"/>
    <mergeCell ref="H8:H9"/>
    <mergeCell ref="E8:E9"/>
    <mergeCell ref="F8:F9"/>
  </mergeCells>
  <printOptions/>
  <pageMargins left="0.5905511811023623" right="0.1968503937007874" top="0.3937007874015748" bottom="0.1968503937007874" header="0" footer="0"/>
  <pageSetup firstPageNumber="105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B1:D21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3.625" style="1" customWidth="1"/>
    <col min="2" max="2" width="8.75390625" style="1" customWidth="1"/>
    <col min="3" max="3" width="48.875" style="1" customWidth="1"/>
    <col min="4" max="4" width="15.375" style="1" customWidth="1"/>
    <col min="5" max="16384" width="9.125" style="1" customWidth="1"/>
  </cols>
  <sheetData>
    <row r="1" spans="3:4" ht="18.75">
      <c r="C1" s="242" t="s">
        <v>208</v>
      </c>
      <c r="D1" s="242"/>
    </row>
    <row r="2" spans="3:4" ht="18.75">
      <c r="C2" s="242" t="s">
        <v>333</v>
      </c>
      <c r="D2" s="242"/>
    </row>
    <row r="3" spans="3:4" ht="18.75">
      <c r="C3" s="242" t="s">
        <v>334</v>
      </c>
      <c r="D3" s="242"/>
    </row>
    <row r="4" spans="3:4" ht="18.75">
      <c r="C4" s="242" t="s">
        <v>948</v>
      </c>
      <c r="D4" s="242"/>
    </row>
    <row r="5" spans="3:4" ht="18.75">
      <c r="C5" s="217"/>
      <c r="D5" s="217"/>
    </row>
    <row r="6" spans="3:4" ht="18.75">
      <c r="C6" s="168"/>
      <c r="D6" s="216" t="s">
        <v>754</v>
      </c>
    </row>
    <row r="7" spans="2:4" ht="18.75">
      <c r="B7" s="247"/>
      <c r="C7" s="247"/>
      <c r="D7" s="247"/>
    </row>
    <row r="8" spans="2:4" ht="62.25" customHeight="1">
      <c r="B8" s="248" t="s">
        <v>795</v>
      </c>
      <c r="C8" s="248"/>
      <c r="D8" s="248"/>
    </row>
    <row r="9" spans="2:4" ht="18.75">
      <c r="B9" s="151"/>
      <c r="C9" s="151"/>
      <c r="D9" s="151"/>
    </row>
    <row r="10" spans="2:4" ht="18.75">
      <c r="B10" s="151"/>
      <c r="C10" s="151"/>
      <c r="D10" s="219" t="s">
        <v>336</v>
      </c>
    </row>
    <row r="11" spans="2:4" ht="18.75" customHeight="1">
      <c r="B11" s="243" t="s">
        <v>755</v>
      </c>
      <c r="C11" s="245" t="s">
        <v>756</v>
      </c>
      <c r="D11" s="243" t="s">
        <v>61</v>
      </c>
    </row>
    <row r="12" spans="2:4" ht="18.75">
      <c r="B12" s="244"/>
      <c r="C12" s="246"/>
      <c r="D12" s="244"/>
    </row>
    <row r="13" spans="2:4" ht="18.75">
      <c r="B13" s="153" t="s">
        <v>757</v>
      </c>
      <c r="C13" s="154" t="s">
        <v>758</v>
      </c>
      <c r="D13" s="155">
        <v>6378</v>
      </c>
    </row>
    <row r="14" spans="2:4" ht="18.75">
      <c r="B14" s="153" t="s">
        <v>759</v>
      </c>
      <c r="C14" s="156" t="s">
        <v>760</v>
      </c>
      <c r="D14" s="157">
        <v>6606</v>
      </c>
    </row>
    <row r="15" spans="2:4" ht="18.75" customHeight="1">
      <c r="B15" s="153" t="s">
        <v>761</v>
      </c>
      <c r="C15" s="156" t="s">
        <v>762</v>
      </c>
      <c r="D15" s="157">
        <v>4685</v>
      </c>
    </row>
    <row r="16" spans="2:4" ht="18.75">
      <c r="B16" s="153" t="s">
        <v>763</v>
      </c>
      <c r="C16" s="156" t="s">
        <v>764</v>
      </c>
      <c r="D16" s="157">
        <v>6493</v>
      </c>
    </row>
    <row r="17" spans="2:4" ht="18.75">
      <c r="B17" s="153" t="s">
        <v>765</v>
      </c>
      <c r="C17" s="156" t="s">
        <v>766</v>
      </c>
      <c r="D17" s="158">
        <v>7698</v>
      </c>
    </row>
    <row r="18" spans="2:4" ht="18.75">
      <c r="B18" s="153" t="s">
        <v>767</v>
      </c>
      <c r="C18" s="156" t="s">
        <v>768</v>
      </c>
      <c r="D18" s="158">
        <v>7575</v>
      </c>
    </row>
    <row r="19" spans="2:4" ht="18.75">
      <c r="B19" s="153" t="s">
        <v>769</v>
      </c>
      <c r="C19" s="156" t="s">
        <v>770</v>
      </c>
      <c r="D19" s="157">
        <v>5061</v>
      </c>
    </row>
    <row r="20" spans="2:4" ht="37.5">
      <c r="B20" s="153" t="s">
        <v>771</v>
      </c>
      <c r="C20" s="156" t="s">
        <v>772</v>
      </c>
      <c r="D20" s="157">
        <v>0</v>
      </c>
    </row>
    <row r="21" spans="2:4" ht="18.75">
      <c r="B21" s="159"/>
      <c r="C21" s="160" t="s">
        <v>773</v>
      </c>
      <c r="D21" s="160">
        <f>SUM(D13:D20)</f>
        <v>44496</v>
      </c>
    </row>
  </sheetData>
  <sheetProtection/>
  <mergeCells count="9">
    <mergeCell ref="C1:D1"/>
    <mergeCell ref="C2:D2"/>
    <mergeCell ref="C3:D3"/>
    <mergeCell ref="B11:B12"/>
    <mergeCell ref="C11:C12"/>
    <mergeCell ref="D11:D12"/>
    <mergeCell ref="B7:D7"/>
    <mergeCell ref="C4:D4"/>
    <mergeCell ref="B8:D8"/>
  </mergeCells>
  <printOptions/>
  <pageMargins left="1.5748031496062993" right="0" top="0.5905511811023623" bottom="0.1968503937007874" header="0" footer="0"/>
  <pageSetup firstPageNumber="135" useFirstPageNumber="1" horizontalDpi="600" verticalDpi="600" orientation="portrait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">
      <selection activeCell="B12" sqref="B12:D13"/>
    </sheetView>
  </sheetViews>
  <sheetFormatPr defaultColWidth="9.00390625" defaultRowHeight="12.75"/>
  <cols>
    <col min="1" max="1" width="4.125" style="1" customWidth="1"/>
    <col min="2" max="2" width="8.125" style="1" customWidth="1"/>
    <col min="3" max="3" width="49.875" style="1" customWidth="1"/>
    <col min="4" max="4" width="13.25390625" style="1" customWidth="1"/>
    <col min="5" max="16384" width="9.125" style="1" customWidth="1"/>
  </cols>
  <sheetData>
    <row r="1" spans="3:4" ht="18.75">
      <c r="C1" s="242" t="s">
        <v>809</v>
      </c>
      <c r="D1" s="242"/>
    </row>
    <row r="2" spans="3:4" ht="18.75">
      <c r="C2" s="216"/>
      <c r="D2" s="216"/>
    </row>
    <row r="5" spans="2:4" ht="18.75">
      <c r="B5" s="247" t="s">
        <v>787</v>
      </c>
      <c r="C5" s="247"/>
      <c r="D5" s="247"/>
    </row>
    <row r="6" spans="2:4" ht="18.75">
      <c r="B6" s="247" t="s">
        <v>810</v>
      </c>
      <c r="C6" s="247"/>
      <c r="D6" s="247"/>
    </row>
    <row r="7" spans="2:4" ht="18.75">
      <c r="B7" s="247" t="s">
        <v>811</v>
      </c>
      <c r="C7" s="247"/>
      <c r="D7" s="247"/>
    </row>
    <row r="8" spans="2:4" ht="18.75">
      <c r="B8" s="247" t="s">
        <v>812</v>
      </c>
      <c r="C8" s="247"/>
      <c r="D8" s="247"/>
    </row>
    <row r="9" spans="2:4" ht="18.75">
      <c r="B9" s="247" t="s">
        <v>796</v>
      </c>
      <c r="C9" s="247"/>
      <c r="D9" s="247"/>
    </row>
    <row r="10" spans="2:4" ht="18.75">
      <c r="B10" s="150"/>
      <c r="C10" s="150"/>
      <c r="D10" s="150"/>
    </row>
    <row r="11" spans="2:4" ht="18.75">
      <c r="B11" s="151"/>
      <c r="C11" s="151"/>
      <c r="D11" s="218" t="s">
        <v>336</v>
      </c>
    </row>
    <row r="12" spans="2:4" ht="18.75">
      <c r="B12" s="245" t="s">
        <v>755</v>
      </c>
      <c r="C12" s="245" t="s">
        <v>756</v>
      </c>
      <c r="D12" s="249" t="s">
        <v>61</v>
      </c>
    </row>
    <row r="13" spans="2:4" ht="18.75">
      <c r="B13" s="246"/>
      <c r="C13" s="246"/>
      <c r="D13" s="250"/>
    </row>
    <row r="14" spans="2:4" ht="18.75">
      <c r="B14" s="153" t="s">
        <v>757</v>
      </c>
      <c r="C14" s="165" t="s">
        <v>758</v>
      </c>
      <c r="D14" s="159">
        <v>0.1</v>
      </c>
    </row>
    <row r="15" spans="2:4" ht="18.75">
      <c r="B15" s="153" t="s">
        <v>759</v>
      </c>
      <c r="C15" s="159" t="s">
        <v>760</v>
      </c>
      <c r="D15" s="159">
        <v>0.2</v>
      </c>
    </row>
    <row r="16" spans="2:4" ht="18.75">
      <c r="B16" s="153" t="s">
        <v>761</v>
      </c>
      <c r="C16" s="159" t="s">
        <v>762</v>
      </c>
      <c r="D16" s="159">
        <v>0.1</v>
      </c>
    </row>
    <row r="17" spans="2:4" ht="18.75">
      <c r="B17" s="153" t="s">
        <v>763</v>
      </c>
      <c r="C17" s="159" t="s">
        <v>764</v>
      </c>
      <c r="D17" s="159">
        <v>0.2</v>
      </c>
    </row>
    <row r="18" spans="2:4" ht="18.75">
      <c r="B18" s="153" t="s">
        <v>765</v>
      </c>
      <c r="C18" s="159" t="s">
        <v>766</v>
      </c>
      <c r="D18" s="159">
        <v>0.2</v>
      </c>
    </row>
    <row r="19" spans="2:4" ht="18.75">
      <c r="B19" s="153" t="s">
        <v>767</v>
      </c>
      <c r="C19" s="159" t="s">
        <v>768</v>
      </c>
      <c r="D19" s="159">
        <v>0.1</v>
      </c>
    </row>
    <row r="20" spans="2:4" ht="18.75">
      <c r="B20" s="153" t="s">
        <v>769</v>
      </c>
      <c r="C20" s="159" t="s">
        <v>770</v>
      </c>
      <c r="D20" s="159">
        <v>0.1</v>
      </c>
    </row>
    <row r="21" spans="2:4" ht="18.75">
      <c r="B21" s="153"/>
      <c r="C21" s="160" t="s">
        <v>773</v>
      </c>
      <c r="D21" s="160">
        <f>SUM(D14:D20)</f>
        <v>1</v>
      </c>
    </row>
  </sheetData>
  <sheetProtection/>
  <mergeCells count="9">
    <mergeCell ref="B12:B13"/>
    <mergeCell ref="C12:C13"/>
    <mergeCell ref="D12:D13"/>
    <mergeCell ref="B6:D6"/>
    <mergeCell ref="C1:D1"/>
    <mergeCell ref="B5:D5"/>
    <mergeCell ref="B7:D7"/>
    <mergeCell ref="B8:D8"/>
    <mergeCell ref="B9:D9"/>
  </mergeCells>
  <printOptions/>
  <pageMargins left="0.984251968503937" right="0" top="0.5905511811023623" bottom="0.1968503937007874" header="0" footer="0"/>
  <pageSetup firstPageNumber="138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66"/>
  </sheetPr>
  <dimension ref="B1:D23"/>
  <sheetViews>
    <sheetView zoomScalePageLayoutView="0" workbookViewId="0" topLeftCell="B1">
      <selection activeCell="D11" sqref="D11"/>
    </sheetView>
  </sheetViews>
  <sheetFormatPr defaultColWidth="9.00390625" defaultRowHeight="12.75"/>
  <cols>
    <col min="1" max="1" width="5.375" style="1" hidden="1" customWidth="1"/>
    <col min="2" max="2" width="8.00390625" style="1" customWidth="1"/>
    <col min="3" max="3" width="50.75390625" style="1" customWidth="1"/>
    <col min="4" max="4" width="14.625" style="1" customWidth="1"/>
    <col min="5" max="16384" width="9.125" style="1" customWidth="1"/>
  </cols>
  <sheetData>
    <row r="1" spans="3:4" ht="18.75">
      <c r="C1" s="242" t="s">
        <v>209</v>
      </c>
      <c r="D1" s="242"/>
    </row>
    <row r="2" spans="3:4" ht="18.75">
      <c r="C2" s="251"/>
      <c r="D2" s="251"/>
    </row>
    <row r="5" spans="2:4" ht="18.75">
      <c r="B5" s="247" t="s">
        <v>787</v>
      </c>
      <c r="C5" s="247"/>
      <c r="D5" s="247"/>
    </row>
    <row r="6" spans="2:4" ht="18.75">
      <c r="B6" s="247" t="s">
        <v>788</v>
      </c>
      <c r="C6" s="247"/>
      <c r="D6" s="247"/>
    </row>
    <row r="7" spans="2:4" ht="18.75">
      <c r="B7" s="247" t="s">
        <v>789</v>
      </c>
      <c r="C7" s="247"/>
      <c r="D7" s="247"/>
    </row>
    <row r="8" spans="2:4" ht="18.75">
      <c r="B8" s="247" t="s">
        <v>790</v>
      </c>
      <c r="C8" s="247"/>
      <c r="D8" s="247"/>
    </row>
    <row r="9" spans="2:4" ht="18.75">
      <c r="B9" s="247" t="s">
        <v>796</v>
      </c>
      <c r="C9" s="247"/>
      <c r="D9" s="247"/>
    </row>
    <row r="10" spans="2:4" ht="18.75">
      <c r="B10" s="150"/>
      <c r="C10" s="150"/>
      <c r="D10" s="150"/>
    </row>
    <row r="11" spans="2:4" ht="18.75">
      <c r="B11" s="151"/>
      <c r="C11" s="151"/>
      <c r="D11" s="218" t="s">
        <v>336</v>
      </c>
    </row>
    <row r="12" spans="2:4" ht="18.75">
      <c r="B12" s="243" t="s">
        <v>755</v>
      </c>
      <c r="C12" s="245" t="s">
        <v>756</v>
      </c>
      <c r="D12" s="249" t="s">
        <v>61</v>
      </c>
    </row>
    <row r="13" spans="2:4" ht="18.75">
      <c r="B13" s="244"/>
      <c r="C13" s="246"/>
      <c r="D13" s="250"/>
    </row>
    <row r="14" spans="2:4" ht="18.75">
      <c r="B14" s="153" t="s">
        <v>757</v>
      </c>
      <c r="C14" s="165" t="s">
        <v>758</v>
      </c>
      <c r="D14" s="155">
        <v>76</v>
      </c>
    </row>
    <row r="15" spans="2:4" ht="18.75">
      <c r="B15" s="153" t="s">
        <v>759</v>
      </c>
      <c r="C15" s="159" t="s">
        <v>760</v>
      </c>
      <c r="D15" s="157">
        <v>74</v>
      </c>
    </row>
    <row r="16" spans="2:4" ht="18.75">
      <c r="B16" s="153" t="s">
        <v>761</v>
      </c>
      <c r="C16" s="159" t="s">
        <v>762</v>
      </c>
      <c r="D16" s="157">
        <v>75</v>
      </c>
    </row>
    <row r="17" spans="2:4" ht="18.75">
      <c r="B17" s="153" t="s">
        <v>763</v>
      </c>
      <c r="C17" s="159" t="s">
        <v>764</v>
      </c>
      <c r="D17" s="157">
        <v>77</v>
      </c>
    </row>
    <row r="18" spans="2:4" ht="18.75">
      <c r="B18" s="153" t="s">
        <v>765</v>
      </c>
      <c r="C18" s="159" t="s">
        <v>766</v>
      </c>
      <c r="D18" s="157">
        <v>74</v>
      </c>
    </row>
    <row r="19" spans="2:4" ht="18.75">
      <c r="B19" s="153" t="s">
        <v>767</v>
      </c>
      <c r="C19" s="159" t="s">
        <v>768</v>
      </c>
      <c r="D19" s="157">
        <v>77</v>
      </c>
    </row>
    <row r="20" spans="2:4" ht="18.75">
      <c r="B20" s="153" t="s">
        <v>769</v>
      </c>
      <c r="C20" s="159" t="s">
        <v>770</v>
      </c>
      <c r="D20" s="157">
        <v>74</v>
      </c>
    </row>
    <row r="21" spans="2:4" ht="37.5">
      <c r="B21" s="153" t="s">
        <v>771</v>
      </c>
      <c r="C21" s="156" t="s">
        <v>772</v>
      </c>
      <c r="D21" s="157">
        <v>211</v>
      </c>
    </row>
    <row r="22" spans="2:4" ht="18.75">
      <c r="B22" s="159"/>
      <c r="C22" s="160" t="s">
        <v>773</v>
      </c>
      <c r="D22" s="160">
        <f>SUM(D14:D21)</f>
        <v>738</v>
      </c>
    </row>
    <row r="23" ht="18.75">
      <c r="D23" s="18"/>
    </row>
  </sheetData>
  <sheetProtection/>
  <mergeCells count="10">
    <mergeCell ref="C1:D1"/>
    <mergeCell ref="C2:D2"/>
    <mergeCell ref="B12:B13"/>
    <mergeCell ref="C12:C13"/>
    <mergeCell ref="D12:D13"/>
    <mergeCell ref="B5:D5"/>
    <mergeCell ref="B6:D6"/>
    <mergeCell ref="B7:D7"/>
    <mergeCell ref="B8:D8"/>
    <mergeCell ref="B9:D9"/>
  </mergeCells>
  <printOptions/>
  <pageMargins left="1.5748031496062993" right="0" top="0.5905511811023623" bottom="0.1968503937007874" header="0" footer="0"/>
  <pageSetup firstPageNumber="139" useFirstPageNumber="1" horizontalDpi="600" verticalDpi="600" orientation="portrait" paperSize="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1">
      <selection activeCell="B8" sqref="B8:D9"/>
    </sheetView>
  </sheetViews>
  <sheetFormatPr defaultColWidth="9.00390625" defaultRowHeight="12.75"/>
  <cols>
    <col min="1" max="1" width="5.375" style="1" customWidth="1"/>
    <col min="2" max="2" width="8.125" style="1" customWidth="1"/>
    <col min="3" max="3" width="51.00390625" style="1" customWidth="1"/>
    <col min="4" max="4" width="14.75390625" style="1" customWidth="1"/>
    <col min="5" max="16384" width="9.125" style="1" customWidth="1"/>
  </cols>
  <sheetData>
    <row r="1" spans="3:4" ht="18.75">
      <c r="C1" s="242" t="s">
        <v>210</v>
      </c>
      <c r="D1" s="242"/>
    </row>
    <row r="4" spans="2:4" ht="84.75" customHeight="1">
      <c r="B4" s="248" t="s">
        <v>820</v>
      </c>
      <c r="C4" s="248"/>
      <c r="D4" s="248"/>
    </row>
    <row r="5" spans="2:4" ht="18.75">
      <c r="B5" s="247"/>
      <c r="C5" s="247"/>
      <c r="D5" s="247"/>
    </row>
    <row r="6" spans="2:4" ht="18.75">
      <c r="B6" s="150"/>
      <c r="C6" s="150"/>
      <c r="D6" s="150"/>
    </row>
    <row r="7" spans="2:4" ht="18.75">
      <c r="B7" s="151"/>
      <c r="C7" s="151"/>
      <c r="D7" s="218" t="s">
        <v>336</v>
      </c>
    </row>
    <row r="8" spans="2:4" ht="18.75">
      <c r="B8" s="245" t="s">
        <v>755</v>
      </c>
      <c r="C8" s="245" t="s">
        <v>756</v>
      </c>
      <c r="D8" s="249" t="s">
        <v>61</v>
      </c>
    </row>
    <row r="9" spans="2:4" ht="18.75">
      <c r="B9" s="246"/>
      <c r="C9" s="246"/>
      <c r="D9" s="250"/>
    </row>
    <row r="10" spans="2:4" ht="18.75">
      <c r="B10" s="153" t="s">
        <v>757</v>
      </c>
      <c r="C10" s="165" t="s">
        <v>758</v>
      </c>
      <c r="D10" s="159">
        <v>859</v>
      </c>
    </row>
    <row r="11" spans="2:4" ht="18.75">
      <c r="B11" s="153" t="s">
        <v>759</v>
      </c>
      <c r="C11" s="159" t="s">
        <v>760</v>
      </c>
      <c r="D11" s="159">
        <v>920</v>
      </c>
    </row>
    <row r="12" spans="2:4" ht="18.75">
      <c r="B12" s="153" t="s">
        <v>761</v>
      </c>
      <c r="C12" s="159" t="s">
        <v>762</v>
      </c>
      <c r="D12" s="159">
        <v>736</v>
      </c>
    </row>
    <row r="13" spans="2:4" ht="18.75">
      <c r="B13" s="153" t="s">
        <v>763</v>
      </c>
      <c r="C13" s="159" t="s">
        <v>764</v>
      </c>
      <c r="D13" s="159">
        <v>1227</v>
      </c>
    </row>
    <row r="14" spans="2:4" ht="18.75">
      <c r="B14" s="153" t="s">
        <v>765</v>
      </c>
      <c r="C14" s="159" t="s">
        <v>766</v>
      </c>
      <c r="D14" s="159">
        <v>859</v>
      </c>
    </row>
    <row r="15" spans="2:4" ht="18.75">
      <c r="B15" s="153" t="s">
        <v>767</v>
      </c>
      <c r="C15" s="159" t="s">
        <v>768</v>
      </c>
      <c r="D15" s="159">
        <v>920</v>
      </c>
    </row>
    <row r="16" spans="2:4" ht="18.75">
      <c r="B16" s="153" t="s">
        <v>769</v>
      </c>
      <c r="C16" s="159" t="s">
        <v>770</v>
      </c>
      <c r="D16" s="159">
        <v>613</v>
      </c>
    </row>
    <row r="17" spans="2:4" ht="37.5">
      <c r="B17" s="153" t="s">
        <v>771</v>
      </c>
      <c r="C17" s="156" t="s">
        <v>772</v>
      </c>
      <c r="D17" s="156"/>
    </row>
    <row r="18" spans="2:4" ht="18.75">
      <c r="B18" s="159"/>
      <c r="C18" s="160" t="s">
        <v>773</v>
      </c>
      <c r="D18" s="160">
        <f>SUM(D10:D17)</f>
        <v>6134</v>
      </c>
    </row>
    <row r="19" ht="18.75">
      <c r="D19" s="188"/>
    </row>
  </sheetData>
  <sheetProtection/>
  <mergeCells count="6">
    <mergeCell ref="C1:D1"/>
    <mergeCell ref="B8:B9"/>
    <mergeCell ref="C8:C9"/>
    <mergeCell ref="D8:D9"/>
    <mergeCell ref="B4:D4"/>
    <mergeCell ref="B5:D5"/>
  </mergeCells>
  <printOptions/>
  <pageMargins left="1.5748031496062993" right="0" top="0.5905511811023623" bottom="0.1968503937007874" header="0" footer="0"/>
  <pageSetup firstPageNumber="140" useFirstPageNumber="1" horizontalDpi="600" verticalDpi="600" orientation="portrait" paperSize="9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9.125" style="170" customWidth="1"/>
    <col min="2" max="2" width="6.375" style="170" customWidth="1"/>
    <col min="3" max="3" width="47.625" style="170" customWidth="1"/>
    <col min="4" max="4" width="16.375" style="170" customWidth="1"/>
    <col min="5" max="16384" width="9.125" style="170" customWidth="1"/>
  </cols>
  <sheetData>
    <row r="1" spans="2:9" ht="18.75">
      <c r="B1" s="190"/>
      <c r="C1" s="191"/>
      <c r="D1" s="215" t="s">
        <v>813</v>
      </c>
      <c r="E1" s="133"/>
      <c r="F1" s="133"/>
      <c r="G1" s="192"/>
      <c r="H1" s="149"/>
      <c r="I1" s="189"/>
    </row>
    <row r="2" spans="2:9" ht="135" customHeight="1">
      <c r="B2" s="252" t="s">
        <v>818</v>
      </c>
      <c r="C2" s="252"/>
      <c r="D2" s="252"/>
      <c r="E2" s="193"/>
      <c r="F2" s="193"/>
      <c r="G2" s="193"/>
      <c r="H2" s="1"/>
      <c r="I2" s="189"/>
    </row>
    <row r="3" spans="2:9" ht="18.75">
      <c r="B3" s="135"/>
      <c r="C3" s="37"/>
      <c r="D3" s="37"/>
      <c r="E3" s="37"/>
      <c r="F3" s="37"/>
      <c r="G3" s="194"/>
      <c r="H3" s="195"/>
      <c r="I3" s="196"/>
    </row>
    <row r="4" spans="2:9" ht="18.75">
      <c r="B4" s="151"/>
      <c r="C4" s="151"/>
      <c r="D4" s="219" t="s">
        <v>336</v>
      </c>
      <c r="E4" s="1"/>
      <c r="F4" s="1"/>
      <c r="G4" s="1"/>
      <c r="H4" s="1"/>
      <c r="I4" s="1"/>
    </row>
    <row r="5" spans="2:9" ht="18.75">
      <c r="B5" s="243" t="s">
        <v>755</v>
      </c>
      <c r="C5" s="161" t="s">
        <v>756</v>
      </c>
      <c r="D5" s="162" t="s">
        <v>61</v>
      </c>
      <c r="E5" s="1"/>
      <c r="F5" s="1"/>
      <c r="H5" s="1"/>
      <c r="I5" s="1"/>
    </row>
    <row r="6" spans="2:9" ht="18.75">
      <c r="B6" s="244"/>
      <c r="C6" s="163"/>
      <c r="D6" s="164"/>
      <c r="E6" s="1"/>
      <c r="F6" s="1"/>
      <c r="G6" s="197"/>
      <c r="H6" s="1"/>
      <c r="I6" s="1"/>
    </row>
    <row r="7" spans="2:9" ht="18.75">
      <c r="B7" s="152">
        <v>1</v>
      </c>
      <c r="C7" s="165" t="s">
        <v>758</v>
      </c>
      <c r="D7" s="207">
        <v>40</v>
      </c>
      <c r="E7" s="1"/>
      <c r="F7" s="1"/>
      <c r="G7" s="197"/>
      <c r="H7" s="1"/>
      <c r="I7" s="1"/>
    </row>
    <row r="8" spans="2:9" ht="18.75">
      <c r="B8" s="152">
        <v>2</v>
      </c>
      <c r="C8" s="159" t="s">
        <v>762</v>
      </c>
      <c r="D8" s="207">
        <v>60</v>
      </c>
      <c r="E8" s="1"/>
      <c r="F8" s="1"/>
      <c r="G8" s="197"/>
      <c r="H8" s="1"/>
      <c r="I8" s="1"/>
    </row>
    <row r="9" spans="2:9" ht="18.75">
      <c r="B9" s="152">
        <v>3</v>
      </c>
      <c r="C9" s="159" t="s">
        <v>814</v>
      </c>
      <c r="D9" s="207">
        <v>80</v>
      </c>
      <c r="E9" s="1"/>
      <c r="F9" s="1"/>
      <c r="G9" s="197"/>
      <c r="H9" s="1"/>
      <c r="I9" s="1"/>
    </row>
    <row r="10" spans="2:9" ht="18.75">
      <c r="B10" s="152">
        <v>4</v>
      </c>
      <c r="C10" s="159" t="s">
        <v>766</v>
      </c>
      <c r="D10" s="207">
        <v>60</v>
      </c>
      <c r="E10" s="1"/>
      <c r="F10" s="1"/>
      <c r="G10" s="197"/>
      <c r="H10" s="1"/>
      <c r="I10" s="1"/>
    </row>
    <row r="11" spans="2:7" ht="18.75">
      <c r="B11" s="198">
        <v>5</v>
      </c>
      <c r="C11" s="157" t="s">
        <v>815</v>
      </c>
      <c r="D11" s="208">
        <v>60</v>
      </c>
      <c r="G11" s="197"/>
    </row>
    <row r="12" spans="2:7" ht="18.75">
      <c r="B12" s="198">
        <v>6</v>
      </c>
      <c r="C12" s="157" t="s">
        <v>816</v>
      </c>
      <c r="D12" s="208">
        <v>40</v>
      </c>
      <c r="G12" s="197"/>
    </row>
    <row r="13" spans="2:7" ht="37.5">
      <c r="B13" s="199">
        <v>7</v>
      </c>
      <c r="C13" s="156" t="s">
        <v>772</v>
      </c>
      <c r="D13" s="204">
        <v>80</v>
      </c>
      <c r="G13" s="200"/>
    </row>
    <row r="14" spans="2:4" ht="18.75">
      <c r="B14" s="159"/>
      <c r="C14" s="160" t="s">
        <v>773</v>
      </c>
      <c r="D14" s="209">
        <f>SUM(D7:D13)</f>
        <v>420</v>
      </c>
    </row>
  </sheetData>
  <sheetProtection/>
  <mergeCells count="2">
    <mergeCell ref="B2:D2"/>
    <mergeCell ref="B5:B6"/>
  </mergeCells>
  <printOptions/>
  <pageMargins left="1.5748031496062993" right="0" top="0.5905511811023623" bottom="0.1968503937007874" header="0" footer="0"/>
  <pageSetup firstPageNumber="141" useFirstPageNumber="1" horizontalDpi="600" verticalDpi="600" orientation="portrait" paperSize="9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D11"/>
  <sheetViews>
    <sheetView zoomScalePageLayoutView="0" workbookViewId="0" topLeftCell="A1">
      <selection activeCell="B7" sqref="B7:D8"/>
    </sheetView>
  </sheetViews>
  <sheetFormatPr defaultColWidth="9.00390625" defaultRowHeight="12.75"/>
  <cols>
    <col min="1" max="1" width="5.375" style="1" customWidth="1"/>
    <col min="2" max="2" width="8.125" style="1" customWidth="1"/>
    <col min="3" max="3" width="47.25390625" style="1" customWidth="1"/>
    <col min="4" max="4" width="16.625" style="1" customWidth="1"/>
    <col min="5" max="16384" width="9.125" style="1" customWidth="1"/>
  </cols>
  <sheetData>
    <row r="1" spans="3:4" ht="18.75">
      <c r="C1" s="242" t="s">
        <v>211</v>
      </c>
      <c r="D1" s="242"/>
    </row>
    <row r="4" spans="2:4" ht="80.25" customHeight="1">
      <c r="B4" s="248" t="s">
        <v>819</v>
      </c>
      <c r="C4" s="248"/>
      <c r="D4" s="248"/>
    </row>
    <row r="5" spans="2:3" ht="18.75">
      <c r="B5" s="150"/>
      <c r="C5" s="150"/>
    </row>
    <row r="6" spans="2:4" ht="18.75">
      <c r="B6" s="151"/>
      <c r="C6" s="151"/>
      <c r="D6" s="218" t="s">
        <v>212</v>
      </c>
    </row>
    <row r="7" spans="2:4" ht="18.75">
      <c r="B7" s="245" t="s">
        <v>755</v>
      </c>
      <c r="C7" s="245" t="s">
        <v>756</v>
      </c>
      <c r="D7" s="249" t="s">
        <v>61</v>
      </c>
    </row>
    <row r="8" spans="2:4" ht="18.75">
      <c r="B8" s="246"/>
      <c r="C8" s="246"/>
      <c r="D8" s="250"/>
    </row>
    <row r="9" spans="2:4" ht="37.5">
      <c r="B9" s="153" t="s">
        <v>757</v>
      </c>
      <c r="C9" s="156" t="s">
        <v>772</v>
      </c>
      <c r="D9" s="159">
        <v>85</v>
      </c>
    </row>
    <row r="10" spans="2:4" ht="18.75">
      <c r="B10" s="159"/>
      <c r="C10" s="160" t="s">
        <v>773</v>
      </c>
      <c r="D10" s="160">
        <f>SUM(D9:D9)</f>
        <v>85</v>
      </c>
    </row>
    <row r="11" ht="18.75">
      <c r="D11" s="188"/>
    </row>
  </sheetData>
  <sheetProtection/>
  <mergeCells count="5">
    <mergeCell ref="B7:B8"/>
    <mergeCell ref="C7:C8"/>
    <mergeCell ref="D7:D8"/>
    <mergeCell ref="C1:D1"/>
    <mergeCell ref="B4:D4"/>
  </mergeCells>
  <printOptions/>
  <pageMargins left="1.5748031496062993" right="0.3937007874015748" top="0.5905511811023623" bottom="0.1968503937007874" header="0" footer="0"/>
  <pageSetup firstPageNumber="142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munsov1</cp:lastModifiedBy>
  <cp:lastPrinted>2019-04-11T13:05:38Z</cp:lastPrinted>
  <dcterms:created xsi:type="dcterms:W3CDTF">2015-11-11T12:43:13Z</dcterms:created>
  <dcterms:modified xsi:type="dcterms:W3CDTF">2019-04-22T06:10:38Z</dcterms:modified>
  <cp:category/>
  <cp:version/>
  <cp:contentType/>
  <cp:contentStatus/>
</cp:coreProperties>
</file>